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drawings/drawing6.xml" ContentType="application/vnd.openxmlformats-officedocument.drawing+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drawings/drawing8.xml" ContentType="application/vnd.openxmlformats-officedocument.drawing+xml"/>
  <Override PartName="/xl/tables/table4.xml" ContentType="application/vnd.openxmlformats-officedocument.spreadsheetml.table+xml"/>
  <Override PartName="/xl/drawings/drawing9.xml" ContentType="application/vnd.openxmlformats-officedocument.drawing+xml"/>
  <Override PartName="/xl/tables/table5.xml" ContentType="application/vnd.openxmlformats-officedocument.spreadsheetml.table+xml"/>
  <Override PartName="/xl/drawings/drawing10.xml" ContentType="application/vnd.openxmlformats-officedocument.drawing+xml"/>
  <Override PartName="/xl/tables/table6.xml" ContentType="application/vnd.openxmlformats-officedocument.spreadsheetml.table+xml"/>
  <Override PartName="/xl/drawings/drawing11.xml" ContentType="application/vnd.openxmlformats-officedocument.drawing+xml"/>
  <Override PartName="/xl/tables/table7.xml" ContentType="application/vnd.openxmlformats-officedocument.spreadsheetml.table+xml"/>
  <Override PartName="/xl/drawings/drawing12.xml" ContentType="application/vnd.openxmlformats-officedocument.drawing+xml"/>
  <Override PartName="/xl/tables/table8.xml" ContentType="application/vnd.openxmlformats-officedocument.spreadsheetml.table+xml"/>
  <Override PartName="/xl/drawings/drawing13.xml" ContentType="application/vnd.openxmlformats-officedocument.drawing+xml"/>
  <Override PartName="/xl/tables/table9.xml" ContentType="application/vnd.openxmlformats-officedocument.spreadsheetml.table+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11/relationships/webextensiontaskpanes" Target="xl/webextensions/taskpanes.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2"/>
  <workbookPr filterPrivacy="1" codeName="ThisWorkbook" defaultThemeVersion="166925"/>
  <xr:revisionPtr revIDLastSave="0" documentId="8_{567C7153-2FD8-9044-8CC9-0C870CD142AA}" xr6:coauthVersionLast="47" xr6:coauthVersionMax="47" xr10:uidLastSave="{00000000-0000-0000-0000-000000000000}"/>
  <bookViews>
    <workbookView xWindow="-108" yWindow="-108" windowWidth="23256" windowHeight="12576" tabRatio="927" firstSheet="1" activeTab="12" xr2:uid="{00000000-000D-0000-FFFF-FFFF00000000}"/>
  </bookViews>
  <sheets>
    <sheet name="Start" sheetId="2" r:id="rId1"/>
    <sheet name="1. Practice" sheetId="24" r:id="rId2"/>
    <sheet name="2. Practice" sheetId="30" r:id="rId3"/>
    <sheet name="3. Practice" sheetId="31" r:id="rId4"/>
    <sheet name="4. Practice" sheetId="29" r:id="rId5"/>
    <sheet name="5. Practice" sheetId="33" r:id="rId6"/>
    <sheet name="6. Practice" sheetId="26" r:id="rId7"/>
    <sheet name="7. Practice" sheetId="34" r:id="rId8"/>
    <sheet name="8. Practice" sheetId="35" r:id="rId9"/>
    <sheet name="9. Practice" sheetId="36" r:id="rId10"/>
    <sheet name="10. Practice" sheetId="25" r:id="rId11"/>
    <sheet name="11. Practice" sheetId="37" r:id="rId12"/>
    <sheet name="12. Practice" sheetId="38" r:id="rId13"/>
    <sheet name="Learn more" sheetId="17" r:id="rId14"/>
  </sheets>
  <definedNames>
    <definedName name="Apples">#REF!</definedName>
    <definedName name="Bananas">#REF!</definedName>
    <definedName name="ExtraCredit">#REF!</definedName>
    <definedName name="Fruit">#REF!</definedName>
    <definedName name="grp_WalkMeArrows">"shp_ArrowCurved,txt_WalkMeArrows,shp_ArrowStraight"</definedName>
    <definedName name="grp_WalkMeBrace">"shp_BraceBottom,txt_WalkMeBrace,shp_BraceLeft"</definedName>
    <definedName name="Items">#REF!</definedName>
    <definedName name="Lemons">#REF!</definedName>
    <definedName name="lst_Fruit">#REF!</definedName>
    <definedName name="lst_FruitType">#REF!</definedName>
    <definedName name="Meat">#REF!</definedName>
    <definedName name="MoreFruit">#REF!</definedName>
    <definedName name="MoreItem">#REF!</definedName>
    <definedName name="MoreItems">#REF!</definedName>
    <definedName name="Oranges">#REF!</definedName>
    <definedName name="SalesTax">0.0825</definedName>
    <definedName name="Shipping">1.25</definedName>
    <definedName name="SUMExtraCredit">#REF!</definedName>
    <definedName name="SUMIF">#REF!</definedName>
    <definedName name="SUMIFExtraCredit">#REF!</definedName>
    <definedName name="Total">#REF!</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 i="38" l="1"/>
  <c r="P5" i="38"/>
  <c r="P6" i="38"/>
  <c r="P7" i="38"/>
  <c r="P8" i="38"/>
  <c r="P9" i="38"/>
  <c r="P10" i="38"/>
  <c r="P11" i="38"/>
  <c r="P12" i="38"/>
  <c r="P13" i="38"/>
  <c r="P14" i="38"/>
  <c r="P15" i="38"/>
  <c r="P16" i="38"/>
  <c r="P17" i="38"/>
  <c r="P18" i="38"/>
  <c r="P19" i="38"/>
  <c r="P20" i="38"/>
  <c r="P21" i="38"/>
  <c r="P22" i="38"/>
  <c r="P23" i="38"/>
  <c r="P24" i="38"/>
  <c r="P25" i="38"/>
  <c r="P26" i="38"/>
  <c r="P27" i="38"/>
  <c r="P28" i="38"/>
  <c r="P29" i="38"/>
  <c r="P30" i="38"/>
  <c r="P31" i="38"/>
  <c r="P32" i="38"/>
  <c r="P33" i="38"/>
  <c r="P34" i="38"/>
  <c r="P35" i="38"/>
  <c r="P36" i="38"/>
  <c r="P37" i="38"/>
  <c r="P38" i="38"/>
  <c r="P39" i="38"/>
  <c r="P40" i="38"/>
  <c r="P41" i="38"/>
  <c r="P42" i="38"/>
  <c r="P43" i="38"/>
  <c r="P44" i="38"/>
  <c r="P45" i="38"/>
  <c r="P46" i="38"/>
  <c r="P47" i="38"/>
  <c r="P48" i="38"/>
  <c r="P49" i="38"/>
  <c r="P50" i="38"/>
  <c r="P51" i="38"/>
  <c r="P52" i="38"/>
  <c r="P53" i="38"/>
  <c r="P54" i="38"/>
  <c r="P55" i="38"/>
  <c r="P56" i="38"/>
  <c r="P57" i="38"/>
  <c r="P58" i="38"/>
  <c r="P59" i="38"/>
  <c r="P60" i="38"/>
  <c r="P61" i="38"/>
  <c r="P62" i="38"/>
  <c r="P63" i="38"/>
  <c r="P64" i="38"/>
  <c r="P65" i="38"/>
  <c r="P66" i="38"/>
  <c r="P67" i="38"/>
  <c r="P68" i="38"/>
  <c r="P69" i="38"/>
  <c r="P70" i="38"/>
  <c r="P71" i="38"/>
  <c r="P72" i="38"/>
  <c r="P73" i="38"/>
  <c r="P74" i="38"/>
  <c r="P75" i="38"/>
  <c r="P76" i="38"/>
  <c r="P77" i="38"/>
  <c r="P78" i="38"/>
  <c r="P79" i="38"/>
  <c r="P80" i="38"/>
  <c r="P81" i="38"/>
  <c r="P82" i="38"/>
  <c r="P83" i="38"/>
  <c r="P84" i="38"/>
  <c r="P85" i="38"/>
  <c r="P86" i="38"/>
  <c r="P87" i="38"/>
  <c r="P88" i="38"/>
  <c r="P89" i="38"/>
  <c r="P90" i="38"/>
  <c r="P91" i="38"/>
  <c r="P92" i="38"/>
  <c r="P93" i="38"/>
  <c r="P94" i="38"/>
  <c r="P95" i="38"/>
  <c r="P96" i="38"/>
  <c r="P97" i="38"/>
  <c r="P98" i="38"/>
  <c r="P99" i="38"/>
  <c r="P100" i="38"/>
  <c r="P101" i="38"/>
  <c r="P102" i="38"/>
  <c r="P103" i="38"/>
  <c r="P104" i="38"/>
  <c r="P105" i="38"/>
  <c r="P106" i="38"/>
  <c r="P107" i="38"/>
  <c r="P108" i="38"/>
  <c r="P109" i="38"/>
  <c r="P110" i="38"/>
  <c r="P111" i="38"/>
  <c r="P112" i="38"/>
  <c r="P113" i="38"/>
  <c r="P114" i="38"/>
  <c r="P115" i="38"/>
  <c r="P116" i="38"/>
  <c r="P117" i="38"/>
  <c r="P118" i="38"/>
  <c r="P119" i="38"/>
  <c r="P120" i="38"/>
  <c r="P121" i="38"/>
  <c r="P122" i="38"/>
  <c r="P123" i="38"/>
  <c r="P124" i="38"/>
  <c r="P125" i="38"/>
  <c r="P126" i="38"/>
  <c r="P127" i="38"/>
  <c r="P128" i="38"/>
  <c r="P129" i="38"/>
  <c r="P130" i="38"/>
  <c r="P131" i="38"/>
  <c r="P132" i="38"/>
  <c r="P133" i="38"/>
  <c r="P134" i="38"/>
  <c r="P135" i="38"/>
  <c r="P136" i="38"/>
  <c r="P137" i="38"/>
  <c r="P138" i="38"/>
  <c r="P139" i="38"/>
  <c r="P140" i="38"/>
  <c r="P141" i="38"/>
  <c r="P142" i="38"/>
  <c r="P143" i="38"/>
  <c r="P144" i="38"/>
  <c r="P145" i="38"/>
  <c r="P146" i="38"/>
  <c r="P147" i="38"/>
  <c r="P148" i="38"/>
  <c r="P149" i="38"/>
  <c r="P150" i="38"/>
  <c r="P151" i="38"/>
  <c r="P152" i="38"/>
  <c r="P153" i="38"/>
  <c r="P154" i="38"/>
  <c r="P155" i="38"/>
  <c r="P156" i="38"/>
  <c r="P157" i="38"/>
  <c r="P158" i="38"/>
  <c r="P159" i="38"/>
  <c r="P160" i="38"/>
  <c r="P161" i="38"/>
  <c r="P162" i="38"/>
  <c r="P163" i="38"/>
  <c r="P164" i="38"/>
  <c r="P165" i="38"/>
  <c r="P166" i="38"/>
  <c r="P167" i="38"/>
  <c r="P168" i="38"/>
  <c r="P169" i="38"/>
  <c r="P170" i="38"/>
  <c r="P171" i="38"/>
  <c r="P172" i="38"/>
  <c r="P173" i="38"/>
  <c r="P174" i="38"/>
  <c r="P175" i="38"/>
  <c r="P176" i="38"/>
  <c r="P177" i="38"/>
  <c r="P178" i="38"/>
  <c r="P179" i="38"/>
  <c r="P180" i="38"/>
  <c r="P181" i="38"/>
  <c r="P182" i="38"/>
  <c r="P183" i="38"/>
  <c r="P184" i="38"/>
  <c r="P185" i="38"/>
  <c r="P186" i="38"/>
  <c r="P187" i="38"/>
  <c r="P188" i="38"/>
  <c r="P189" i="38"/>
  <c r="P190" i="38"/>
  <c r="P191" i="38"/>
  <c r="P192" i="38"/>
  <c r="P193" i="38"/>
  <c r="P194" i="38"/>
  <c r="P195" i="38"/>
  <c r="P196" i="38"/>
  <c r="P197" i="38"/>
  <c r="P198" i="38"/>
  <c r="P199" i="38"/>
  <c r="P200" i="38"/>
  <c r="P201" i="38"/>
  <c r="P202" i="38"/>
  <c r="P203" i="38"/>
  <c r="P204" i="38"/>
  <c r="P205" i="38"/>
  <c r="P206" i="38"/>
  <c r="P207" i="38"/>
  <c r="P208" i="38"/>
  <c r="P209" i="38"/>
  <c r="P210" i="38"/>
  <c r="P211" i="38"/>
  <c r="P212" i="38"/>
  <c r="P213" i="38"/>
  <c r="P214" i="38"/>
  <c r="P215" i="38"/>
  <c r="P216" i="38"/>
  <c r="P217" i="38"/>
  <c r="P218" i="38"/>
  <c r="P219" i="38"/>
  <c r="P220" i="38"/>
  <c r="P221" i="38"/>
  <c r="P222" i="38"/>
  <c r="P223" i="38"/>
  <c r="P224" i="38"/>
  <c r="P225" i="38"/>
  <c r="P226" i="38"/>
  <c r="P227" i="38"/>
  <c r="P228" i="38"/>
  <c r="P229" i="38"/>
  <c r="P230" i="38"/>
  <c r="P231" i="38"/>
  <c r="P232" i="38"/>
  <c r="P233" i="38"/>
  <c r="P234" i="38"/>
  <c r="P235" i="38"/>
  <c r="P236" i="38"/>
  <c r="P237" i="38"/>
  <c r="P238" i="38"/>
  <c r="P239" i="38"/>
  <c r="P240" i="38"/>
  <c r="P241" i="38"/>
  <c r="P242" i="38"/>
  <c r="P243" i="38"/>
  <c r="P244" i="38"/>
  <c r="P245" i="38"/>
  <c r="P246" i="38"/>
  <c r="P247" i="38"/>
  <c r="P248" i="38"/>
  <c r="P249" i="38"/>
  <c r="P250" i="38"/>
  <c r="P251" i="38"/>
  <c r="P252" i="38"/>
  <c r="P253" i="38"/>
  <c r="P254" i="38"/>
  <c r="P255" i="38"/>
  <c r="P256" i="38"/>
  <c r="P257" i="38"/>
  <c r="P258" i="38"/>
  <c r="P259" i="38"/>
  <c r="P260" i="38"/>
  <c r="P261" i="38"/>
  <c r="P262" i="38"/>
  <c r="P263" i="38"/>
  <c r="P264" i="38"/>
  <c r="P265" i="38"/>
  <c r="P266" i="38"/>
  <c r="P267" i="38"/>
  <c r="P268" i="38"/>
  <c r="P269" i="38"/>
  <c r="P270" i="38"/>
  <c r="P271" i="38"/>
  <c r="P272" i="38"/>
  <c r="P273" i="38"/>
  <c r="P274" i="38"/>
  <c r="P275" i="38"/>
  <c r="P276" i="38"/>
  <c r="P277" i="38"/>
  <c r="P278" i="38"/>
  <c r="P279" i="38"/>
  <c r="P280" i="38"/>
  <c r="P281" i="38"/>
  <c r="P282" i="38"/>
  <c r="P283" i="38"/>
  <c r="P284" i="38"/>
  <c r="P285" i="38"/>
  <c r="P286" i="38"/>
  <c r="P287" i="38"/>
  <c r="P288" i="38"/>
  <c r="P289" i="38"/>
  <c r="P290" i="38"/>
  <c r="P291" i="38"/>
  <c r="P292" i="38"/>
  <c r="P293" i="38"/>
  <c r="P294" i="38"/>
  <c r="P295" i="38"/>
  <c r="P296" i="38"/>
  <c r="P297" i="38"/>
  <c r="P298" i="38"/>
  <c r="P299" i="38"/>
  <c r="P300" i="38"/>
  <c r="P301" i="38"/>
  <c r="P302" i="38"/>
  <c r="P303" i="38"/>
  <c r="P304" i="38"/>
  <c r="P305" i="38"/>
  <c r="P306" i="38"/>
  <c r="P307" i="38"/>
  <c r="P308" i="38"/>
  <c r="P309" i="38"/>
  <c r="P310" i="38"/>
  <c r="P311" i="38"/>
  <c r="P312" i="38"/>
  <c r="P313" i="38"/>
  <c r="P314" i="38"/>
  <c r="P315" i="38"/>
  <c r="P316" i="38"/>
  <c r="P317" i="38"/>
  <c r="P318" i="38"/>
  <c r="P319" i="38"/>
  <c r="P320" i="38"/>
  <c r="P321" i="38"/>
  <c r="P322" i="38"/>
  <c r="P323" i="38"/>
  <c r="P324" i="38"/>
  <c r="P325" i="38"/>
  <c r="P326" i="38"/>
  <c r="P327" i="38"/>
  <c r="P328" i="38"/>
  <c r="P329" i="38"/>
  <c r="P330" i="38"/>
  <c r="P331" i="38"/>
  <c r="P332" i="38"/>
  <c r="P333" i="38"/>
  <c r="P334" i="38"/>
  <c r="P335" i="38"/>
  <c r="P336" i="38"/>
  <c r="P337" i="38"/>
  <c r="P338" i="38"/>
  <c r="P339" i="38"/>
  <c r="P340" i="38"/>
  <c r="P341" i="38"/>
  <c r="P342" i="38"/>
  <c r="P343" i="38"/>
  <c r="P344" i="38"/>
  <c r="P345" i="38"/>
  <c r="P346" i="38"/>
  <c r="P347" i="38"/>
  <c r="P348" i="38"/>
  <c r="P349" i="38"/>
  <c r="P350" i="38"/>
  <c r="P351" i="38"/>
  <c r="P352" i="38"/>
  <c r="P353" i="38"/>
  <c r="P354" i="38"/>
  <c r="P355" i="38"/>
  <c r="P356" i="38"/>
  <c r="P357" i="38"/>
  <c r="P358" i="38"/>
  <c r="P359" i="38"/>
  <c r="P360" i="38"/>
  <c r="P361" i="38"/>
  <c r="P362" i="38"/>
  <c r="P363" i="38"/>
  <c r="P364" i="38"/>
  <c r="P365" i="38"/>
  <c r="P366" i="38"/>
  <c r="P367" i="38"/>
  <c r="P368" i="38"/>
  <c r="P369" i="38"/>
  <c r="P370" i="38"/>
  <c r="P371" i="38"/>
  <c r="P372" i="38"/>
  <c r="P373" i="38"/>
  <c r="P374" i="38"/>
  <c r="P375" i="38"/>
  <c r="P376" i="38"/>
  <c r="P377" i="38"/>
  <c r="P378" i="38"/>
  <c r="P379" i="38"/>
  <c r="P380" i="38"/>
  <c r="P381" i="38"/>
  <c r="P382" i="38"/>
  <c r="P383" i="38"/>
  <c r="P384" i="38"/>
  <c r="P385" i="38"/>
  <c r="P386" i="38"/>
  <c r="P387" i="38"/>
  <c r="P388" i="38"/>
  <c r="P389" i="38"/>
  <c r="P390" i="38"/>
  <c r="P391" i="38"/>
  <c r="P392" i="38"/>
  <c r="P393" i="38"/>
  <c r="P394" i="38"/>
  <c r="P395" i="38"/>
  <c r="P396" i="38"/>
  <c r="P397" i="38"/>
  <c r="P398" i="38"/>
  <c r="P399" i="38"/>
  <c r="P400" i="38"/>
  <c r="P401" i="38"/>
  <c r="P402" i="38"/>
  <c r="P403" i="38"/>
  <c r="P404" i="38"/>
  <c r="P405" i="38"/>
  <c r="P406" i="38"/>
  <c r="P407" i="38"/>
  <c r="P408" i="38"/>
  <c r="P409" i="38"/>
  <c r="P410" i="38"/>
  <c r="P411" i="38"/>
  <c r="P412" i="38"/>
  <c r="P413" i="38"/>
  <c r="P414" i="38"/>
  <c r="P415" i="38"/>
  <c r="P416" i="38"/>
  <c r="P417" i="38"/>
  <c r="P418" i="38"/>
  <c r="P419" i="38"/>
  <c r="P420" i="38"/>
  <c r="P421" i="38"/>
  <c r="P422" i="38"/>
  <c r="P423" i="38"/>
  <c r="P424" i="38"/>
  <c r="P425" i="38"/>
  <c r="P426" i="38"/>
  <c r="P427" i="38"/>
  <c r="P428" i="38"/>
  <c r="P429" i="38"/>
  <c r="P430" i="38"/>
  <c r="P431" i="38"/>
  <c r="P432" i="38"/>
  <c r="P433" i="38"/>
  <c r="P434" i="38"/>
  <c r="P435" i="38"/>
  <c r="P436" i="38"/>
  <c r="P437" i="38"/>
  <c r="P438" i="38"/>
  <c r="P439" i="38"/>
  <c r="P440" i="38"/>
  <c r="P441" i="38"/>
  <c r="P442" i="38"/>
  <c r="P443" i="38"/>
  <c r="P444" i="38"/>
  <c r="P445" i="38"/>
  <c r="P446" i="38"/>
  <c r="P447" i="38"/>
  <c r="P448" i="38"/>
  <c r="P449" i="38"/>
  <c r="P450" i="38"/>
  <c r="P451" i="38"/>
  <c r="P452" i="38"/>
  <c r="P453" i="38"/>
  <c r="P454" i="38"/>
  <c r="P455" i="38"/>
  <c r="P456" i="38"/>
  <c r="P457" i="38"/>
  <c r="P458" i="38"/>
  <c r="P459" i="38"/>
  <c r="P460" i="38"/>
  <c r="P461" i="38"/>
  <c r="P462" i="38"/>
  <c r="P463" i="38"/>
  <c r="P464" i="38"/>
  <c r="P465" i="38"/>
  <c r="P466" i="38"/>
  <c r="P467" i="38"/>
  <c r="P468" i="38"/>
  <c r="P469" i="38"/>
  <c r="P470" i="38"/>
  <c r="P471" i="38"/>
  <c r="P472" i="38"/>
  <c r="P473" i="38"/>
  <c r="P474" i="38"/>
  <c r="P475" i="38"/>
  <c r="P476" i="38"/>
  <c r="P477" i="38"/>
  <c r="P478" i="38"/>
  <c r="P479" i="38"/>
  <c r="P480" i="38"/>
  <c r="P481" i="38"/>
  <c r="P482" i="38"/>
  <c r="P483" i="38"/>
  <c r="P484" i="38"/>
  <c r="P485" i="38"/>
  <c r="P486" i="38"/>
  <c r="P487" i="38"/>
  <c r="P488" i="38"/>
  <c r="P489" i="38"/>
  <c r="P490" i="38"/>
  <c r="P491" i="38"/>
  <c r="P492" i="38"/>
  <c r="P493" i="38"/>
  <c r="P494" i="38"/>
  <c r="P495" i="38"/>
  <c r="P496" i="38"/>
  <c r="P497" i="38"/>
  <c r="P498" i="38"/>
  <c r="P499" i="38"/>
  <c r="P500" i="38"/>
  <c r="P501" i="38"/>
  <c r="P502" i="38"/>
  <c r="P503" i="38"/>
  <c r="P504" i="38"/>
  <c r="P505" i="38"/>
  <c r="P506" i="38"/>
  <c r="P507" i="38"/>
  <c r="P508" i="38"/>
  <c r="P509" i="38"/>
  <c r="P510" i="38"/>
  <c r="P511" i="38"/>
  <c r="P512" i="38"/>
  <c r="P513" i="38"/>
  <c r="P514" i="38"/>
  <c r="P515" i="38"/>
  <c r="P516" i="38"/>
  <c r="P517" i="38"/>
  <c r="P518" i="38"/>
  <c r="P519" i="38"/>
  <c r="P520" i="38"/>
  <c r="P521" i="38"/>
  <c r="P522" i="38"/>
  <c r="P523" i="38"/>
  <c r="P524" i="38"/>
  <c r="P525" i="38"/>
  <c r="P526" i="38"/>
  <c r="P527" i="38"/>
  <c r="P528" i="38"/>
  <c r="P529" i="38"/>
  <c r="P530" i="38"/>
  <c r="P531" i="38"/>
  <c r="P532" i="38"/>
  <c r="P533" i="38"/>
  <c r="P534" i="38"/>
  <c r="P535" i="38"/>
  <c r="P536" i="38"/>
  <c r="P537" i="38"/>
  <c r="P538" i="38"/>
  <c r="P539" i="38"/>
  <c r="P540" i="38"/>
  <c r="P541" i="38"/>
  <c r="P542" i="38"/>
  <c r="P543" i="38"/>
  <c r="P544" i="38"/>
  <c r="P545" i="38"/>
  <c r="P546" i="38"/>
  <c r="P547" i="38"/>
  <c r="P548" i="38"/>
  <c r="P549" i="38"/>
  <c r="P550" i="38"/>
  <c r="P551" i="38"/>
  <c r="P552" i="38"/>
  <c r="P553" i="38"/>
  <c r="P554" i="38"/>
  <c r="P555" i="38"/>
  <c r="P556" i="38"/>
  <c r="P557" i="38"/>
  <c r="P558" i="38"/>
  <c r="P559" i="38"/>
  <c r="P560" i="38"/>
  <c r="P561" i="38"/>
  <c r="P562" i="38"/>
  <c r="P563" i="38"/>
  <c r="P564" i="38"/>
  <c r="P565" i="38"/>
  <c r="P566" i="38"/>
  <c r="P567" i="38"/>
  <c r="P568" i="38"/>
  <c r="P569" i="38"/>
  <c r="P570" i="38"/>
  <c r="P571" i="38"/>
  <c r="P572" i="38"/>
  <c r="P573" i="38"/>
  <c r="P574" i="38"/>
  <c r="P575" i="38"/>
  <c r="P576" i="38"/>
  <c r="P577" i="38"/>
  <c r="P578" i="38"/>
  <c r="P579" i="38"/>
  <c r="P580" i="38"/>
  <c r="P581" i="38"/>
  <c r="P582" i="38"/>
  <c r="P583" i="38"/>
  <c r="P584" i="38"/>
  <c r="P585" i="38"/>
  <c r="P586" i="38"/>
  <c r="P587" i="38"/>
  <c r="P588" i="38"/>
  <c r="P589" i="38"/>
  <c r="P590" i="38"/>
  <c r="P591" i="38"/>
  <c r="P592" i="38"/>
  <c r="P593" i="38"/>
  <c r="P594" i="38"/>
  <c r="P595" i="38"/>
  <c r="P596" i="38"/>
  <c r="P597" i="38"/>
  <c r="P598" i="38"/>
  <c r="P599" i="38"/>
  <c r="P600" i="38"/>
  <c r="P601" i="38"/>
  <c r="P602" i="38"/>
  <c r="P603" i="38"/>
  <c r="P604" i="38"/>
  <c r="P605" i="38"/>
  <c r="P606" i="38"/>
  <c r="P607" i="38"/>
  <c r="P608" i="38"/>
  <c r="P609" i="38"/>
  <c r="P610" i="38"/>
  <c r="P611" i="38"/>
  <c r="P612" i="38"/>
  <c r="P613" i="38"/>
  <c r="P614" i="38"/>
  <c r="P615" i="38"/>
  <c r="P616" i="38"/>
  <c r="P617" i="38"/>
  <c r="P618" i="38"/>
  <c r="P619" i="38"/>
  <c r="P620" i="38"/>
  <c r="P621" i="38"/>
  <c r="P622" i="38"/>
  <c r="P623" i="38"/>
  <c r="P624" i="38"/>
  <c r="P625" i="38"/>
  <c r="P626" i="38"/>
  <c r="P627" i="38"/>
  <c r="P628" i="38"/>
  <c r="P629" i="38"/>
  <c r="P630" i="38"/>
  <c r="P631" i="38"/>
  <c r="P632" i="38"/>
  <c r="P633" i="38"/>
  <c r="P634" i="38"/>
  <c r="P635" i="38"/>
  <c r="P636" i="38"/>
  <c r="P637" i="38"/>
  <c r="P638" i="38"/>
  <c r="P639" i="38"/>
  <c r="P640" i="38"/>
  <c r="P641" i="38"/>
  <c r="P642" i="38"/>
  <c r="P643" i="38"/>
  <c r="P644" i="38"/>
  <c r="P645" i="38"/>
  <c r="P646" i="38"/>
  <c r="P647" i="38"/>
  <c r="P648" i="38"/>
  <c r="P649" i="38"/>
  <c r="P650" i="38"/>
  <c r="P651" i="38"/>
  <c r="P652" i="38"/>
  <c r="P653" i="38"/>
  <c r="P654" i="38"/>
  <c r="P655" i="38"/>
  <c r="P656" i="38"/>
  <c r="P657" i="38"/>
  <c r="P658" i="38"/>
  <c r="P659" i="38"/>
  <c r="P660" i="38"/>
  <c r="P661" i="38"/>
  <c r="P662" i="38"/>
  <c r="P663" i="38"/>
  <c r="P664" i="38"/>
  <c r="P665" i="38"/>
  <c r="P666" i="38"/>
  <c r="P667" i="38"/>
  <c r="P668" i="38"/>
  <c r="P669" i="38"/>
  <c r="P670" i="38"/>
  <c r="P671" i="38"/>
  <c r="P672" i="38"/>
  <c r="P673" i="38"/>
  <c r="P674" i="38"/>
  <c r="P675" i="38"/>
  <c r="P676" i="38"/>
  <c r="P677" i="38"/>
  <c r="P678" i="38"/>
  <c r="P679" i="38"/>
  <c r="P680" i="38"/>
  <c r="P681" i="38"/>
  <c r="P682" i="38"/>
  <c r="P683" i="38"/>
  <c r="P684" i="38"/>
  <c r="P685" i="38"/>
  <c r="P686" i="38"/>
  <c r="P687" i="38"/>
  <c r="P688" i="38"/>
  <c r="P689" i="38"/>
  <c r="P690" i="38"/>
  <c r="P691" i="38"/>
  <c r="P692" i="38"/>
  <c r="P693" i="38"/>
  <c r="P694" i="38"/>
  <c r="P695" i="38"/>
  <c r="P696" i="38"/>
  <c r="P697" i="38"/>
  <c r="P698" i="38"/>
  <c r="P699" i="38"/>
  <c r="P700" i="38"/>
  <c r="P701" i="38"/>
  <c r="P702" i="38"/>
  <c r="P703" i="38"/>
  <c r="P704" i="38"/>
  <c r="P705" i="38"/>
  <c r="P706" i="38"/>
  <c r="P707" i="38"/>
  <c r="P708" i="38"/>
  <c r="P709" i="38"/>
  <c r="P710" i="38"/>
  <c r="P711" i="38"/>
  <c r="P712" i="38"/>
  <c r="P713" i="38"/>
  <c r="P714" i="38"/>
  <c r="P715" i="38"/>
  <c r="P716" i="38"/>
  <c r="P717" i="38"/>
  <c r="P718" i="38"/>
  <c r="P719" i="38"/>
  <c r="P720" i="38"/>
  <c r="P721" i="38"/>
  <c r="P722" i="38"/>
  <c r="P723" i="38"/>
  <c r="P724" i="38"/>
  <c r="P725" i="38"/>
  <c r="P726" i="38"/>
  <c r="P727" i="38"/>
  <c r="P728" i="38"/>
  <c r="P729" i="38"/>
  <c r="P730" i="38"/>
  <c r="P731" i="38"/>
  <c r="P732" i="38"/>
  <c r="P733" i="38"/>
  <c r="P734" i="38"/>
  <c r="P735" i="38"/>
  <c r="P736" i="38"/>
  <c r="P737" i="38"/>
  <c r="P738" i="38"/>
  <c r="P739" i="38"/>
  <c r="P740" i="38"/>
  <c r="P741" i="38"/>
  <c r="P742" i="38"/>
  <c r="P743" i="38"/>
  <c r="P744" i="38"/>
  <c r="P745" i="38"/>
  <c r="P746" i="38"/>
  <c r="P747" i="38"/>
  <c r="P748" i="38"/>
  <c r="P749" i="38"/>
  <c r="P750" i="38"/>
  <c r="P751" i="38"/>
  <c r="P752" i="38"/>
  <c r="P753" i="38"/>
  <c r="P754" i="38"/>
  <c r="P755" i="38"/>
  <c r="P756" i="38"/>
  <c r="P757" i="38"/>
  <c r="P758" i="38"/>
  <c r="P759" i="38"/>
  <c r="P760" i="38"/>
  <c r="P761" i="38"/>
  <c r="P762" i="38"/>
  <c r="P763" i="38"/>
  <c r="P764" i="38"/>
  <c r="P765" i="38"/>
  <c r="P766" i="38"/>
  <c r="P767" i="38"/>
  <c r="P768" i="38"/>
  <c r="P769" i="38"/>
  <c r="P770" i="38"/>
  <c r="P771" i="38"/>
  <c r="P772" i="38"/>
  <c r="P773" i="38"/>
  <c r="P774" i="38"/>
  <c r="P775" i="38"/>
  <c r="P776" i="38"/>
  <c r="P777" i="38"/>
  <c r="P778" i="38"/>
  <c r="P779" i="38"/>
  <c r="P780" i="38"/>
  <c r="P781" i="38"/>
  <c r="P782" i="38"/>
  <c r="P783" i="38"/>
  <c r="P784" i="38"/>
  <c r="P785" i="38"/>
  <c r="P786" i="38"/>
  <c r="P787" i="38"/>
  <c r="P788" i="38"/>
  <c r="P789" i="38"/>
  <c r="P790" i="38"/>
  <c r="P791" i="38"/>
  <c r="P792" i="38"/>
  <c r="P793" i="38"/>
  <c r="P794" i="38"/>
  <c r="P795" i="38"/>
  <c r="P796" i="38"/>
  <c r="P797" i="38"/>
  <c r="P798" i="38"/>
  <c r="P799" i="38"/>
  <c r="P800" i="38"/>
  <c r="P801" i="38"/>
  <c r="P802" i="38"/>
  <c r="P803" i="38"/>
  <c r="P804" i="38"/>
  <c r="P805" i="38"/>
  <c r="P806" i="38"/>
  <c r="P807" i="38"/>
  <c r="P808" i="38"/>
  <c r="P809" i="38"/>
  <c r="P810" i="38"/>
  <c r="P811" i="38"/>
  <c r="P812" i="38"/>
  <c r="P813" i="38"/>
  <c r="P814" i="38"/>
  <c r="P815" i="38"/>
  <c r="P816" i="38"/>
  <c r="P817" i="38"/>
  <c r="P818" i="38"/>
  <c r="P819" i="38"/>
  <c r="P820" i="38"/>
  <c r="P821" i="38"/>
  <c r="P822" i="38"/>
  <c r="P823" i="38"/>
  <c r="P824" i="38"/>
  <c r="P825" i="38"/>
  <c r="P826" i="38"/>
  <c r="P827" i="38"/>
  <c r="P828" i="38"/>
  <c r="P829" i="38"/>
  <c r="P830" i="38"/>
  <c r="P831" i="38"/>
  <c r="P832" i="38"/>
  <c r="P833" i="38"/>
  <c r="P834" i="38"/>
  <c r="P835" i="38"/>
  <c r="P836" i="38"/>
  <c r="P837" i="38"/>
  <c r="P838" i="38"/>
  <c r="P839" i="38"/>
  <c r="P840" i="38"/>
  <c r="P841" i="38"/>
  <c r="P842" i="38"/>
  <c r="P843" i="38"/>
  <c r="P3" i="38"/>
  <c r="Q3121" i="37"/>
  <c r="Q3120" i="37"/>
  <c r="Q3119" i="37"/>
  <c r="Q3118" i="37"/>
  <c r="Q3117" i="37"/>
  <c r="Q3116" i="37"/>
  <c r="Q3115" i="37"/>
  <c r="Q3114" i="37"/>
  <c r="Q3113" i="37"/>
  <c r="Q3112" i="37"/>
  <c r="Q3111" i="37"/>
  <c r="Q3110" i="37"/>
  <c r="Q3109" i="37"/>
  <c r="Q3108" i="37"/>
  <c r="Q3107" i="37"/>
  <c r="Q3106" i="37"/>
  <c r="Q3105" i="37"/>
  <c r="Q3104" i="37"/>
  <c r="Q3103" i="37"/>
  <c r="Q3102" i="37"/>
  <c r="Q3101" i="37"/>
  <c r="Q3100" i="37"/>
  <c r="Q3099" i="37"/>
  <c r="Q3098" i="37"/>
  <c r="Q3097" i="37"/>
  <c r="Q3096" i="37"/>
  <c r="Q3095" i="37"/>
  <c r="Q3094" i="37"/>
  <c r="Q3093" i="37"/>
  <c r="Q3092" i="37"/>
  <c r="Q3091" i="37"/>
  <c r="Q3090" i="37"/>
  <c r="Q3089" i="37"/>
  <c r="Q3088" i="37"/>
  <c r="Q3087" i="37"/>
  <c r="Q3086" i="37"/>
  <c r="Q3085" i="37"/>
  <c r="Q3084" i="37"/>
  <c r="Q3083" i="37"/>
  <c r="Q3082" i="37"/>
  <c r="Q3081" i="37"/>
  <c r="Q3080" i="37"/>
  <c r="Q3079" i="37"/>
  <c r="Q3078" i="37"/>
  <c r="Q3077" i="37"/>
  <c r="Q3076" i="37"/>
  <c r="Q3075" i="37"/>
  <c r="Q3074" i="37"/>
  <c r="Q3073" i="37"/>
  <c r="Q3072" i="37"/>
  <c r="Q3071" i="37"/>
  <c r="Q3070" i="37"/>
  <c r="Q3069" i="37"/>
  <c r="Q3068" i="37"/>
  <c r="Q3067" i="37"/>
  <c r="Q3066" i="37"/>
  <c r="Q3065" i="37"/>
  <c r="Q3064" i="37"/>
  <c r="Q3063" i="37"/>
  <c r="Q3062" i="37"/>
  <c r="Q3061" i="37"/>
  <c r="Q3060" i="37"/>
  <c r="Q3059" i="37"/>
  <c r="Q3058" i="37"/>
  <c r="Q3057" i="37"/>
  <c r="Q3056" i="37"/>
  <c r="Q3055" i="37"/>
  <c r="Q3054" i="37"/>
  <c r="Q3053" i="37"/>
  <c r="Q3052" i="37"/>
  <c r="Q3051" i="37"/>
  <c r="Q3050" i="37"/>
  <c r="Q3049" i="37"/>
  <c r="Q3048" i="37"/>
  <c r="Q3047" i="37"/>
  <c r="Q3046" i="37"/>
  <c r="Q3045" i="37"/>
  <c r="Q3044" i="37"/>
  <c r="Q3043" i="37"/>
  <c r="Q3042" i="37"/>
  <c r="Q3041" i="37"/>
  <c r="Q3040" i="37"/>
  <c r="Q3039" i="37"/>
  <c r="Q3038" i="37"/>
  <c r="Q3037" i="37"/>
  <c r="Q3036" i="37"/>
  <c r="Q3035" i="37"/>
  <c r="Q3034" i="37"/>
  <c r="Q3033" i="37"/>
  <c r="Q3032" i="37"/>
  <c r="Q3031" i="37"/>
  <c r="Q3030" i="37"/>
  <c r="Q3029" i="37"/>
  <c r="Q3028" i="37"/>
  <c r="Q3027" i="37"/>
  <c r="Q3026" i="37"/>
  <c r="Q3025" i="37"/>
  <c r="Q3024" i="37"/>
  <c r="Q3023" i="37"/>
  <c r="Q3022" i="37"/>
  <c r="Q3021" i="37"/>
  <c r="Q3020" i="37"/>
  <c r="Q3019" i="37"/>
  <c r="Q3018" i="37"/>
  <c r="Q3017" i="37"/>
  <c r="Q3016" i="37"/>
  <c r="Q3015" i="37"/>
  <c r="Q3014" i="37"/>
  <c r="Q3013" i="37"/>
  <c r="Q3012" i="37"/>
  <c r="Q3011" i="37"/>
  <c r="Q3010" i="37"/>
  <c r="Q3009" i="37"/>
  <c r="Q3008" i="37"/>
  <c r="Q3007" i="37"/>
  <c r="Q3006" i="37"/>
  <c r="Q3005" i="37"/>
  <c r="Q3004" i="37"/>
  <c r="Q3003" i="37"/>
  <c r="Q3002" i="37"/>
  <c r="Q3001" i="37"/>
  <c r="Q3000" i="37"/>
  <c r="Q2999" i="37"/>
  <c r="Q2998" i="37"/>
  <c r="Q2997" i="37"/>
  <c r="Q2996" i="37"/>
  <c r="Q2995" i="37"/>
  <c r="Q2994" i="37"/>
  <c r="Q2993" i="37"/>
  <c r="Q2992" i="37"/>
  <c r="Q2991" i="37"/>
  <c r="Q2990" i="37"/>
  <c r="Q2989" i="37"/>
  <c r="Q2988" i="37"/>
  <c r="Q2987" i="37"/>
  <c r="Q2986" i="37"/>
  <c r="Q2985" i="37"/>
  <c r="Q2984" i="37"/>
  <c r="Q2983" i="37"/>
  <c r="Q2982" i="37"/>
  <c r="Q2981" i="37"/>
  <c r="Q2980" i="37"/>
  <c r="Q2979" i="37"/>
  <c r="Q2978" i="37"/>
  <c r="Q2977" i="37"/>
  <c r="Q2976" i="37"/>
  <c r="Q2975" i="37"/>
  <c r="Q2974" i="37"/>
  <c r="Q2973" i="37"/>
  <c r="Q2972" i="37"/>
  <c r="Q2971" i="37"/>
  <c r="Q2970" i="37"/>
  <c r="Q2969" i="37"/>
  <c r="Q2968" i="37"/>
  <c r="Q2967" i="37"/>
  <c r="Q2966" i="37"/>
  <c r="Q2965" i="37"/>
  <c r="Q2964" i="37"/>
  <c r="Q2963" i="37"/>
  <c r="Q2962" i="37"/>
  <c r="Q2961" i="37"/>
  <c r="Q2960" i="37"/>
  <c r="Q2959" i="37"/>
  <c r="Q2958" i="37"/>
  <c r="Q2957" i="37"/>
  <c r="Q2956" i="37"/>
  <c r="Q2955" i="37"/>
  <c r="Q2954" i="37"/>
  <c r="Q2953" i="37"/>
  <c r="Q2952" i="37"/>
  <c r="Q2951" i="37"/>
  <c r="Q2950" i="37"/>
  <c r="Q2949" i="37"/>
  <c r="Q2948" i="37"/>
  <c r="Q2947" i="37"/>
  <c r="Q2946" i="37"/>
  <c r="Q2945" i="37"/>
  <c r="Q2944" i="37"/>
  <c r="Q2943" i="37"/>
  <c r="Q2942" i="37"/>
  <c r="Q2941" i="37"/>
  <c r="Q2940" i="37"/>
  <c r="Q2939" i="37"/>
  <c r="Q2938" i="37"/>
  <c r="Q2937" i="37"/>
  <c r="Q2936" i="37"/>
  <c r="Q2935" i="37"/>
  <c r="Q2934" i="37"/>
  <c r="Q2933" i="37"/>
  <c r="Q2932" i="37"/>
  <c r="Q2931" i="37"/>
  <c r="Q2930" i="37"/>
  <c r="Q2929" i="37"/>
  <c r="Q2928" i="37"/>
  <c r="Q2927" i="37"/>
  <c r="Q2926" i="37"/>
  <c r="Q2925" i="37"/>
  <c r="Q2924" i="37"/>
  <c r="Q2923" i="37"/>
  <c r="Q2922" i="37"/>
  <c r="Q2921" i="37"/>
  <c r="Q2920" i="37"/>
  <c r="Q2919" i="37"/>
  <c r="Q2918" i="37"/>
  <c r="Q2917" i="37"/>
  <c r="Q2916" i="37"/>
  <c r="Q2915" i="37"/>
  <c r="Q2914" i="37"/>
  <c r="Q2913" i="37"/>
  <c r="Q2912" i="37"/>
  <c r="Q2911" i="37"/>
  <c r="Q2910" i="37"/>
  <c r="Q2909" i="37"/>
  <c r="Q2908" i="37"/>
  <c r="Q2907" i="37"/>
  <c r="Q2906" i="37"/>
  <c r="Q2905" i="37"/>
  <c r="Q2904" i="37"/>
  <c r="Q2903" i="37"/>
  <c r="Q2902" i="37"/>
  <c r="Q2901" i="37"/>
  <c r="Q2900" i="37"/>
  <c r="Q2899" i="37"/>
  <c r="Q2898" i="37"/>
  <c r="Q2897" i="37"/>
  <c r="Q2896" i="37"/>
  <c r="Q2895" i="37"/>
  <c r="Q2894" i="37"/>
  <c r="Q2893" i="37"/>
  <c r="Q2892" i="37"/>
  <c r="Q2891" i="37"/>
  <c r="Q2890" i="37"/>
  <c r="Q2889" i="37"/>
  <c r="Q2888" i="37"/>
  <c r="Q2887" i="37"/>
  <c r="Q2886" i="37"/>
  <c r="Q2885" i="37"/>
  <c r="Q2884" i="37"/>
  <c r="Q2883" i="37"/>
  <c r="Q2882" i="37"/>
  <c r="Q2881" i="37"/>
  <c r="Q2880" i="37"/>
  <c r="Q2879" i="37"/>
  <c r="Q2878" i="37"/>
  <c r="Q2877" i="37"/>
  <c r="Q2876" i="37"/>
  <c r="Q2875" i="37"/>
  <c r="Q2874" i="37"/>
  <c r="Q2873" i="37"/>
  <c r="Q2872" i="37"/>
  <c r="Q2871" i="37"/>
  <c r="Q2870" i="37"/>
  <c r="Q2869" i="37"/>
  <c r="Q2868" i="37"/>
  <c r="Q2867" i="37"/>
  <c r="Q2866" i="37"/>
  <c r="Q2865" i="37"/>
  <c r="Q2864" i="37"/>
  <c r="Q2863" i="37"/>
  <c r="Q2862" i="37"/>
  <c r="Q2861" i="37"/>
  <c r="Q2860" i="37"/>
  <c r="Q2859" i="37"/>
  <c r="Q2858" i="37"/>
  <c r="Q2857" i="37"/>
  <c r="Q2856" i="37"/>
  <c r="Q2855" i="37"/>
  <c r="Q2854" i="37"/>
  <c r="Q2853" i="37"/>
  <c r="Q2852" i="37"/>
  <c r="Q2851" i="37"/>
  <c r="Q2850" i="37"/>
  <c r="Q2849" i="37"/>
  <c r="Q2848" i="37"/>
  <c r="Q2847" i="37"/>
  <c r="Q2846" i="37"/>
  <c r="Q2845" i="37"/>
  <c r="Q2844" i="37"/>
  <c r="Q2843" i="37"/>
  <c r="Q2842" i="37"/>
  <c r="Q2841" i="37"/>
  <c r="Q2840" i="37"/>
  <c r="Q2839" i="37"/>
  <c r="Q2838" i="37"/>
  <c r="Q2837" i="37"/>
  <c r="Q2836" i="37"/>
  <c r="Q2835" i="37"/>
  <c r="Q2834" i="37"/>
  <c r="Q2833" i="37"/>
  <c r="Q2832" i="37"/>
  <c r="Q2831" i="37"/>
  <c r="Q2830" i="37"/>
  <c r="Q2829" i="37"/>
  <c r="Q2828" i="37"/>
  <c r="Q2827" i="37"/>
  <c r="Q2826" i="37"/>
  <c r="Q2825" i="37"/>
  <c r="Q2824" i="37"/>
  <c r="Q2823" i="37"/>
  <c r="Q2822" i="37"/>
  <c r="Q2821" i="37"/>
  <c r="Q2820" i="37"/>
  <c r="Q2819" i="37"/>
  <c r="Q2818" i="37"/>
  <c r="Q2817" i="37"/>
  <c r="Q2816" i="37"/>
  <c r="Q2815" i="37"/>
  <c r="Q2814" i="37"/>
  <c r="Q2813" i="37"/>
  <c r="Q2812" i="37"/>
  <c r="Q2811" i="37"/>
  <c r="Q2810" i="37"/>
  <c r="Q2809" i="37"/>
  <c r="Q2808" i="37"/>
  <c r="Q2807" i="37"/>
  <c r="Q2806" i="37"/>
  <c r="Q2805" i="37"/>
  <c r="Q2804" i="37"/>
  <c r="Q2803" i="37"/>
  <c r="Q2802" i="37"/>
  <c r="Q2801" i="37"/>
  <c r="Q2800" i="37"/>
  <c r="Q2799" i="37"/>
  <c r="Q2798" i="37"/>
  <c r="Q2797" i="37"/>
  <c r="Q2796" i="37"/>
  <c r="Q2795" i="37"/>
  <c r="Q2794" i="37"/>
  <c r="Q2793" i="37"/>
  <c r="Q2792" i="37"/>
  <c r="Q2791" i="37"/>
  <c r="Q2790" i="37"/>
  <c r="Q2789" i="37"/>
  <c r="Q2788" i="37"/>
  <c r="Q2787" i="37"/>
  <c r="Q2786" i="37"/>
  <c r="Q2785" i="37"/>
  <c r="Q2784" i="37"/>
  <c r="Q2783" i="37"/>
  <c r="Q2782" i="37"/>
  <c r="Q2781" i="37"/>
  <c r="Q2780" i="37"/>
  <c r="Q2779" i="37"/>
  <c r="Q2778" i="37"/>
  <c r="Q2777" i="37"/>
  <c r="Q2776" i="37"/>
  <c r="Q2775" i="37"/>
  <c r="Q2774" i="37"/>
  <c r="Q2773" i="37"/>
  <c r="Q2772" i="37"/>
  <c r="Q2771" i="37"/>
  <c r="Q2770" i="37"/>
  <c r="Q2769" i="37"/>
  <c r="Q2768" i="37"/>
  <c r="Q2767" i="37"/>
  <c r="Q2766" i="37"/>
  <c r="Q2765" i="37"/>
  <c r="Q2764" i="37"/>
  <c r="Q2763" i="37"/>
  <c r="Q2762" i="37"/>
  <c r="Q2761" i="37"/>
  <c r="Q2760" i="37"/>
  <c r="Q2759" i="37"/>
  <c r="Q2758" i="37"/>
  <c r="Q2757" i="37"/>
  <c r="Q2756" i="37"/>
  <c r="Q2755" i="37"/>
  <c r="Q2754" i="37"/>
  <c r="Q2753" i="37"/>
  <c r="Q2752" i="37"/>
  <c r="Q2751" i="37"/>
  <c r="Q2750" i="37"/>
  <c r="Q2749" i="37"/>
  <c r="Q2748" i="37"/>
  <c r="Q2747" i="37"/>
  <c r="Q2746" i="37"/>
  <c r="Q2745" i="37"/>
  <c r="Q2744" i="37"/>
  <c r="Q2743" i="37"/>
  <c r="Q2742" i="37"/>
  <c r="Q2741" i="37"/>
  <c r="Q2740" i="37"/>
  <c r="Q2739" i="37"/>
  <c r="Q2738" i="37"/>
  <c r="Q2737" i="37"/>
  <c r="Q2736" i="37"/>
  <c r="Q2735" i="37"/>
  <c r="Q2734" i="37"/>
  <c r="Q2733" i="37"/>
  <c r="Q2732" i="37"/>
  <c r="Q2731" i="37"/>
  <c r="Q2730" i="37"/>
  <c r="Q2729" i="37"/>
  <c r="Q2728" i="37"/>
  <c r="Q2727" i="37"/>
  <c r="Q2726" i="37"/>
  <c r="Q2725" i="37"/>
  <c r="Q2724" i="37"/>
  <c r="Q2723" i="37"/>
  <c r="Q2722" i="37"/>
  <c r="Q2721" i="37"/>
  <c r="Q2720" i="37"/>
  <c r="Q2719" i="37"/>
  <c r="Q2718" i="37"/>
  <c r="Q2717" i="37"/>
  <c r="Q2716" i="37"/>
  <c r="Q2715" i="37"/>
  <c r="Q2714" i="37"/>
  <c r="Q2713" i="37"/>
  <c r="Q2712" i="37"/>
  <c r="Q2711" i="37"/>
  <c r="Q2710" i="37"/>
  <c r="Q2709" i="37"/>
  <c r="Q2708" i="37"/>
  <c r="Q2707" i="37"/>
  <c r="Q2706" i="37"/>
  <c r="Q2705" i="37"/>
  <c r="Q2704" i="37"/>
  <c r="Q2703" i="37"/>
  <c r="Q2702" i="37"/>
  <c r="Q2701" i="37"/>
  <c r="Q2700" i="37"/>
  <c r="Q2699" i="37"/>
  <c r="Q2698" i="37"/>
  <c r="Q2697" i="37"/>
  <c r="Q2696" i="37"/>
  <c r="Q2695" i="37"/>
  <c r="Q2694" i="37"/>
  <c r="Q2693" i="37"/>
  <c r="Q2692" i="37"/>
  <c r="Q2691" i="37"/>
  <c r="Q2690" i="37"/>
  <c r="Q2689" i="37"/>
  <c r="Q2688" i="37"/>
  <c r="Q2687" i="37"/>
  <c r="Q2686" i="37"/>
  <c r="Q2685" i="37"/>
  <c r="Q2684" i="37"/>
  <c r="Q2683" i="37"/>
  <c r="Q2682" i="37"/>
  <c r="Q2681" i="37"/>
  <c r="Q2680" i="37"/>
  <c r="Q2679" i="37"/>
  <c r="Q2678" i="37"/>
  <c r="Q2677" i="37"/>
  <c r="Q2676" i="37"/>
  <c r="Q2675" i="37"/>
  <c r="Q2674" i="37"/>
  <c r="Q2673" i="37"/>
  <c r="Q2672" i="37"/>
  <c r="Q2671" i="37"/>
  <c r="Q2670" i="37"/>
  <c r="Q2669" i="37"/>
  <c r="Q2668" i="37"/>
  <c r="Q2667" i="37"/>
  <c r="Q2666" i="37"/>
  <c r="Q2665" i="37"/>
  <c r="Q2664" i="37"/>
  <c r="Q2663" i="37"/>
  <c r="Q2662" i="37"/>
  <c r="Q2661" i="37"/>
  <c r="Q2660" i="37"/>
  <c r="Q2659" i="37"/>
  <c r="Q2658" i="37"/>
  <c r="Q2657" i="37"/>
  <c r="Q2656" i="37"/>
  <c r="Q2655" i="37"/>
  <c r="Q2654" i="37"/>
  <c r="Q2653" i="37"/>
  <c r="Q2652" i="37"/>
  <c r="Q2651" i="37"/>
  <c r="Q2650" i="37"/>
  <c r="Q2649" i="37"/>
  <c r="Q2648" i="37"/>
  <c r="Q2647" i="37"/>
  <c r="Q2646" i="37"/>
  <c r="Q2645" i="37"/>
  <c r="Q2644" i="37"/>
  <c r="Q2643" i="37"/>
  <c r="Q2642" i="37"/>
  <c r="Q2641" i="37"/>
  <c r="Q2640" i="37"/>
  <c r="Q2639" i="37"/>
  <c r="Q2638" i="37"/>
  <c r="Q2637" i="37"/>
  <c r="Q2636" i="37"/>
  <c r="Q2635" i="37"/>
  <c r="Q2634" i="37"/>
  <c r="Q2633" i="37"/>
  <c r="Q2632" i="37"/>
  <c r="Q2631" i="37"/>
  <c r="Q2630" i="37"/>
  <c r="Q2629" i="37"/>
  <c r="Q2628" i="37"/>
  <c r="Q2627" i="37"/>
  <c r="Q2626" i="37"/>
  <c r="Q2625" i="37"/>
  <c r="Q2624" i="37"/>
  <c r="Q2623" i="37"/>
  <c r="Q2622" i="37"/>
  <c r="Q2621" i="37"/>
  <c r="Q2620" i="37"/>
  <c r="Q2619" i="37"/>
  <c r="Q2618" i="37"/>
  <c r="Q2617" i="37"/>
  <c r="Q2616" i="37"/>
  <c r="Q2615" i="37"/>
  <c r="Q2614" i="37"/>
  <c r="Q2613" i="37"/>
  <c r="Q2612" i="37"/>
  <c r="Q2611" i="37"/>
  <c r="Q2610" i="37"/>
  <c r="Q2609" i="37"/>
  <c r="Q2608" i="37"/>
  <c r="Q2607" i="37"/>
  <c r="Q2606" i="37"/>
  <c r="Q2605" i="37"/>
  <c r="Q2604" i="37"/>
  <c r="Q2603" i="37"/>
  <c r="Q2602" i="37"/>
  <c r="Q2601" i="37"/>
  <c r="Q2600" i="37"/>
  <c r="Q2599" i="37"/>
  <c r="Q2598" i="37"/>
  <c r="Q2597" i="37"/>
  <c r="Q2596" i="37"/>
  <c r="Q2595" i="37"/>
  <c r="Q2594" i="37"/>
  <c r="Q2593" i="37"/>
  <c r="Q2592" i="37"/>
  <c r="Q2591" i="37"/>
  <c r="Q2590" i="37"/>
  <c r="Q2589" i="37"/>
  <c r="Q2588" i="37"/>
  <c r="Q2587" i="37"/>
  <c r="Q2586" i="37"/>
  <c r="Q2585" i="37"/>
  <c r="Q2584" i="37"/>
  <c r="Q2583" i="37"/>
  <c r="Q2582" i="37"/>
  <c r="Q2581" i="37"/>
  <c r="Q2580" i="37"/>
  <c r="Q2579" i="37"/>
  <c r="Q2578" i="37"/>
  <c r="Q2577" i="37"/>
  <c r="Q2576" i="37"/>
  <c r="Q2575" i="37"/>
  <c r="Q2574" i="37"/>
  <c r="Q2573" i="37"/>
  <c r="Q2572" i="37"/>
  <c r="Q2571" i="37"/>
  <c r="Q2570" i="37"/>
  <c r="Q2569" i="37"/>
  <c r="Q2568" i="37"/>
  <c r="Q2567" i="37"/>
  <c r="Q2566" i="37"/>
  <c r="Q2565" i="37"/>
  <c r="Q2564" i="37"/>
  <c r="Q2563" i="37"/>
  <c r="Q2562" i="37"/>
  <c r="Q2561" i="37"/>
  <c r="Q2560" i="37"/>
  <c r="Q2559" i="37"/>
  <c r="Q2558" i="37"/>
  <c r="Q2557" i="37"/>
  <c r="Q2556" i="37"/>
  <c r="Q2555" i="37"/>
  <c r="Q2554" i="37"/>
  <c r="Q2553" i="37"/>
  <c r="Q2552" i="37"/>
  <c r="Q2551" i="37"/>
  <c r="Q2550" i="37"/>
  <c r="Q2549" i="37"/>
  <c r="Q2548" i="37"/>
  <c r="Q2547" i="37"/>
  <c r="Q2546" i="37"/>
  <c r="Q2545" i="37"/>
  <c r="Q2544" i="37"/>
  <c r="Q2543" i="37"/>
  <c r="Q2542" i="37"/>
  <c r="Q2541" i="37"/>
  <c r="Q2540" i="37"/>
  <c r="Q2539" i="37"/>
  <c r="Q2538" i="37"/>
  <c r="Q2537" i="37"/>
  <c r="Q2536" i="37"/>
  <c r="Q2535" i="37"/>
  <c r="Q2534" i="37"/>
  <c r="Q2533" i="37"/>
  <c r="Q2532" i="37"/>
  <c r="Q2531" i="37"/>
  <c r="Q2530" i="37"/>
  <c r="Q2529" i="37"/>
  <c r="Q2528" i="37"/>
  <c r="Q2527" i="37"/>
  <c r="Q2526" i="37"/>
  <c r="Q2525" i="37"/>
  <c r="Q2524" i="37"/>
  <c r="Q2523" i="37"/>
  <c r="Q2522" i="37"/>
  <c r="Q2521" i="37"/>
  <c r="Q2520" i="37"/>
  <c r="Q2519" i="37"/>
  <c r="Q2518" i="37"/>
  <c r="Q2517" i="37"/>
  <c r="Q2516" i="37"/>
  <c r="Q2515" i="37"/>
  <c r="Q2514" i="37"/>
  <c r="Q2513" i="37"/>
  <c r="Q2512" i="37"/>
  <c r="Q2511" i="37"/>
  <c r="Q2510" i="37"/>
  <c r="Q2509" i="37"/>
  <c r="Q2508" i="37"/>
  <c r="Q2507" i="37"/>
  <c r="Q2506" i="37"/>
  <c r="Q2505" i="37"/>
  <c r="Q2504" i="37"/>
  <c r="Q2503" i="37"/>
  <c r="Q2502" i="37"/>
  <c r="Q2501" i="37"/>
  <c r="Q2500" i="37"/>
  <c r="Q2499" i="37"/>
  <c r="Q2498" i="37"/>
  <c r="Q2497" i="37"/>
  <c r="Q2496" i="37"/>
  <c r="Q2495" i="37"/>
  <c r="Q2494" i="37"/>
  <c r="Q2493" i="37"/>
  <c r="Q2492" i="37"/>
  <c r="Q2491" i="37"/>
  <c r="Q2490" i="37"/>
  <c r="Q2489" i="37"/>
  <c r="Q2488" i="37"/>
  <c r="Q2487" i="37"/>
  <c r="Q2486" i="37"/>
  <c r="Q2485" i="37"/>
  <c r="Q2484" i="37"/>
  <c r="Q2483" i="37"/>
  <c r="Q2482" i="37"/>
  <c r="Q2481" i="37"/>
  <c r="Q2480" i="37"/>
  <c r="Q2479" i="37"/>
  <c r="Q2478" i="37"/>
  <c r="Q2477" i="37"/>
  <c r="Q2476" i="37"/>
  <c r="Q2475" i="37"/>
  <c r="Q2474" i="37"/>
  <c r="Q2473" i="37"/>
  <c r="Q2472" i="37"/>
  <c r="Q2471" i="37"/>
  <c r="Q2470" i="37"/>
  <c r="Q2469" i="37"/>
  <c r="Q2468" i="37"/>
  <c r="Q2467" i="37"/>
  <c r="Q2466" i="37"/>
  <c r="Q2465" i="37"/>
  <c r="Q2464" i="37"/>
  <c r="Q2463" i="37"/>
  <c r="Q2462" i="37"/>
  <c r="Q2461" i="37"/>
  <c r="Q2460" i="37"/>
  <c r="Q2459" i="37"/>
  <c r="Q2458" i="37"/>
  <c r="Q2457" i="37"/>
  <c r="Q2456" i="37"/>
  <c r="Q2455" i="37"/>
  <c r="Q2454" i="37"/>
  <c r="Q2453" i="37"/>
  <c r="Q2452" i="37"/>
  <c r="Q2451" i="37"/>
  <c r="Q2450" i="37"/>
  <c r="Q2449" i="37"/>
  <c r="Q2448" i="37"/>
  <c r="Q2447" i="37"/>
  <c r="Q2446" i="37"/>
  <c r="Q2445" i="37"/>
  <c r="Q2444" i="37"/>
  <c r="Q2443" i="37"/>
  <c r="Q2442" i="37"/>
  <c r="Q2441" i="37"/>
  <c r="Q2440" i="37"/>
  <c r="Q2439" i="37"/>
  <c r="Q2438" i="37"/>
  <c r="Q2437" i="37"/>
  <c r="Q2436" i="37"/>
  <c r="Q2435" i="37"/>
  <c r="Q2434" i="37"/>
  <c r="Q2433" i="37"/>
  <c r="Q2432" i="37"/>
  <c r="Q2431" i="37"/>
  <c r="Q2430" i="37"/>
  <c r="Q2429" i="37"/>
  <c r="Q2428" i="37"/>
  <c r="Q2427" i="37"/>
  <c r="Q2426" i="37"/>
  <c r="Q2425" i="37"/>
  <c r="Q2424" i="37"/>
  <c r="Q2423" i="37"/>
  <c r="Q2422" i="37"/>
  <c r="Q2421" i="37"/>
  <c r="Q2420" i="37"/>
  <c r="Q2419" i="37"/>
  <c r="Q2418" i="37"/>
  <c r="Q2417" i="37"/>
  <c r="Q2416" i="37"/>
  <c r="Q2415" i="37"/>
  <c r="Q2414" i="37"/>
  <c r="Q2413" i="37"/>
  <c r="Q2412" i="37"/>
  <c r="Q2411" i="37"/>
  <c r="Q2410" i="37"/>
  <c r="Q2409" i="37"/>
  <c r="Q2408" i="37"/>
  <c r="Q2407" i="37"/>
  <c r="Q2406" i="37"/>
  <c r="Q2405" i="37"/>
  <c r="Q2404" i="37"/>
  <c r="Q2403" i="37"/>
  <c r="Q2402" i="37"/>
  <c r="Q2401" i="37"/>
  <c r="Q2400" i="37"/>
  <c r="Q2399" i="37"/>
  <c r="Q2398" i="37"/>
  <c r="Q2397" i="37"/>
  <c r="Q2396" i="37"/>
  <c r="Q2395" i="37"/>
  <c r="Q2394" i="37"/>
  <c r="Q2393" i="37"/>
  <c r="Q2392" i="37"/>
  <c r="Q2391" i="37"/>
  <c r="Q2390" i="37"/>
  <c r="Q2389" i="37"/>
  <c r="Q2388" i="37"/>
  <c r="Q2387" i="37"/>
  <c r="Q2386" i="37"/>
  <c r="Q2385" i="37"/>
  <c r="Q2384" i="37"/>
  <c r="Q2383" i="37"/>
  <c r="Q2382" i="37"/>
  <c r="Q2381" i="37"/>
  <c r="Q2380" i="37"/>
  <c r="Q2379" i="37"/>
  <c r="Q2378" i="37"/>
  <c r="Q2377" i="37"/>
  <c r="Q2376" i="37"/>
  <c r="Q2375" i="37"/>
  <c r="Q2374" i="37"/>
  <c r="Q2373" i="37"/>
  <c r="Q2372" i="37"/>
  <c r="Q2371" i="37"/>
  <c r="Q2370" i="37"/>
  <c r="Q2369" i="37"/>
  <c r="Q2368" i="37"/>
  <c r="Q2367" i="37"/>
  <c r="Q2366" i="37"/>
  <c r="Q2365" i="37"/>
  <c r="Q2364" i="37"/>
  <c r="Q2363" i="37"/>
  <c r="Q2362" i="37"/>
  <c r="Q2361" i="37"/>
  <c r="Q2360" i="37"/>
  <c r="Q2359" i="37"/>
  <c r="Q2358" i="37"/>
  <c r="Q2357" i="37"/>
  <c r="Q2356" i="37"/>
  <c r="Q2355" i="37"/>
  <c r="Q2354" i="37"/>
  <c r="Q2353" i="37"/>
  <c r="Q2352" i="37"/>
  <c r="Q2351" i="37"/>
  <c r="Q2350" i="37"/>
  <c r="Q2349" i="37"/>
  <c r="Q2348" i="37"/>
  <c r="Q2347" i="37"/>
  <c r="Q2346" i="37"/>
  <c r="Q2345" i="37"/>
  <c r="Q2344" i="37"/>
  <c r="Q2343" i="37"/>
  <c r="Q2342" i="37"/>
  <c r="Q2341" i="37"/>
  <c r="Q2340" i="37"/>
  <c r="Q2339" i="37"/>
  <c r="Q2338" i="37"/>
  <c r="Q2337" i="37"/>
  <c r="Q2336" i="37"/>
  <c r="Q2335" i="37"/>
  <c r="Q2334" i="37"/>
  <c r="Q2333" i="37"/>
  <c r="Q2332" i="37"/>
  <c r="Q2331" i="37"/>
  <c r="Q2330" i="37"/>
  <c r="Q2329" i="37"/>
  <c r="Q2328" i="37"/>
  <c r="Q2327" i="37"/>
  <c r="Q2326" i="37"/>
  <c r="Q2325" i="37"/>
  <c r="Q2324" i="37"/>
  <c r="Q2323" i="37"/>
  <c r="Q2322" i="37"/>
  <c r="Q2321" i="37"/>
  <c r="Q2320" i="37"/>
  <c r="Q2319" i="37"/>
  <c r="Q2318" i="37"/>
  <c r="Q2317" i="37"/>
  <c r="Q2316" i="37"/>
  <c r="Q2315" i="37"/>
  <c r="Q2314" i="37"/>
  <c r="Q2313" i="37"/>
  <c r="Q2312" i="37"/>
  <c r="Q2311" i="37"/>
  <c r="Q2310" i="37"/>
  <c r="Q2309" i="37"/>
  <c r="Q2308" i="37"/>
  <c r="Q2307" i="37"/>
  <c r="Q2306" i="37"/>
  <c r="Q2305" i="37"/>
  <c r="Q2304" i="37"/>
  <c r="Q2303" i="37"/>
  <c r="Q2302" i="37"/>
  <c r="Q2301" i="37"/>
  <c r="Q2300" i="37"/>
  <c r="Q2299" i="37"/>
  <c r="Q2298" i="37"/>
  <c r="Q2297" i="37"/>
  <c r="Q2296" i="37"/>
  <c r="Q2295" i="37"/>
  <c r="Q2294" i="37"/>
  <c r="Q2293" i="37"/>
  <c r="Q2292" i="37"/>
  <c r="Q2291" i="37"/>
  <c r="Q2290" i="37"/>
  <c r="Q2289" i="37"/>
  <c r="Q2288" i="37"/>
  <c r="Q2287" i="37"/>
  <c r="Q2286" i="37"/>
  <c r="Q2285" i="37"/>
  <c r="Q2284" i="37"/>
  <c r="Q2283" i="37"/>
  <c r="Q2282" i="37"/>
  <c r="Q2281" i="37"/>
  <c r="Q2280" i="37"/>
  <c r="Q2279" i="37"/>
  <c r="Q2278" i="37"/>
  <c r="Q2277" i="37"/>
  <c r="Q2276" i="37"/>
  <c r="Q2275" i="37"/>
  <c r="Q2274" i="37"/>
  <c r="Q2273" i="37"/>
  <c r="Q2272" i="37"/>
  <c r="Q2271" i="37"/>
  <c r="Q2270" i="37"/>
  <c r="Q2269" i="37"/>
  <c r="Q2268" i="37"/>
  <c r="Q2267" i="37"/>
  <c r="Q2266" i="37"/>
  <c r="Q2265" i="37"/>
  <c r="Q2264" i="37"/>
  <c r="Q2263" i="37"/>
  <c r="Q2262" i="37"/>
  <c r="Q2261" i="37"/>
  <c r="Q2260" i="37"/>
  <c r="Q2259" i="37"/>
  <c r="Q2258" i="37"/>
  <c r="Q2257" i="37"/>
  <c r="Q2256" i="37"/>
  <c r="Q2255" i="37"/>
  <c r="Q2254" i="37"/>
  <c r="Q2253" i="37"/>
  <c r="Q2252" i="37"/>
  <c r="Q2251" i="37"/>
  <c r="Q2250" i="37"/>
  <c r="Q2249" i="37"/>
  <c r="Q2248" i="37"/>
  <c r="Q2247" i="37"/>
  <c r="Q2246" i="37"/>
  <c r="Q2245" i="37"/>
  <c r="Q2244" i="37"/>
  <c r="Q2243" i="37"/>
  <c r="Q2242" i="37"/>
  <c r="Q2241" i="37"/>
  <c r="Q2240" i="37"/>
  <c r="Q2239" i="37"/>
  <c r="Q2238" i="37"/>
  <c r="Q2237" i="37"/>
  <c r="Q2236" i="37"/>
  <c r="Q2235" i="37"/>
  <c r="Q2234" i="37"/>
  <c r="Q2233" i="37"/>
  <c r="Q2232" i="37"/>
  <c r="Q2231" i="37"/>
  <c r="Q2230" i="37"/>
  <c r="Q2229" i="37"/>
  <c r="Q2228" i="37"/>
  <c r="Q2227" i="37"/>
  <c r="Q2226" i="37"/>
  <c r="Q2225" i="37"/>
  <c r="Q2224" i="37"/>
  <c r="Q2223" i="37"/>
  <c r="Q2222" i="37"/>
  <c r="Q2221" i="37"/>
  <c r="Q2220" i="37"/>
  <c r="Q2219" i="37"/>
  <c r="Q2218" i="37"/>
  <c r="Q2217" i="37"/>
  <c r="Q2216" i="37"/>
  <c r="Q2215" i="37"/>
  <c r="Q2214" i="37"/>
  <c r="Q2213" i="37"/>
  <c r="Q2212" i="37"/>
  <c r="Q2211" i="37"/>
  <c r="Q2210" i="37"/>
  <c r="Q2209" i="37"/>
  <c r="Q2208" i="37"/>
  <c r="Q2207" i="37"/>
  <c r="Q2206" i="37"/>
  <c r="Q2205" i="37"/>
  <c r="Q2204" i="37"/>
  <c r="Q2203" i="37"/>
  <c r="Q2202" i="37"/>
  <c r="Q2201" i="37"/>
  <c r="Q2200" i="37"/>
  <c r="Q2199" i="37"/>
  <c r="Q2198" i="37"/>
  <c r="Q2197" i="37"/>
  <c r="Q2196" i="37"/>
  <c r="Q2195" i="37"/>
  <c r="Q2194" i="37"/>
  <c r="Q2193" i="37"/>
  <c r="Q2192" i="37"/>
  <c r="Q2191" i="37"/>
  <c r="Q2190" i="37"/>
  <c r="Q2189" i="37"/>
  <c r="Q2188" i="37"/>
  <c r="Q2187" i="37"/>
  <c r="Q2186" i="37"/>
  <c r="Q2185" i="37"/>
  <c r="Q2184" i="37"/>
  <c r="Q2183" i="37"/>
  <c r="Q2182" i="37"/>
  <c r="Q2181" i="37"/>
  <c r="Q2180" i="37"/>
  <c r="Q2179" i="37"/>
  <c r="Q2178" i="37"/>
  <c r="Q2177" i="37"/>
  <c r="Q2176" i="37"/>
  <c r="Q2175" i="37"/>
  <c r="Q2174" i="37"/>
  <c r="Q2173" i="37"/>
  <c r="Q2172" i="37"/>
  <c r="Q2171" i="37"/>
  <c r="Q2170" i="37"/>
  <c r="Q2169" i="37"/>
  <c r="Q2168" i="37"/>
  <c r="Q2167" i="37"/>
  <c r="Q2166" i="37"/>
  <c r="Q2165" i="37"/>
  <c r="Q2164" i="37"/>
  <c r="Q2163" i="37"/>
  <c r="Q2162" i="37"/>
  <c r="Q2161" i="37"/>
  <c r="Q2160" i="37"/>
  <c r="Q2159" i="37"/>
  <c r="Q2158" i="37"/>
  <c r="Q2157" i="37"/>
  <c r="Q2156" i="37"/>
  <c r="Q2155" i="37"/>
  <c r="Q2154" i="37"/>
  <c r="Q2153" i="37"/>
  <c r="Q2152" i="37"/>
  <c r="Q2151" i="37"/>
  <c r="Q2150" i="37"/>
  <c r="Q2149" i="37"/>
  <c r="Q2148" i="37"/>
  <c r="Q2147" i="37"/>
  <c r="Q2146" i="37"/>
  <c r="Q2145" i="37"/>
  <c r="Q2144" i="37"/>
  <c r="Q2143" i="37"/>
  <c r="Q2142" i="37"/>
  <c r="Q2141" i="37"/>
  <c r="Q2140" i="37"/>
  <c r="Q2139" i="37"/>
  <c r="Q2138" i="37"/>
  <c r="Q2137" i="37"/>
  <c r="Q2136" i="37"/>
  <c r="Q2135" i="37"/>
  <c r="Q2134" i="37"/>
  <c r="Q2133" i="37"/>
  <c r="Q2132" i="37"/>
  <c r="Q2131" i="37"/>
  <c r="Q2130" i="37"/>
  <c r="Q2129" i="37"/>
  <c r="Q2128" i="37"/>
  <c r="Q2127" i="37"/>
  <c r="Q2126" i="37"/>
  <c r="Q2125" i="37"/>
  <c r="Q2124" i="37"/>
  <c r="Q2123" i="37"/>
  <c r="Q2122" i="37"/>
  <c r="Q2121" i="37"/>
  <c r="Q2120" i="37"/>
  <c r="Q2119" i="37"/>
  <c r="Q2118" i="37"/>
  <c r="Q2117" i="37"/>
  <c r="Q2116" i="37"/>
  <c r="Q2115" i="37"/>
  <c r="Q2114" i="37"/>
  <c r="Q2113" i="37"/>
  <c r="Q2112" i="37"/>
  <c r="Q2111" i="37"/>
  <c r="Q2110" i="37"/>
  <c r="Q2109" i="37"/>
  <c r="Q2108" i="37"/>
  <c r="Q2107" i="37"/>
  <c r="Q2106" i="37"/>
  <c r="Q2105" i="37"/>
  <c r="Q2104" i="37"/>
  <c r="Q2103" i="37"/>
  <c r="Q2102" i="37"/>
  <c r="Q2101" i="37"/>
  <c r="Q2100" i="37"/>
  <c r="Q2099" i="37"/>
  <c r="Q2098" i="37"/>
  <c r="Q2097" i="37"/>
  <c r="Q2096" i="37"/>
  <c r="Q2095" i="37"/>
  <c r="Q2094" i="37"/>
  <c r="Q2093" i="37"/>
  <c r="Q2092" i="37"/>
  <c r="Q2091" i="37"/>
  <c r="Q2090" i="37"/>
  <c r="Q2089" i="37"/>
  <c r="Q2088" i="37"/>
  <c r="Q2087" i="37"/>
  <c r="Q2086" i="37"/>
  <c r="Q2085" i="37"/>
  <c r="Q2084" i="37"/>
  <c r="Q2083" i="37"/>
  <c r="Q2082" i="37"/>
  <c r="Q2081" i="37"/>
  <c r="Q2080" i="37"/>
  <c r="Q2079" i="37"/>
  <c r="Q2078" i="37"/>
  <c r="Q2077" i="37"/>
  <c r="Q2076" i="37"/>
  <c r="Q2075" i="37"/>
  <c r="Q2074" i="37"/>
  <c r="Q2073" i="37"/>
  <c r="Q2072" i="37"/>
  <c r="Q2071" i="37"/>
  <c r="Q2070" i="37"/>
  <c r="Q2069" i="37"/>
  <c r="Q2068" i="37"/>
  <c r="Q2067" i="37"/>
  <c r="Q2066" i="37"/>
  <c r="Q2065" i="37"/>
  <c r="Q2064" i="37"/>
  <c r="Q2063" i="37"/>
  <c r="Q2062" i="37"/>
  <c r="Q2061" i="37"/>
  <c r="Q2060" i="37"/>
  <c r="Q2059" i="37"/>
  <c r="Q2058" i="37"/>
  <c r="Q2057" i="37"/>
  <c r="Q2056" i="37"/>
  <c r="Q2055" i="37"/>
  <c r="Q2054" i="37"/>
  <c r="Q2053" i="37"/>
  <c r="Q2052" i="37"/>
  <c r="Q2051" i="37"/>
  <c r="Q2050" i="37"/>
  <c r="Q2049" i="37"/>
  <c r="Q2048" i="37"/>
  <c r="Q2047" i="37"/>
  <c r="Q2046" i="37"/>
  <c r="Q2045" i="37"/>
  <c r="Q2044" i="37"/>
  <c r="Q2043" i="37"/>
  <c r="Q2042" i="37"/>
  <c r="Q2041" i="37"/>
  <c r="Q2040" i="37"/>
  <c r="Q2039" i="37"/>
  <c r="Q2038" i="37"/>
  <c r="Q2037" i="37"/>
  <c r="Q2036" i="37"/>
  <c r="Q2035" i="37"/>
  <c r="Q2034" i="37"/>
  <c r="Q2033" i="37"/>
  <c r="Q2032" i="37"/>
  <c r="Q2031" i="37"/>
  <c r="Q2030" i="37"/>
  <c r="Q2029" i="37"/>
  <c r="Q2028" i="37"/>
  <c r="Q2027" i="37"/>
  <c r="Q2026" i="37"/>
  <c r="Q2025" i="37"/>
  <c r="Q2024" i="37"/>
  <c r="Q2023" i="37"/>
  <c r="Q2022" i="37"/>
  <c r="Q2021" i="37"/>
  <c r="Q2020" i="37"/>
  <c r="Q2019" i="37"/>
  <c r="Q2018" i="37"/>
  <c r="Q2017" i="37"/>
  <c r="Q2016" i="37"/>
  <c r="Q2015" i="37"/>
  <c r="Q2014" i="37"/>
  <c r="Q2013" i="37"/>
  <c r="Q2012" i="37"/>
  <c r="Q2011" i="37"/>
  <c r="Q2010" i="37"/>
  <c r="Q2009" i="37"/>
  <c r="Q2008" i="37"/>
  <c r="Q2007" i="37"/>
  <c r="Q2006" i="37"/>
  <c r="Q2005" i="37"/>
  <c r="Q2004" i="37"/>
  <c r="Q2003" i="37"/>
  <c r="Q2002" i="37"/>
  <c r="Q2001" i="37"/>
  <c r="Q2000" i="37"/>
  <c r="Q1999" i="37"/>
  <c r="Q1998" i="37"/>
  <c r="Q1997" i="37"/>
  <c r="Q1996" i="37"/>
  <c r="Q1995" i="37"/>
  <c r="Q1994" i="37"/>
  <c r="Q1993" i="37"/>
  <c r="Q1992" i="37"/>
  <c r="Q1991" i="37"/>
  <c r="Q1990" i="37"/>
  <c r="Q1989" i="37"/>
  <c r="Q1988" i="37"/>
  <c r="Q1987" i="37"/>
  <c r="Q1986" i="37"/>
  <c r="Q1985" i="37"/>
  <c r="Q1984" i="37"/>
  <c r="Q1983" i="37"/>
  <c r="Q1982" i="37"/>
  <c r="Q1981" i="37"/>
  <c r="Q1980" i="37"/>
  <c r="Q1979" i="37"/>
  <c r="Q1978" i="37"/>
  <c r="Q1977" i="37"/>
  <c r="Q1976" i="37"/>
  <c r="Q1975" i="37"/>
  <c r="Q1974" i="37"/>
  <c r="Q1973" i="37"/>
  <c r="Q1972" i="37"/>
  <c r="Q1971" i="37"/>
  <c r="Q1970" i="37"/>
  <c r="Q1969" i="37"/>
  <c r="Q1968" i="37"/>
  <c r="Q1967" i="37"/>
  <c r="Q1966" i="37"/>
  <c r="Q1965" i="37"/>
  <c r="Q1964" i="37"/>
  <c r="Q1963" i="37"/>
  <c r="Q1962" i="37"/>
  <c r="Q1961" i="37"/>
  <c r="Q1960" i="37"/>
  <c r="Q1959" i="37"/>
  <c r="Q1958" i="37"/>
  <c r="Q1957" i="37"/>
  <c r="Q1956" i="37"/>
  <c r="Q1955" i="37"/>
  <c r="Q1954" i="37"/>
  <c r="Q1953" i="37"/>
  <c r="Q1952" i="37"/>
  <c r="Q1951" i="37"/>
  <c r="Q1950" i="37"/>
  <c r="Q1949" i="37"/>
  <c r="Q1948" i="37"/>
  <c r="Q1947" i="37"/>
  <c r="Q1946" i="37"/>
  <c r="Q1945" i="37"/>
  <c r="Q1944" i="37"/>
  <c r="Q1943" i="37"/>
  <c r="Q1942" i="37"/>
  <c r="Q1941" i="37"/>
  <c r="Q1940" i="37"/>
  <c r="Q1939" i="37"/>
  <c r="Q1938" i="37"/>
  <c r="Q1937" i="37"/>
  <c r="Q1936" i="37"/>
  <c r="Q1935" i="37"/>
  <c r="Q1934" i="37"/>
  <c r="Q1933" i="37"/>
  <c r="Q1932" i="37"/>
  <c r="Q1931" i="37"/>
  <c r="Q1930" i="37"/>
  <c r="Q1929" i="37"/>
  <c r="Q1928" i="37"/>
  <c r="Q1927" i="37"/>
  <c r="Q1926" i="37"/>
  <c r="Q1925" i="37"/>
  <c r="Q1924" i="37"/>
  <c r="Q1923" i="37"/>
  <c r="Q1922" i="37"/>
  <c r="Q1921" i="37"/>
  <c r="Q1920" i="37"/>
  <c r="Q1919" i="37"/>
  <c r="Q1918" i="37"/>
  <c r="Q1917" i="37"/>
  <c r="Q1916" i="37"/>
  <c r="Q1915" i="37"/>
  <c r="Q1914" i="37"/>
  <c r="Q1913" i="37"/>
  <c r="Q1912" i="37"/>
  <c r="Q1911" i="37"/>
  <c r="Q1910" i="37"/>
  <c r="Q1909" i="37"/>
  <c r="Q1908" i="37"/>
  <c r="Q1907" i="37"/>
  <c r="Q1906" i="37"/>
  <c r="Q1905" i="37"/>
  <c r="Q1904" i="37"/>
  <c r="Q1903" i="37"/>
  <c r="Q1902" i="37"/>
  <c r="Q1901" i="37"/>
  <c r="Q1900" i="37"/>
  <c r="Q1899" i="37"/>
  <c r="Q1898" i="37"/>
  <c r="Q1897" i="37"/>
  <c r="Q1896" i="37"/>
  <c r="Q1895" i="37"/>
  <c r="Q1894" i="37"/>
  <c r="Q1893" i="37"/>
  <c r="Q1892" i="37"/>
  <c r="Q1891" i="37"/>
  <c r="Q1890" i="37"/>
  <c r="Q1889" i="37"/>
  <c r="Q1888" i="37"/>
  <c r="Q1887" i="37"/>
  <c r="Q1886" i="37"/>
  <c r="Q1885" i="37"/>
  <c r="Q1884" i="37"/>
  <c r="Q1883" i="37"/>
  <c r="Q1882" i="37"/>
  <c r="Q1881" i="37"/>
  <c r="Q1880" i="37"/>
  <c r="Q1879" i="37"/>
  <c r="Q1878" i="37"/>
  <c r="Q1877" i="37"/>
  <c r="Q1876" i="37"/>
  <c r="Q1875" i="37"/>
  <c r="Q1874" i="37"/>
  <c r="Q1873" i="37"/>
  <c r="Q1872" i="37"/>
  <c r="Q1871" i="37"/>
  <c r="Q1870" i="37"/>
  <c r="Q1869" i="37"/>
  <c r="Q1868" i="37"/>
  <c r="Q1867" i="37"/>
  <c r="Q1866" i="37"/>
  <c r="Q1865" i="37"/>
  <c r="Q1864" i="37"/>
  <c r="Q1863" i="37"/>
  <c r="Q1862" i="37"/>
  <c r="Q1861" i="37"/>
  <c r="Q1860" i="37"/>
  <c r="Q1859" i="37"/>
  <c r="Q1858" i="37"/>
  <c r="Q1857" i="37"/>
  <c r="Q1856" i="37"/>
  <c r="Q1855" i="37"/>
  <c r="Q1854" i="37"/>
  <c r="Q1853" i="37"/>
  <c r="Q1852" i="37"/>
  <c r="Q1851" i="37"/>
  <c r="Q1850" i="37"/>
  <c r="Q1849" i="37"/>
  <c r="Q1848" i="37"/>
  <c r="Q1847" i="37"/>
  <c r="Q1846" i="37"/>
  <c r="Q1845" i="37"/>
  <c r="Q1844" i="37"/>
  <c r="Q1843" i="37"/>
  <c r="Q1842" i="37"/>
  <c r="Q1841" i="37"/>
  <c r="Q1840" i="37"/>
  <c r="Q1839" i="37"/>
  <c r="Q1838" i="37"/>
  <c r="Q1837" i="37"/>
  <c r="Q1836" i="37"/>
  <c r="Q1835" i="37"/>
  <c r="Q1834" i="37"/>
  <c r="Q1833" i="37"/>
  <c r="Q1832" i="37"/>
  <c r="Q1831" i="37"/>
  <c r="Q1830" i="37"/>
  <c r="Q1829" i="37"/>
  <c r="Q1828" i="37"/>
  <c r="Q1827" i="37"/>
  <c r="Q1826" i="37"/>
  <c r="Q1825" i="37"/>
  <c r="Q1824" i="37"/>
  <c r="Q1823" i="37"/>
  <c r="Q1822" i="37"/>
  <c r="Q1821" i="37"/>
  <c r="Q1820" i="37"/>
  <c r="Q1819" i="37"/>
  <c r="Q1818" i="37"/>
  <c r="Q1817" i="37"/>
  <c r="Q1816" i="37"/>
  <c r="Q1815" i="37"/>
  <c r="Q1814" i="37"/>
  <c r="Q1813" i="37"/>
  <c r="Q1812" i="37"/>
  <c r="Q1811" i="37"/>
  <c r="Q1810" i="37"/>
  <c r="Q1809" i="37"/>
  <c r="Q1808" i="37"/>
  <c r="Q1807" i="37"/>
  <c r="Q1806" i="37"/>
  <c r="Q1805" i="37"/>
  <c r="Q1804" i="37"/>
  <c r="Q1803" i="37"/>
  <c r="Q1802" i="37"/>
  <c r="Q1801" i="37"/>
  <c r="Q1800" i="37"/>
  <c r="Q1799" i="37"/>
  <c r="Q1798" i="37"/>
  <c r="Q1797" i="37"/>
  <c r="Q1796" i="37"/>
  <c r="Q1795" i="37"/>
  <c r="Q1794" i="37"/>
  <c r="Q1793" i="37"/>
  <c r="Q1792" i="37"/>
  <c r="Q1791" i="37"/>
  <c r="Q1790" i="37"/>
  <c r="Q1789" i="37"/>
  <c r="Q1788" i="37"/>
  <c r="Q1787" i="37"/>
  <c r="Q1786" i="37"/>
  <c r="Q1785" i="37"/>
  <c r="Q1784" i="37"/>
  <c r="Q1783" i="37"/>
  <c r="Q1782" i="37"/>
  <c r="Q1781" i="37"/>
  <c r="Q1780" i="37"/>
  <c r="Q1779" i="37"/>
  <c r="Q1778" i="37"/>
  <c r="Q1777" i="37"/>
  <c r="Q1776" i="37"/>
  <c r="Q1775" i="37"/>
  <c r="Q1774" i="37"/>
  <c r="Q1773" i="37"/>
  <c r="Q1772" i="37"/>
  <c r="Q1771" i="37"/>
  <c r="Q1770" i="37"/>
  <c r="Q1769" i="37"/>
  <c r="Q1768" i="37"/>
  <c r="Q1767" i="37"/>
  <c r="Q1766" i="37"/>
  <c r="Q1765" i="37"/>
  <c r="Q1764" i="37"/>
  <c r="Q1763" i="37"/>
  <c r="Q1762" i="37"/>
  <c r="Q1761" i="37"/>
  <c r="Q1760" i="37"/>
  <c r="Q1759" i="37"/>
  <c r="Q1758" i="37"/>
  <c r="Q1757" i="37"/>
  <c r="Q1756" i="37"/>
  <c r="Q1755" i="37"/>
  <c r="Q1754" i="37"/>
  <c r="Q1753" i="37"/>
  <c r="Q1752" i="37"/>
  <c r="Q1751" i="37"/>
  <c r="Q1750" i="37"/>
  <c r="Q1749" i="37"/>
  <c r="Q1748" i="37"/>
  <c r="Q1747" i="37"/>
  <c r="Q1746" i="37"/>
  <c r="Q1745" i="37"/>
  <c r="Q1744" i="37"/>
  <c r="Q1743" i="37"/>
  <c r="Q1742" i="37"/>
  <c r="Q1741" i="37"/>
  <c r="Q1740" i="37"/>
  <c r="Q1739" i="37"/>
  <c r="Q1738" i="37"/>
  <c r="Q1737" i="37"/>
  <c r="Q1736" i="37"/>
  <c r="Q1735" i="37"/>
  <c r="Q1734" i="37"/>
  <c r="Q1733" i="37"/>
  <c r="Q1732" i="37"/>
  <c r="Q1731" i="37"/>
  <c r="Q1730" i="37"/>
  <c r="Q1729" i="37"/>
  <c r="Q1728" i="37"/>
  <c r="Q1727" i="37"/>
  <c r="Q1726" i="37"/>
  <c r="Q1725" i="37"/>
  <c r="Q1724" i="37"/>
  <c r="Q1723" i="37"/>
  <c r="Q1722" i="37"/>
  <c r="Q1721" i="37"/>
  <c r="Q1720" i="37"/>
  <c r="Q1719" i="37"/>
  <c r="Q1718" i="37"/>
  <c r="Q1717" i="37"/>
  <c r="Q1716" i="37"/>
  <c r="Q1715" i="37"/>
  <c r="Q1714" i="37"/>
  <c r="Q1713" i="37"/>
  <c r="Q1712" i="37"/>
  <c r="Q1711" i="37"/>
  <c r="Q1710" i="37"/>
  <c r="Q1709" i="37"/>
  <c r="Q1708" i="37"/>
  <c r="Q1707" i="37"/>
  <c r="Q1706" i="37"/>
  <c r="Q1705" i="37"/>
  <c r="Q1704" i="37"/>
  <c r="Q1703" i="37"/>
  <c r="Q1702" i="37"/>
  <c r="Q1701" i="37"/>
  <c r="Q1700" i="37"/>
  <c r="Q1699" i="37"/>
  <c r="Q1698" i="37"/>
  <c r="Q1697" i="37"/>
  <c r="Q1696" i="37"/>
  <c r="Q1695" i="37"/>
  <c r="Q1694" i="37"/>
  <c r="Q1693" i="37"/>
  <c r="Q1692" i="37"/>
  <c r="Q1691" i="37"/>
  <c r="Q1690" i="37"/>
  <c r="Q1689" i="37"/>
  <c r="Q1688" i="37"/>
  <c r="Q1687" i="37"/>
  <c r="Q1686" i="37"/>
  <c r="Q1685" i="37"/>
  <c r="Q1684" i="37"/>
  <c r="Q1683" i="37"/>
  <c r="Q1682" i="37"/>
  <c r="Q1681" i="37"/>
  <c r="Q1680" i="37"/>
  <c r="Q1679" i="37"/>
  <c r="Q1678" i="37"/>
  <c r="Q1677" i="37"/>
  <c r="Q1676" i="37"/>
  <c r="Q1675" i="37"/>
  <c r="Q1674" i="37"/>
  <c r="Q1673" i="37"/>
  <c r="Q1672" i="37"/>
  <c r="Q1671" i="37"/>
  <c r="Q1670" i="37"/>
  <c r="Q1669" i="37"/>
  <c r="Q1668" i="37"/>
  <c r="Q1667" i="37"/>
  <c r="Q1666" i="37"/>
  <c r="Q1665" i="37"/>
  <c r="Q1664" i="37"/>
  <c r="Q1663" i="37"/>
  <c r="Q1662" i="37"/>
  <c r="Q1661" i="37"/>
  <c r="Q1660" i="37"/>
  <c r="Q1659" i="37"/>
  <c r="Q1658" i="37"/>
  <c r="Q1657" i="37"/>
  <c r="Q1656" i="37"/>
  <c r="Q1655" i="37"/>
  <c r="Q1654" i="37"/>
  <c r="Q1653" i="37"/>
  <c r="Q1652" i="37"/>
  <c r="Q1651" i="37"/>
  <c r="Q1650" i="37"/>
  <c r="Q1649" i="37"/>
  <c r="Q1648" i="37"/>
  <c r="Q1647" i="37"/>
  <c r="Q1646" i="37"/>
  <c r="Q1645" i="37"/>
  <c r="Q1644" i="37"/>
  <c r="Q1643" i="37"/>
  <c r="Q1642" i="37"/>
  <c r="Q1641" i="37"/>
  <c r="Q1640" i="37"/>
  <c r="Q1639" i="37"/>
  <c r="Q1638" i="37"/>
  <c r="Q1637" i="37"/>
  <c r="Q1636" i="37"/>
  <c r="Q1635" i="37"/>
  <c r="Q1634" i="37"/>
  <c r="Q1633" i="37"/>
  <c r="Q1632" i="37"/>
  <c r="Q1631" i="37"/>
  <c r="Q1630" i="37"/>
  <c r="Q1629" i="37"/>
  <c r="Q1628" i="37"/>
  <c r="Q1627" i="37"/>
  <c r="Q1626" i="37"/>
  <c r="Q1625" i="37"/>
  <c r="Q1624" i="37"/>
  <c r="Q1623" i="37"/>
  <c r="Q1622" i="37"/>
  <c r="Q1621" i="37"/>
  <c r="Q1620" i="37"/>
  <c r="Q1619" i="37"/>
  <c r="Q1618" i="37"/>
  <c r="Q1617" i="37"/>
  <c r="Q1616" i="37"/>
  <c r="Q1615" i="37"/>
  <c r="Q1614" i="37"/>
  <c r="Q1613" i="37"/>
  <c r="Q1612" i="37"/>
  <c r="Q1611" i="37"/>
  <c r="Q1610" i="37"/>
  <c r="Q1609" i="37"/>
  <c r="Q1608" i="37"/>
  <c r="Q1607" i="37"/>
  <c r="Q1606" i="37"/>
  <c r="Q1605" i="37"/>
  <c r="Q1604" i="37"/>
  <c r="Q1603" i="37"/>
  <c r="Q1602" i="37"/>
  <c r="Q1601" i="37"/>
  <c r="Q1600" i="37"/>
  <c r="Q1599" i="37"/>
  <c r="Q1598" i="37"/>
  <c r="Q1597" i="37"/>
  <c r="Q1596" i="37"/>
  <c r="Q1595" i="37"/>
  <c r="Q1594" i="37"/>
  <c r="Q1593" i="37"/>
  <c r="Q1592" i="37"/>
  <c r="Q1591" i="37"/>
  <c r="Q1590" i="37"/>
  <c r="Q1589" i="37"/>
  <c r="Q1588" i="37"/>
  <c r="Q1587" i="37"/>
  <c r="Q1586" i="37"/>
  <c r="Q1585" i="37"/>
  <c r="Q1584" i="37"/>
  <c r="Q1583" i="37"/>
  <c r="Q1582" i="37"/>
  <c r="Q1581" i="37"/>
  <c r="Q1580" i="37"/>
  <c r="Q1579" i="37"/>
  <c r="Q1578" i="37"/>
  <c r="Q1577" i="37"/>
  <c r="Q1576" i="37"/>
  <c r="Q1575" i="37"/>
  <c r="Q1574" i="37"/>
  <c r="Q1573" i="37"/>
  <c r="Q1572" i="37"/>
  <c r="Q1571" i="37"/>
  <c r="Q1570" i="37"/>
  <c r="Q1569" i="37"/>
  <c r="Q1568" i="37"/>
  <c r="Q1567" i="37"/>
  <c r="Q1566" i="37"/>
  <c r="Q1565" i="37"/>
  <c r="Q1564" i="37"/>
  <c r="Q1563" i="37"/>
  <c r="Q1562" i="37"/>
  <c r="Q1561" i="37"/>
  <c r="Q1560" i="37"/>
  <c r="Q1559" i="37"/>
  <c r="Q1558" i="37"/>
  <c r="Q1557" i="37"/>
  <c r="Q1556" i="37"/>
  <c r="Q1555" i="37"/>
  <c r="Q1554" i="37"/>
  <c r="Q1553" i="37"/>
  <c r="Q1552" i="37"/>
  <c r="Q1551" i="37"/>
  <c r="Q1550" i="37"/>
  <c r="Q1549" i="37"/>
  <c r="Q1548" i="37"/>
  <c r="Q1547" i="37"/>
  <c r="Q1546" i="37"/>
  <c r="Q1545" i="37"/>
  <c r="Q1544" i="37"/>
  <c r="Q1543" i="37"/>
  <c r="Q1542" i="37"/>
  <c r="Q1541" i="37"/>
  <c r="Q1540" i="37"/>
  <c r="Q1539" i="37"/>
  <c r="Q1538" i="37"/>
  <c r="Q1537" i="37"/>
  <c r="Q1536" i="37"/>
  <c r="Q1535" i="37"/>
  <c r="Q1534" i="37"/>
  <c r="Q1533" i="37"/>
  <c r="Q1532" i="37"/>
  <c r="Q1531" i="37"/>
  <c r="Q1530" i="37"/>
  <c r="Q1529" i="37"/>
  <c r="Q1528" i="37"/>
  <c r="Q1527" i="37"/>
  <c r="Q1526" i="37"/>
  <c r="Q1525" i="37"/>
  <c r="Q1524" i="37"/>
  <c r="Q1523" i="37"/>
  <c r="Q1522" i="37"/>
  <c r="Q1521" i="37"/>
  <c r="Q1520" i="37"/>
  <c r="Q1519" i="37"/>
  <c r="Q1518" i="37"/>
  <c r="Q1517" i="37"/>
  <c r="Q1516" i="37"/>
  <c r="Q1515" i="37"/>
  <c r="Q1514" i="37"/>
  <c r="Q1513" i="37"/>
  <c r="Q1512" i="37"/>
  <c r="Q1511" i="37"/>
  <c r="Q1510" i="37"/>
  <c r="Q1509" i="37"/>
  <c r="Q1508" i="37"/>
  <c r="Q1507" i="37"/>
  <c r="Q1506" i="37"/>
  <c r="Q1505" i="37"/>
  <c r="Q1504" i="37"/>
  <c r="Q1503" i="37"/>
  <c r="Q1502" i="37"/>
  <c r="Q1501" i="37"/>
  <c r="Q1500" i="37"/>
  <c r="Q1499" i="37"/>
  <c r="Q1498" i="37"/>
  <c r="Q1497" i="37"/>
  <c r="Q1496" i="37"/>
  <c r="Q1495" i="37"/>
  <c r="Q1494" i="37"/>
  <c r="Q1493" i="37"/>
  <c r="Q1492" i="37"/>
  <c r="Q1491" i="37"/>
  <c r="Q1490" i="37"/>
  <c r="Q1489" i="37"/>
  <c r="Q1488" i="37"/>
  <c r="Q1487" i="37"/>
  <c r="Q1486" i="37"/>
  <c r="Q1485" i="37"/>
  <c r="Q1484" i="37"/>
  <c r="Q1483" i="37"/>
  <c r="Q1482" i="37"/>
  <c r="Q1481" i="37"/>
  <c r="Q1480" i="37"/>
  <c r="Q1479" i="37"/>
  <c r="Q1478" i="37"/>
  <c r="Q1477" i="37"/>
  <c r="Q1476" i="37"/>
  <c r="Q1475" i="37"/>
  <c r="Q1474" i="37"/>
  <c r="Q1473" i="37"/>
  <c r="Q1472" i="37"/>
  <c r="Q1471" i="37"/>
  <c r="Q1470" i="37"/>
  <c r="Q1469" i="37"/>
  <c r="Q1468" i="37"/>
  <c r="Q1467" i="37"/>
  <c r="Q1466" i="37"/>
  <c r="Q1465" i="37"/>
  <c r="Q1464" i="37"/>
  <c r="Q1463" i="37"/>
  <c r="Q1462" i="37"/>
  <c r="Q1461" i="37"/>
  <c r="Q1460" i="37"/>
  <c r="Q1459" i="37"/>
  <c r="Q1458" i="37"/>
  <c r="Q1457" i="37"/>
  <c r="Q1456" i="37"/>
  <c r="Q1455" i="37"/>
  <c r="Q1454" i="37"/>
  <c r="Q1453" i="37"/>
  <c r="Q1452" i="37"/>
  <c r="Q1451" i="37"/>
  <c r="Q1450" i="37"/>
  <c r="Q1449" i="37"/>
  <c r="Q1448" i="37"/>
  <c r="Q1447" i="37"/>
  <c r="Q1446" i="37"/>
  <c r="Q1445" i="37"/>
  <c r="Q1444" i="37"/>
  <c r="Q1443" i="37"/>
  <c r="Q1442" i="37"/>
  <c r="Q1441" i="37"/>
  <c r="Q1440" i="37"/>
  <c r="Q1439" i="37"/>
  <c r="Q1438" i="37"/>
  <c r="Q1437" i="37"/>
  <c r="Q1436" i="37"/>
  <c r="Q1435" i="37"/>
  <c r="Q1434" i="37"/>
  <c r="Q1433" i="37"/>
  <c r="Q1432" i="37"/>
  <c r="Q1431" i="37"/>
  <c r="Q1430" i="37"/>
  <c r="Q1429" i="37"/>
  <c r="Q1428" i="37"/>
  <c r="Q1427" i="37"/>
  <c r="Q1426" i="37"/>
  <c r="Q1425" i="37"/>
  <c r="Q1424" i="37"/>
  <c r="Q1423" i="37"/>
  <c r="Q1422" i="37"/>
  <c r="Q1421" i="37"/>
  <c r="Q1420" i="37"/>
  <c r="Q1419" i="37"/>
  <c r="Q1418" i="37"/>
  <c r="Q1417" i="37"/>
  <c r="Q1416" i="37"/>
  <c r="Q1415" i="37"/>
  <c r="Q1414" i="37"/>
  <c r="Q1413" i="37"/>
  <c r="Q1412" i="37"/>
  <c r="Q1411" i="37"/>
  <c r="Q1410" i="37"/>
  <c r="Q1409" i="37"/>
  <c r="Q1408" i="37"/>
  <c r="Q1407" i="37"/>
  <c r="Q1406" i="37"/>
  <c r="Q1405" i="37"/>
  <c r="Q1404" i="37"/>
  <c r="Q1403" i="37"/>
  <c r="Q1402" i="37"/>
  <c r="Q1401" i="37"/>
  <c r="Q1400" i="37"/>
  <c r="Q1399" i="37"/>
  <c r="Q1398" i="37"/>
  <c r="Q1397" i="37"/>
  <c r="Q1396" i="37"/>
  <c r="Q1395" i="37"/>
  <c r="Q1394" i="37"/>
  <c r="Q1393" i="37"/>
  <c r="Q1392" i="37"/>
  <c r="Q1391" i="37"/>
  <c r="Q1390" i="37"/>
  <c r="Q1389" i="37"/>
  <c r="Q1388" i="37"/>
  <c r="Q1387" i="37"/>
  <c r="Q1386" i="37"/>
  <c r="Q1385" i="37"/>
  <c r="Q1384" i="37"/>
  <c r="Q1383" i="37"/>
  <c r="Q1382" i="37"/>
  <c r="Q1381" i="37"/>
  <c r="Q1380" i="37"/>
  <c r="Q1379" i="37"/>
  <c r="Q1378" i="37"/>
  <c r="Q1377" i="37"/>
  <c r="Q1376" i="37"/>
  <c r="Q1375" i="37"/>
  <c r="Q1374" i="37"/>
  <c r="Q1373" i="37"/>
  <c r="Q1372" i="37"/>
  <c r="Q1371" i="37"/>
  <c r="Q1370" i="37"/>
  <c r="Q1369" i="37"/>
  <c r="Q1368" i="37"/>
  <c r="Q1367" i="37"/>
  <c r="Q1366" i="37"/>
  <c r="Q1365" i="37"/>
  <c r="Q1364" i="37"/>
  <c r="Q1363" i="37"/>
  <c r="Q1362" i="37"/>
  <c r="Q1361" i="37"/>
  <c r="Q1360" i="37"/>
  <c r="Q1359" i="37"/>
  <c r="Q1358" i="37"/>
  <c r="Q1357" i="37"/>
  <c r="Q1356" i="37"/>
  <c r="Q1355" i="37"/>
  <c r="Q1354" i="37"/>
  <c r="Q1353" i="37"/>
  <c r="Q1352" i="37"/>
  <c r="Q1351" i="37"/>
  <c r="Q1350" i="37"/>
  <c r="Q1349" i="37"/>
  <c r="Q1348" i="37"/>
  <c r="Q1347" i="37"/>
  <c r="Q1346" i="37"/>
  <c r="Q1345" i="37"/>
  <c r="Q1344" i="37"/>
  <c r="Q1343" i="37"/>
  <c r="Q1342" i="37"/>
  <c r="Q1341" i="37"/>
  <c r="Q1340" i="37"/>
  <c r="Q1339" i="37"/>
  <c r="Q1338" i="37"/>
  <c r="Q1337" i="37"/>
  <c r="Q1336" i="37"/>
  <c r="Q1335" i="37"/>
  <c r="Q1334" i="37"/>
  <c r="Q1333" i="37"/>
  <c r="Q1332" i="37"/>
  <c r="Q1331" i="37"/>
  <c r="Q1330" i="37"/>
  <c r="Q1329" i="37"/>
  <c r="Q1328" i="37"/>
  <c r="Q1327" i="37"/>
  <c r="Q1326" i="37"/>
  <c r="Q1325" i="37"/>
  <c r="Q1324" i="37"/>
  <c r="Q1323" i="37"/>
  <c r="Q1322" i="37"/>
  <c r="Q1321" i="37"/>
  <c r="Q1320" i="37"/>
  <c r="Q1319" i="37"/>
  <c r="Q1318" i="37"/>
  <c r="Q1317" i="37"/>
  <c r="Q1316" i="37"/>
  <c r="Q1315" i="37"/>
  <c r="Q1314" i="37"/>
  <c r="Q1313" i="37"/>
  <c r="Q1312" i="37"/>
  <c r="Q1311" i="37"/>
  <c r="Q1310" i="37"/>
  <c r="Q1309" i="37"/>
  <c r="Q1308" i="37"/>
  <c r="Q1307" i="37"/>
  <c r="Q1306" i="37"/>
  <c r="Q1305" i="37"/>
  <c r="Q1304" i="37"/>
  <c r="Q1303" i="37"/>
  <c r="Q1302" i="37"/>
  <c r="Q1301" i="37"/>
  <c r="Q1300" i="37"/>
  <c r="Q1299" i="37"/>
  <c r="Q1298" i="37"/>
  <c r="Q1297" i="37"/>
  <c r="Q1296" i="37"/>
  <c r="Q1295" i="37"/>
  <c r="Q1294" i="37"/>
  <c r="Q1293" i="37"/>
  <c r="Q1292" i="37"/>
  <c r="Q1291" i="37"/>
  <c r="Q1290" i="37"/>
  <c r="Q1289" i="37"/>
  <c r="Q1288" i="37"/>
  <c r="Q1287" i="37"/>
  <c r="Q1286" i="37"/>
  <c r="Q1285" i="37"/>
  <c r="Q1284" i="37"/>
  <c r="Q1283" i="37"/>
  <c r="Q1282" i="37"/>
  <c r="Q1281" i="37"/>
  <c r="Q1280" i="37"/>
  <c r="Q1279" i="37"/>
  <c r="Q1278" i="37"/>
  <c r="Q1277" i="37"/>
  <c r="Q1276" i="37"/>
  <c r="Q1275" i="37"/>
  <c r="Q1274" i="37"/>
  <c r="Q1273" i="37"/>
  <c r="Q1272" i="37"/>
  <c r="Q1271" i="37"/>
  <c r="Q1270" i="37"/>
  <c r="Q1269" i="37"/>
  <c r="Q1268" i="37"/>
  <c r="Q1267" i="37"/>
  <c r="Q1266" i="37"/>
  <c r="Q1265" i="37"/>
  <c r="Q1264" i="37"/>
  <c r="Q1263" i="37"/>
  <c r="Q1262" i="37"/>
  <c r="Q1261" i="37"/>
  <c r="Q1260" i="37"/>
  <c r="Q1259" i="37"/>
  <c r="Q1258" i="37"/>
  <c r="Q1257" i="37"/>
  <c r="Q1256" i="37"/>
  <c r="Q1255" i="37"/>
  <c r="Q1254" i="37"/>
  <c r="Q1253" i="37"/>
  <c r="Q1252" i="37"/>
  <c r="Q1251" i="37"/>
  <c r="Q1250" i="37"/>
  <c r="Q1249" i="37"/>
  <c r="Q1248" i="37"/>
  <c r="Q1247" i="37"/>
  <c r="Q1246" i="37"/>
  <c r="Q1245" i="37"/>
  <c r="Q1244" i="37"/>
  <c r="Q1243" i="37"/>
  <c r="Q1242" i="37"/>
  <c r="Q1241" i="37"/>
  <c r="Q1240" i="37"/>
  <c r="Q1239" i="37"/>
  <c r="Q1238" i="37"/>
  <c r="Q1237" i="37"/>
  <c r="Q1236" i="37"/>
  <c r="Q1235" i="37"/>
  <c r="Q1234" i="37"/>
  <c r="Q1233" i="37"/>
  <c r="Q1232" i="37"/>
  <c r="Q1231" i="37"/>
  <c r="Q1230" i="37"/>
  <c r="Q1229" i="37"/>
  <c r="Q1228" i="37"/>
  <c r="Q1227" i="37"/>
  <c r="Q1226" i="37"/>
  <c r="Q1225" i="37"/>
  <c r="Q1224" i="37"/>
  <c r="Q1223" i="37"/>
  <c r="Q1222" i="37"/>
  <c r="Q1221" i="37"/>
  <c r="Q1220" i="37"/>
  <c r="Q1219" i="37"/>
  <c r="Q1218" i="37"/>
  <c r="Q1217" i="37"/>
  <c r="Q1216" i="37"/>
  <c r="Q1215" i="37"/>
  <c r="Q1214" i="37"/>
  <c r="Q1213" i="37"/>
  <c r="Q1212" i="37"/>
  <c r="Q1211" i="37"/>
  <c r="Q1210" i="37"/>
  <c r="Q1209" i="37"/>
  <c r="Q1208" i="37"/>
  <c r="Q1207" i="37"/>
  <c r="Q1206" i="37"/>
  <c r="Q1205" i="37"/>
  <c r="Q1204" i="37"/>
  <c r="Q1203" i="37"/>
  <c r="Q1202" i="37"/>
  <c r="Q1201" i="37"/>
  <c r="Q1200" i="37"/>
  <c r="Q1199" i="37"/>
  <c r="Q1198" i="37"/>
  <c r="Q1197" i="37"/>
  <c r="Q1196" i="37"/>
  <c r="Q1195" i="37"/>
  <c r="Q1194" i="37"/>
  <c r="Q1193" i="37"/>
  <c r="Q1192" i="37"/>
  <c r="Q1191" i="37"/>
  <c r="Q1190" i="37"/>
  <c r="Q1189" i="37"/>
  <c r="Q1188" i="37"/>
  <c r="Q1187" i="37"/>
  <c r="Q1186" i="37"/>
  <c r="Q1185" i="37"/>
  <c r="Q1184" i="37"/>
  <c r="Q1183" i="37"/>
  <c r="Q1182" i="37"/>
  <c r="Q1181" i="37"/>
  <c r="Q1180" i="37"/>
  <c r="Q1179" i="37"/>
  <c r="Q1178" i="37"/>
  <c r="Q1177" i="37"/>
  <c r="Q1176" i="37"/>
  <c r="Q1175" i="37"/>
  <c r="Q1174" i="37"/>
  <c r="Q1173" i="37"/>
  <c r="Q1172" i="37"/>
  <c r="Q1171" i="37"/>
  <c r="Q1170" i="37"/>
  <c r="Q1169" i="37"/>
  <c r="Q1168" i="37"/>
  <c r="Q1167" i="37"/>
  <c r="Q1166" i="37"/>
  <c r="Q1165" i="37"/>
  <c r="Q1164" i="37"/>
  <c r="Q1163" i="37"/>
  <c r="Q1162" i="37"/>
  <c r="Q1161" i="37"/>
  <c r="Q1160" i="37"/>
  <c r="Q1159" i="37"/>
  <c r="Q1158" i="37"/>
  <c r="Q1157" i="37"/>
  <c r="Q1156" i="37"/>
  <c r="Q1155" i="37"/>
  <c r="Q1154" i="37"/>
  <c r="Q1153" i="37"/>
  <c r="Q1152" i="37"/>
  <c r="Q1151" i="37"/>
  <c r="Q1150" i="37"/>
  <c r="Q1149" i="37"/>
  <c r="Q1148" i="37"/>
  <c r="Q1147" i="37"/>
  <c r="Q1146" i="37"/>
  <c r="Q1145" i="37"/>
  <c r="Q1144" i="37"/>
  <c r="Q1143" i="37"/>
  <c r="Q1142" i="37"/>
  <c r="Q1141" i="37"/>
  <c r="Q1140" i="37"/>
  <c r="Q1139" i="37"/>
  <c r="Q1138" i="37"/>
  <c r="Q1137" i="37"/>
  <c r="Q1136" i="37"/>
  <c r="Q1135" i="37"/>
  <c r="Q1134" i="37"/>
  <c r="Q1133" i="37"/>
  <c r="Q1132" i="37"/>
  <c r="Q1131" i="37"/>
  <c r="Q1130" i="37"/>
  <c r="Q1129" i="37"/>
  <c r="Q1128" i="37"/>
  <c r="Q1127" i="37"/>
  <c r="Q1126" i="37"/>
  <c r="Q1125" i="37"/>
  <c r="Q1124" i="37"/>
  <c r="Q1123" i="37"/>
  <c r="Q1122" i="37"/>
  <c r="Q1121" i="37"/>
  <c r="Q1120" i="37"/>
  <c r="Q1119" i="37"/>
  <c r="Q1118" i="37"/>
  <c r="Q1117" i="37"/>
  <c r="Q1116" i="37"/>
  <c r="Q1115" i="37"/>
  <c r="Q1114" i="37"/>
  <c r="Q1113" i="37"/>
  <c r="Q1112" i="37"/>
  <c r="Q1111" i="37"/>
  <c r="Q1110" i="37"/>
  <c r="Q1109" i="37"/>
  <c r="Q1108" i="37"/>
  <c r="Q1107" i="37"/>
  <c r="Q1106" i="37"/>
  <c r="Q1105" i="37"/>
  <c r="Q1104" i="37"/>
  <c r="Q1103" i="37"/>
  <c r="Q1102" i="37"/>
  <c r="Q1101" i="37"/>
  <c r="Q1100" i="37"/>
  <c r="Q1099" i="37"/>
  <c r="Q1098" i="37"/>
  <c r="Q1097" i="37"/>
  <c r="Q1096" i="37"/>
  <c r="Q1095" i="37"/>
  <c r="Q1094" i="37"/>
  <c r="Q1093" i="37"/>
  <c r="Q1092" i="37"/>
  <c r="Q1091" i="37"/>
  <c r="Q1090" i="37"/>
  <c r="Q1089" i="37"/>
  <c r="Q1088" i="37"/>
  <c r="Q1087" i="37"/>
  <c r="Q1086" i="37"/>
  <c r="Q1085" i="37"/>
  <c r="Q1084" i="37"/>
  <c r="Q1083" i="37"/>
  <c r="Q1082" i="37"/>
  <c r="Q1081" i="37"/>
  <c r="Q1080" i="37"/>
  <c r="Q1079" i="37"/>
  <c r="Q1078" i="37"/>
  <c r="Q1077" i="37"/>
  <c r="Q1076" i="37"/>
  <c r="Q1075" i="37"/>
  <c r="Q1074" i="37"/>
  <c r="Q1073" i="37"/>
  <c r="Q1072" i="37"/>
  <c r="Q1071" i="37"/>
  <c r="Q1070" i="37"/>
  <c r="Q1069" i="37"/>
  <c r="Q1068" i="37"/>
  <c r="Q1067" i="37"/>
  <c r="Q1066" i="37"/>
  <c r="Q1065" i="37"/>
  <c r="Q1064" i="37"/>
  <c r="Q1063" i="37"/>
  <c r="Q1062" i="37"/>
  <c r="Q1061" i="37"/>
  <c r="Q1060" i="37"/>
  <c r="Q1059" i="37"/>
  <c r="Q1058" i="37"/>
  <c r="Q1057" i="37"/>
  <c r="Q1056" i="37"/>
  <c r="Q1055" i="37"/>
  <c r="Q1054" i="37"/>
  <c r="Q1053" i="37"/>
  <c r="Q1052" i="37"/>
  <c r="Q1051" i="37"/>
  <c r="Q1050" i="37"/>
  <c r="Q1049" i="37"/>
  <c r="Q1048" i="37"/>
  <c r="Q1047" i="37"/>
  <c r="Q1046" i="37"/>
  <c r="Q1045" i="37"/>
  <c r="Q1044" i="37"/>
  <c r="Q1043" i="37"/>
  <c r="Q1042" i="37"/>
  <c r="Q1041" i="37"/>
  <c r="Q1040" i="37"/>
  <c r="Q1039" i="37"/>
  <c r="Q1038" i="37"/>
  <c r="Q1037" i="37"/>
  <c r="Q1036" i="37"/>
  <c r="Q1035" i="37"/>
  <c r="Q1034" i="37"/>
  <c r="Q1033" i="37"/>
  <c r="Q1032" i="37"/>
  <c r="Q1031" i="37"/>
  <c r="Q1030" i="37"/>
  <c r="Q1029" i="37"/>
  <c r="Q1028" i="37"/>
  <c r="Q1027" i="37"/>
  <c r="Q1026" i="37"/>
  <c r="Q1025" i="37"/>
  <c r="Q1024" i="37"/>
  <c r="Q1023" i="37"/>
  <c r="Q1022" i="37"/>
  <c r="Q1021" i="37"/>
  <c r="Q1020" i="37"/>
  <c r="Q1019" i="37"/>
  <c r="Q1018" i="37"/>
  <c r="Q1017" i="37"/>
  <c r="Q1016" i="37"/>
  <c r="Q1015" i="37"/>
  <c r="Q1014" i="37"/>
  <c r="Q1013" i="37"/>
  <c r="Q1012" i="37"/>
  <c r="Q1011" i="37"/>
  <c r="Q1010" i="37"/>
  <c r="Q1009" i="37"/>
  <c r="Q1008" i="37"/>
  <c r="Q1007" i="37"/>
  <c r="Q1006" i="37"/>
  <c r="Q1005" i="37"/>
  <c r="Q1004" i="37"/>
  <c r="Q1003" i="37"/>
  <c r="Q1002" i="37"/>
  <c r="Q1001" i="37"/>
  <c r="Q1000" i="37"/>
  <c r="Q999" i="37"/>
  <c r="Q998" i="37"/>
  <c r="Q997" i="37"/>
  <c r="Q996" i="37"/>
  <c r="Q995" i="37"/>
  <c r="Q994" i="37"/>
  <c r="Q993" i="37"/>
  <c r="Q992" i="37"/>
  <c r="Q991" i="37"/>
  <c r="Q990" i="37"/>
  <c r="Q989" i="37"/>
  <c r="Q988" i="37"/>
  <c r="Q987" i="37"/>
  <c r="Q986" i="37"/>
  <c r="Q985" i="37"/>
  <c r="Q984" i="37"/>
  <c r="Q983" i="37"/>
  <c r="Q982" i="37"/>
  <c r="Q981" i="37"/>
  <c r="Q980" i="37"/>
  <c r="Q979" i="37"/>
  <c r="Q978" i="37"/>
  <c r="Q977" i="37"/>
  <c r="Q976" i="37"/>
  <c r="Q975" i="37"/>
  <c r="Q974" i="37"/>
  <c r="Q973" i="37"/>
  <c r="Q972" i="37"/>
  <c r="Q971" i="37"/>
  <c r="Q970" i="37"/>
  <c r="Q969" i="37"/>
  <c r="Q968" i="37"/>
  <c r="Q967" i="37"/>
  <c r="Q966" i="37"/>
  <c r="Q965" i="37"/>
  <c r="Q964" i="37"/>
  <c r="Q963" i="37"/>
  <c r="Q962" i="37"/>
  <c r="Q961" i="37"/>
  <c r="Q960" i="37"/>
  <c r="Q959" i="37"/>
  <c r="Q958" i="37"/>
  <c r="Q957" i="37"/>
  <c r="Q956" i="37"/>
  <c r="Q955" i="37"/>
  <c r="Q954" i="37"/>
  <c r="Q953" i="37"/>
  <c r="Q952" i="37"/>
  <c r="Q951" i="37"/>
  <c r="Q950" i="37"/>
  <c r="Q949" i="37"/>
  <c r="Q948" i="37"/>
  <c r="Q947" i="37"/>
  <c r="Q946" i="37"/>
  <c r="Q945" i="37"/>
  <c r="Q944" i="37"/>
  <c r="Q943" i="37"/>
  <c r="Q942" i="37"/>
  <c r="Q941" i="37"/>
  <c r="Q940" i="37"/>
  <c r="Q939" i="37"/>
  <c r="Q938" i="37"/>
  <c r="Q937" i="37"/>
  <c r="Q936" i="37"/>
  <c r="Q935" i="37"/>
  <c r="Q934" i="37"/>
  <c r="Q933" i="37"/>
  <c r="Q932" i="37"/>
  <c r="Q931" i="37"/>
  <c r="Q930" i="37"/>
  <c r="Q929" i="37"/>
  <c r="Q928" i="37"/>
  <c r="Q927" i="37"/>
  <c r="Q926" i="37"/>
  <c r="Q925" i="37"/>
  <c r="Q924" i="37"/>
  <c r="Q923" i="37"/>
  <c r="Q922" i="37"/>
  <c r="Q921" i="37"/>
  <c r="Q920" i="37"/>
  <c r="Q919" i="37"/>
  <c r="Q918" i="37"/>
  <c r="Q917" i="37"/>
  <c r="Q916" i="37"/>
  <c r="Q915" i="37"/>
  <c r="Q914" i="37"/>
  <c r="Q913" i="37"/>
  <c r="Q912" i="37"/>
  <c r="Q911" i="37"/>
  <c r="Q910" i="37"/>
  <c r="Q909" i="37"/>
  <c r="Q908" i="37"/>
  <c r="Q907" i="37"/>
  <c r="Q906" i="37"/>
  <c r="Q905" i="37"/>
  <c r="Q904" i="37"/>
  <c r="Q903" i="37"/>
  <c r="Q902" i="37"/>
  <c r="Q901" i="37"/>
  <c r="Q900" i="37"/>
  <c r="Q899" i="37"/>
  <c r="Q898" i="37"/>
  <c r="Q897" i="37"/>
  <c r="Q896" i="37"/>
  <c r="Q895" i="37"/>
  <c r="Q894" i="37"/>
  <c r="Q893" i="37"/>
  <c r="Q892" i="37"/>
  <c r="Q891" i="37"/>
  <c r="Q890" i="37"/>
  <c r="Q889" i="37"/>
  <c r="Q888" i="37"/>
  <c r="Q887" i="37"/>
  <c r="Q886" i="37"/>
  <c r="Q885" i="37"/>
  <c r="Q884" i="37"/>
  <c r="Q883" i="37"/>
  <c r="Q882" i="37"/>
  <c r="Q881" i="37"/>
  <c r="Q880" i="37"/>
  <c r="Q879" i="37"/>
  <c r="Q878" i="37"/>
  <c r="Q877" i="37"/>
  <c r="Q876" i="37"/>
  <c r="Q875" i="37"/>
  <c r="Q874" i="37"/>
  <c r="Q873" i="37"/>
  <c r="Q872" i="37"/>
  <c r="Q871" i="37"/>
  <c r="Q870" i="37"/>
  <c r="Q869" i="37"/>
  <c r="Q868" i="37"/>
  <c r="Q867" i="37"/>
  <c r="Q866" i="37"/>
  <c r="Q865" i="37"/>
  <c r="Q864" i="37"/>
  <c r="Q863" i="37"/>
  <c r="Q862" i="37"/>
  <c r="Q861" i="37"/>
  <c r="Q860" i="37"/>
  <c r="Q859" i="37"/>
  <c r="Q858" i="37"/>
  <c r="Q857" i="37"/>
  <c r="Q856" i="37"/>
  <c r="Q855" i="37"/>
  <c r="Q854" i="37"/>
  <c r="Q853" i="37"/>
  <c r="Q852" i="37"/>
  <c r="Q851" i="37"/>
  <c r="Q850" i="37"/>
  <c r="Q849" i="37"/>
  <c r="Q848" i="37"/>
  <c r="Q847" i="37"/>
  <c r="Q846" i="37"/>
  <c r="Q845" i="37"/>
  <c r="Q844" i="37"/>
  <c r="Q843" i="37"/>
  <c r="Q842" i="37"/>
  <c r="Q841" i="37"/>
  <c r="Q840" i="37"/>
  <c r="Q839" i="37"/>
  <c r="Q838" i="37"/>
  <c r="Q837" i="37"/>
  <c r="Q836" i="37"/>
  <c r="Q835" i="37"/>
  <c r="Q834" i="37"/>
  <c r="Q833" i="37"/>
  <c r="Q832" i="37"/>
  <c r="Q831" i="37"/>
  <c r="Q830" i="37"/>
  <c r="Q829" i="37"/>
  <c r="Q828" i="37"/>
  <c r="Q827" i="37"/>
  <c r="Q826" i="37"/>
  <c r="Q825" i="37"/>
  <c r="Q824" i="37"/>
  <c r="Q823" i="37"/>
  <c r="Q822" i="37"/>
  <c r="Q821" i="37"/>
  <c r="Q820" i="37"/>
  <c r="Q819" i="37"/>
  <c r="Q818" i="37"/>
  <c r="Q817" i="37"/>
  <c r="Q816" i="37"/>
  <c r="Q815" i="37"/>
  <c r="Q814" i="37"/>
  <c r="Q813" i="37"/>
  <c r="Q812" i="37"/>
  <c r="Q811" i="37"/>
  <c r="Q810" i="37"/>
  <c r="Q809" i="37"/>
  <c r="Q808" i="37"/>
  <c r="Q807" i="37"/>
  <c r="Q806" i="37"/>
  <c r="Q805" i="37"/>
  <c r="Q804" i="37"/>
  <c r="Q803" i="37"/>
  <c r="Q802" i="37"/>
  <c r="Q801" i="37"/>
  <c r="Q800" i="37"/>
  <c r="Q799" i="37"/>
  <c r="Q798" i="37"/>
  <c r="Q797" i="37"/>
  <c r="Q796" i="37"/>
  <c r="Q795" i="37"/>
  <c r="Q794" i="37"/>
  <c r="Q793" i="37"/>
  <c r="Q792" i="37"/>
  <c r="Q791" i="37"/>
  <c r="Q790" i="37"/>
  <c r="Q789" i="37"/>
  <c r="Q788" i="37"/>
  <c r="Q787" i="37"/>
  <c r="Q786" i="37"/>
  <c r="Q785" i="37"/>
  <c r="Q784" i="37"/>
  <c r="Q783" i="37"/>
  <c r="Q782" i="37"/>
  <c r="Q781" i="37"/>
  <c r="Q780" i="37"/>
  <c r="Q779" i="37"/>
  <c r="Q778" i="37"/>
  <c r="Q777" i="37"/>
  <c r="Q776" i="37"/>
  <c r="Q775" i="37"/>
  <c r="Q774" i="37"/>
  <c r="Q773" i="37"/>
  <c r="Q772" i="37"/>
  <c r="Q771" i="37"/>
  <c r="Q770" i="37"/>
  <c r="Q769" i="37"/>
  <c r="Q768" i="37"/>
  <c r="Q767" i="37"/>
  <c r="Q766" i="37"/>
  <c r="Q765" i="37"/>
  <c r="Q764" i="37"/>
  <c r="Q763" i="37"/>
  <c r="Q762" i="37"/>
  <c r="Q761" i="37"/>
  <c r="Q760" i="37"/>
  <c r="Q759" i="37"/>
  <c r="Q758" i="37"/>
  <c r="Q757" i="37"/>
  <c r="Q756" i="37"/>
  <c r="Q755" i="37"/>
  <c r="Q754" i="37"/>
  <c r="Q753" i="37"/>
  <c r="Q752" i="37"/>
  <c r="Q751" i="37"/>
  <c r="Q750" i="37"/>
  <c r="Q749" i="37"/>
  <c r="Q748" i="37"/>
  <c r="Q747" i="37"/>
  <c r="Q746" i="37"/>
  <c r="Q745" i="37"/>
  <c r="Q744" i="37"/>
  <c r="Q743" i="37"/>
  <c r="Q742" i="37"/>
  <c r="Q741" i="37"/>
  <c r="Q740" i="37"/>
  <c r="Q739" i="37"/>
  <c r="Q738" i="37"/>
  <c r="Q737" i="37"/>
  <c r="Q736" i="37"/>
  <c r="Q735" i="37"/>
  <c r="Q734" i="37"/>
  <c r="Q733" i="37"/>
  <c r="Q732" i="37"/>
  <c r="Q731" i="37"/>
  <c r="Q730" i="37"/>
  <c r="Q729" i="37"/>
  <c r="Q728" i="37"/>
  <c r="Q727" i="37"/>
  <c r="Q726" i="37"/>
  <c r="Q725" i="37"/>
  <c r="Q724" i="37"/>
  <c r="Q723" i="37"/>
  <c r="Q722" i="37"/>
  <c r="Q721" i="37"/>
  <c r="Q720" i="37"/>
  <c r="Q719" i="37"/>
  <c r="Q718" i="37"/>
  <c r="Q717" i="37"/>
  <c r="Q716" i="37"/>
  <c r="Q715" i="37"/>
  <c r="Q714" i="37"/>
  <c r="Q713" i="37"/>
  <c r="Q712" i="37"/>
  <c r="Q711" i="37"/>
  <c r="Q710" i="37"/>
  <c r="Q709" i="37"/>
  <c r="Q708" i="37"/>
  <c r="Q707" i="37"/>
  <c r="Q706" i="37"/>
  <c r="Q705" i="37"/>
  <c r="Q704" i="37"/>
  <c r="Q703" i="37"/>
  <c r="Q702" i="37"/>
  <c r="Q701" i="37"/>
  <c r="Q700" i="37"/>
  <c r="Q699" i="37"/>
  <c r="Q698" i="37"/>
  <c r="Q697" i="37"/>
  <c r="Q696" i="37"/>
  <c r="Q695" i="37"/>
  <c r="Q694" i="37"/>
  <c r="Q693" i="37"/>
  <c r="Q692" i="37"/>
  <c r="Q691" i="37"/>
  <c r="Q690" i="37"/>
  <c r="Q689" i="37"/>
  <c r="Q688" i="37"/>
  <c r="Q687" i="37"/>
  <c r="Q686" i="37"/>
  <c r="Q685" i="37"/>
  <c r="Q684" i="37"/>
  <c r="Q683" i="37"/>
  <c r="Q682" i="37"/>
  <c r="Q681" i="37"/>
  <c r="Q680" i="37"/>
  <c r="Q679" i="37"/>
  <c r="Q678" i="37"/>
  <c r="Q677" i="37"/>
  <c r="Q676" i="37"/>
  <c r="Q675" i="37"/>
  <c r="Q674" i="37"/>
  <c r="Q673" i="37"/>
  <c r="Q672" i="37"/>
  <c r="Q671" i="37"/>
  <c r="Q670" i="37"/>
  <c r="Q669" i="37"/>
  <c r="Q668" i="37"/>
  <c r="Q667" i="37"/>
  <c r="Q666" i="37"/>
  <c r="Q665" i="37"/>
  <c r="Q664" i="37"/>
  <c r="Q663" i="37"/>
  <c r="Q662" i="37"/>
  <c r="Q661" i="37"/>
  <c r="Q660" i="37"/>
  <c r="Q659" i="37"/>
  <c r="Q658" i="37"/>
  <c r="Q657" i="37"/>
  <c r="Q656" i="37"/>
  <c r="Q655" i="37"/>
  <c r="Q654" i="37"/>
  <c r="Q653" i="37"/>
  <c r="Q652" i="37"/>
  <c r="Q651" i="37"/>
  <c r="Q650" i="37"/>
  <c r="Q649" i="37"/>
  <c r="Q648" i="37"/>
  <c r="Q647" i="37"/>
  <c r="Q646" i="37"/>
  <c r="Q645" i="37"/>
  <c r="Q644" i="37"/>
  <c r="Q643" i="37"/>
  <c r="Q642" i="37"/>
  <c r="Q641" i="37"/>
  <c r="Q640" i="37"/>
  <c r="Q639" i="37"/>
  <c r="Q638" i="37"/>
  <c r="Q637" i="37"/>
  <c r="Q636" i="37"/>
  <c r="Q635" i="37"/>
  <c r="Q634" i="37"/>
  <c r="Q633" i="37"/>
  <c r="Q632" i="37"/>
  <c r="Q631" i="37"/>
  <c r="Q630" i="37"/>
  <c r="Q629" i="37"/>
  <c r="Q628" i="37"/>
  <c r="Q627" i="37"/>
  <c r="Q626" i="37"/>
  <c r="Q625" i="37"/>
  <c r="Q624" i="37"/>
  <c r="Q623" i="37"/>
  <c r="Q622" i="37"/>
  <c r="Q621" i="37"/>
  <c r="Q620" i="37"/>
  <c r="Q619" i="37"/>
  <c r="Q618" i="37"/>
  <c r="Q617" i="37"/>
  <c r="Q616" i="37"/>
  <c r="Q615" i="37"/>
  <c r="Q614" i="37"/>
  <c r="Q613" i="37"/>
  <c r="Q612" i="37"/>
  <c r="Q611" i="37"/>
  <c r="Q610" i="37"/>
  <c r="Q609" i="37"/>
  <c r="Q608" i="37"/>
  <c r="Q607" i="37"/>
  <c r="Q606" i="37"/>
  <c r="Q605" i="37"/>
  <c r="Q604" i="37"/>
  <c r="Q603" i="37"/>
  <c r="Q602" i="37"/>
  <c r="Q601" i="37"/>
  <c r="Q600" i="37"/>
  <c r="Q599" i="37"/>
  <c r="Q598" i="37"/>
  <c r="Q597" i="37"/>
  <c r="Q596" i="37"/>
  <c r="Q595" i="37"/>
  <c r="Q594" i="37"/>
  <c r="Q593" i="37"/>
  <c r="Q592" i="37"/>
  <c r="Q591" i="37"/>
  <c r="Q590" i="37"/>
  <c r="Q589" i="37"/>
  <c r="Q588" i="37"/>
  <c r="Q587" i="37"/>
  <c r="Q586" i="37"/>
  <c r="Q585" i="37"/>
  <c r="Q584" i="37"/>
  <c r="Q583" i="37"/>
  <c r="Q582" i="37"/>
  <c r="Q581" i="37"/>
  <c r="Q580" i="37"/>
  <c r="Q579" i="37"/>
  <c r="Q578" i="37"/>
  <c r="Q577" i="37"/>
  <c r="Q576" i="37"/>
  <c r="Q575" i="37"/>
  <c r="Q574" i="37"/>
  <c r="Q573" i="37"/>
  <c r="Q572" i="37"/>
  <c r="Q571" i="37"/>
  <c r="Q570" i="37"/>
  <c r="Q569" i="37"/>
  <c r="Q568" i="37"/>
  <c r="Q567" i="37"/>
  <c r="Q566" i="37"/>
  <c r="Q565" i="37"/>
  <c r="Q564" i="37"/>
  <c r="Q563" i="37"/>
  <c r="Q562" i="37"/>
  <c r="Q561" i="37"/>
  <c r="Q560" i="37"/>
  <c r="Q559" i="37"/>
  <c r="Q558" i="37"/>
  <c r="Q557" i="37"/>
  <c r="Q556" i="37"/>
  <c r="Q555" i="37"/>
  <c r="Q554" i="37"/>
  <c r="Q553" i="37"/>
  <c r="Q552" i="37"/>
  <c r="Q551" i="37"/>
  <c r="Q550" i="37"/>
  <c r="Q549" i="37"/>
  <c r="Q548" i="37"/>
  <c r="Q547" i="37"/>
  <c r="Q546" i="37"/>
  <c r="Q545" i="37"/>
  <c r="Q544" i="37"/>
  <c r="Q543" i="37"/>
  <c r="Q542" i="37"/>
  <c r="Q541" i="37"/>
  <c r="Q540" i="37"/>
  <c r="Q539" i="37"/>
  <c r="Q538" i="37"/>
  <c r="Q537" i="37"/>
  <c r="Q536" i="37"/>
  <c r="Q535" i="37"/>
  <c r="Q534" i="37"/>
  <c r="Q533" i="37"/>
  <c r="Q532" i="37"/>
  <c r="Q531" i="37"/>
  <c r="Q530" i="37"/>
  <c r="Q529" i="37"/>
  <c r="Q528" i="37"/>
  <c r="Q527" i="37"/>
  <c r="Q526" i="37"/>
  <c r="Q525" i="37"/>
  <c r="Q524" i="37"/>
  <c r="Q523" i="37"/>
  <c r="Q522" i="37"/>
  <c r="Q521" i="37"/>
  <c r="Q520" i="37"/>
  <c r="Q519" i="37"/>
  <c r="Q518" i="37"/>
  <c r="Q517" i="37"/>
  <c r="Q516" i="37"/>
  <c r="Q515" i="37"/>
  <c r="Q514" i="37"/>
  <c r="Q513" i="37"/>
  <c r="Q512" i="37"/>
  <c r="Q511" i="37"/>
  <c r="Q510" i="37"/>
  <c r="Q509" i="37"/>
  <c r="Q508" i="37"/>
  <c r="Q507" i="37"/>
  <c r="Q506" i="37"/>
  <c r="Q505" i="37"/>
  <c r="Q504" i="37"/>
  <c r="Q503" i="37"/>
  <c r="Q502" i="37"/>
  <c r="Q501" i="37"/>
  <c r="Q500" i="37"/>
  <c r="Q499" i="37"/>
  <c r="Q498" i="37"/>
  <c r="Q497" i="37"/>
  <c r="Q496" i="37"/>
  <c r="Q495" i="37"/>
  <c r="Q494" i="37"/>
  <c r="Q493" i="37"/>
  <c r="Q492" i="37"/>
  <c r="Q491" i="37"/>
  <c r="Q490" i="37"/>
  <c r="Q489" i="37"/>
  <c r="Q488" i="37"/>
  <c r="Q487" i="37"/>
  <c r="Q486" i="37"/>
  <c r="Q485" i="37"/>
  <c r="Q484" i="37"/>
  <c r="Q483" i="37"/>
  <c r="Q482" i="37"/>
  <c r="Q481" i="37"/>
  <c r="Q480" i="37"/>
  <c r="Q479" i="37"/>
  <c r="Q478" i="37"/>
  <c r="Q477" i="37"/>
  <c r="Q476" i="37"/>
  <c r="Q475" i="37"/>
  <c r="Q474" i="37"/>
  <c r="Q473" i="37"/>
  <c r="Q472" i="37"/>
  <c r="Q471" i="37"/>
  <c r="Q470" i="37"/>
  <c r="Q469" i="37"/>
  <c r="Q468" i="37"/>
  <c r="Q467" i="37"/>
  <c r="Q466" i="37"/>
  <c r="Q465" i="37"/>
  <c r="Q464" i="37"/>
  <c r="Q463" i="37"/>
  <c r="Q462" i="37"/>
  <c r="Q461" i="37"/>
  <c r="Q460" i="37"/>
  <c r="Q459" i="37"/>
  <c r="Q458" i="37"/>
  <c r="Q457" i="37"/>
  <c r="Q456" i="37"/>
  <c r="Q455" i="37"/>
  <c r="Q454" i="37"/>
  <c r="Q453" i="37"/>
  <c r="Q452" i="37"/>
  <c r="Q451" i="37"/>
  <c r="Q450" i="37"/>
  <c r="Q449" i="37"/>
  <c r="Q448" i="37"/>
  <c r="Q447" i="37"/>
  <c r="Q446" i="37"/>
  <c r="Q445" i="37"/>
  <c r="Q444" i="37"/>
  <c r="Q443" i="37"/>
  <c r="Q442" i="37"/>
  <c r="Q441" i="37"/>
  <c r="Q440" i="37"/>
  <c r="Q439" i="37"/>
  <c r="Q438" i="37"/>
  <c r="Q437" i="37"/>
  <c r="Q436" i="37"/>
  <c r="Q435" i="37"/>
  <c r="Q434" i="37"/>
  <c r="Q433" i="37"/>
  <c r="Q432" i="37"/>
  <c r="Q431" i="37"/>
  <c r="Q430" i="37"/>
  <c r="Q429" i="37"/>
  <c r="Q428" i="37"/>
  <c r="Q427" i="37"/>
  <c r="Q426" i="37"/>
  <c r="Q425" i="37"/>
  <c r="Q424" i="37"/>
  <c r="Q423" i="37"/>
  <c r="Q422" i="37"/>
  <c r="Q421" i="37"/>
  <c r="Q420" i="37"/>
  <c r="Q419" i="37"/>
  <c r="Q418" i="37"/>
  <c r="Q417" i="37"/>
  <c r="Q416" i="37"/>
  <c r="Q415" i="37"/>
  <c r="Q414" i="37"/>
  <c r="Q413" i="37"/>
  <c r="Q412" i="37"/>
  <c r="Q411" i="37"/>
  <c r="Q410" i="37"/>
  <c r="Q409" i="37"/>
  <c r="Q408" i="37"/>
  <c r="Q407" i="37"/>
  <c r="Q406" i="37"/>
  <c r="Q405" i="37"/>
  <c r="Q404" i="37"/>
  <c r="Q403" i="37"/>
  <c r="Q402" i="37"/>
  <c r="Q401" i="37"/>
  <c r="Q400" i="37"/>
  <c r="Q399" i="37"/>
  <c r="Q398" i="37"/>
  <c r="Q397" i="37"/>
  <c r="Q396" i="37"/>
  <c r="Q395" i="37"/>
  <c r="Q394" i="37"/>
  <c r="Q393" i="37"/>
  <c r="Q392" i="37"/>
  <c r="Q391" i="37"/>
  <c r="Q390" i="37"/>
  <c r="Q389" i="37"/>
  <c r="Q388" i="37"/>
  <c r="Q387" i="37"/>
  <c r="Q386" i="37"/>
  <c r="Q385" i="37"/>
  <c r="Q384" i="37"/>
  <c r="Q383" i="37"/>
  <c r="Q382" i="37"/>
  <c r="Q381" i="37"/>
  <c r="Q380" i="37"/>
  <c r="Q379" i="37"/>
  <c r="Q378" i="37"/>
  <c r="Q377" i="37"/>
  <c r="Q376" i="37"/>
  <c r="Q375" i="37"/>
  <c r="Q374" i="37"/>
  <c r="Q373" i="37"/>
  <c r="Q372" i="37"/>
  <c r="Q371" i="37"/>
  <c r="Q370" i="37"/>
  <c r="Q369" i="37"/>
  <c r="Q368" i="37"/>
  <c r="Q367" i="37"/>
  <c r="Q366" i="37"/>
  <c r="Q365" i="37"/>
  <c r="Q364" i="37"/>
  <c r="Q363" i="37"/>
  <c r="Q362" i="37"/>
  <c r="Q361" i="37"/>
  <c r="Q360" i="37"/>
  <c r="Q359" i="37"/>
  <c r="Q358" i="37"/>
  <c r="Q357" i="37"/>
  <c r="Q356" i="37"/>
  <c r="Q355" i="37"/>
  <c r="Q354" i="37"/>
  <c r="Q353" i="37"/>
  <c r="Q352" i="37"/>
  <c r="Q351" i="37"/>
  <c r="Q350" i="37"/>
  <c r="Q349" i="37"/>
  <c r="Q348" i="37"/>
  <c r="Q347" i="37"/>
  <c r="Q346" i="37"/>
  <c r="Q345" i="37"/>
  <c r="Q344" i="37"/>
  <c r="Q343" i="37"/>
  <c r="Q342" i="37"/>
  <c r="Q341" i="37"/>
  <c r="Q340" i="37"/>
  <c r="Q339" i="37"/>
  <c r="Q338" i="37"/>
  <c r="Q337" i="37"/>
  <c r="Q336" i="37"/>
  <c r="Q335" i="37"/>
  <c r="Q334" i="37"/>
  <c r="Q333" i="37"/>
  <c r="Q332" i="37"/>
  <c r="Q331" i="37"/>
  <c r="Q330" i="37"/>
  <c r="Q329" i="37"/>
  <c r="Q328" i="37"/>
  <c r="Q327" i="37"/>
  <c r="Q326" i="37"/>
  <c r="Q325" i="37"/>
  <c r="Q324" i="37"/>
  <c r="Q323" i="37"/>
  <c r="Q322" i="37"/>
  <c r="Q321" i="37"/>
  <c r="Q320" i="37"/>
  <c r="Q319" i="37"/>
  <c r="Q318" i="37"/>
  <c r="Q317" i="37"/>
  <c r="Q316" i="37"/>
  <c r="Q315" i="37"/>
  <c r="Q314" i="37"/>
  <c r="Q313" i="37"/>
  <c r="Q312" i="37"/>
  <c r="Q311" i="37"/>
  <c r="Q310" i="37"/>
  <c r="Q309" i="37"/>
  <c r="Q308" i="37"/>
  <c r="Q307" i="37"/>
  <c r="Q306" i="37"/>
  <c r="Q305" i="37"/>
  <c r="Q304" i="37"/>
  <c r="Q303" i="37"/>
  <c r="Q302" i="37"/>
  <c r="Q301" i="37"/>
  <c r="Q300" i="37"/>
  <c r="Q299" i="37"/>
  <c r="Q298" i="37"/>
  <c r="Q297" i="37"/>
  <c r="Q296" i="37"/>
  <c r="Q295" i="37"/>
  <c r="Q294" i="37"/>
  <c r="Q293" i="37"/>
  <c r="Q292" i="37"/>
  <c r="Q291" i="37"/>
  <c r="Q290" i="37"/>
  <c r="Q289" i="37"/>
  <c r="Q288" i="37"/>
  <c r="Q287" i="37"/>
  <c r="Q286" i="37"/>
  <c r="Q285" i="37"/>
  <c r="Q284" i="37"/>
  <c r="Q283" i="37"/>
  <c r="Q282" i="37"/>
  <c r="Q281" i="37"/>
  <c r="Q280" i="37"/>
  <c r="Q279" i="37"/>
  <c r="Q278" i="37"/>
  <c r="Q277" i="37"/>
  <c r="Q276" i="37"/>
  <c r="Q275" i="37"/>
  <c r="Q274" i="37"/>
  <c r="Q273" i="37"/>
  <c r="Q272" i="37"/>
  <c r="Q271" i="37"/>
  <c r="Q270" i="37"/>
  <c r="Q269" i="37"/>
  <c r="Q268" i="37"/>
  <c r="Q267" i="37"/>
  <c r="Q266" i="37"/>
  <c r="Q265" i="37"/>
  <c r="Q264" i="37"/>
  <c r="Q263" i="37"/>
  <c r="Q262" i="37"/>
  <c r="Q261" i="37"/>
  <c r="Q260" i="37"/>
  <c r="Q259" i="37"/>
  <c r="Q258" i="37"/>
  <c r="Q257" i="37"/>
  <c r="Q256" i="37"/>
  <c r="Q255" i="37"/>
  <c r="Q254" i="37"/>
  <c r="Q253" i="37"/>
  <c r="Q252" i="37"/>
  <c r="Q251" i="37"/>
  <c r="Q250" i="37"/>
  <c r="Q249" i="37"/>
  <c r="Q248" i="37"/>
  <c r="Q247" i="37"/>
  <c r="Q246" i="37"/>
  <c r="Q245" i="37"/>
  <c r="Q244" i="37"/>
  <c r="Q243" i="37"/>
  <c r="Q242" i="37"/>
  <c r="Q241" i="37"/>
  <c r="Q240" i="37"/>
  <c r="Q239" i="37"/>
  <c r="Q238" i="37"/>
  <c r="Q237" i="37"/>
  <c r="Q236" i="37"/>
  <c r="Q235" i="37"/>
  <c r="Q234" i="37"/>
  <c r="Q233" i="37"/>
  <c r="Q232" i="37"/>
  <c r="Q231" i="37"/>
  <c r="Q230" i="37"/>
  <c r="Q229" i="37"/>
  <c r="Q228" i="37"/>
  <c r="Q227" i="37"/>
  <c r="Q226" i="37"/>
  <c r="Q225" i="37"/>
  <c r="Q224" i="37"/>
  <c r="Q223" i="37"/>
  <c r="Q222" i="37"/>
  <c r="Q221" i="37"/>
  <c r="Q220" i="37"/>
  <c r="Q219" i="37"/>
  <c r="Q218" i="37"/>
  <c r="Q217" i="37"/>
  <c r="Q216" i="37"/>
  <c r="Q215" i="37"/>
  <c r="Q214" i="37"/>
  <c r="Q213" i="37"/>
  <c r="Q212" i="37"/>
  <c r="Q211" i="37"/>
  <c r="Q210" i="37"/>
  <c r="Q209" i="37"/>
  <c r="Q208" i="37"/>
  <c r="Q207" i="37"/>
  <c r="Q206" i="37"/>
  <c r="Q205" i="37"/>
  <c r="Q204" i="37"/>
  <c r="Q203" i="37"/>
  <c r="Q202" i="37"/>
  <c r="Q201" i="37"/>
  <c r="Q200" i="37"/>
  <c r="Q199" i="37"/>
  <c r="Q198" i="37"/>
  <c r="Q197" i="37"/>
  <c r="Q196" i="37"/>
  <c r="Q195" i="37"/>
  <c r="Q194" i="37"/>
  <c r="Q193" i="37"/>
  <c r="Q192" i="37"/>
  <c r="Q191" i="37"/>
  <c r="Q190" i="37"/>
  <c r="Q189" i="37"/>
  <c r="Q188" i="37"/>
  <c r="Q187" i="37"/>
  <c r="Q186" i="37"/>
  <c r="Q185" i="37"/>
  <c r="Q184" i="37"/>
  <c r="Q183" i="37"/>
  <c r="Q182" i="37"/>
  <c r="Q181" i="37"/>
  <c r="Q180" i="37"/>
  <c r="Q179" i="37"/>
  <c r="Q178" i="37"/>
  <c r="Q177" i="37"/>
  <c r="Q176" i="37"/>
  <c r="Q175" i="37"/>
  <c r="Q174" i="37"/>
  <c r="Q173" i="37"/>
  <c r="Q172" i="37"/>
  <c r="Q171" i="37"/>
  <c r="Q170" i="37"/>
  <c r="Q169" i="37"/>
  <c r="Q168" i="37"/>
  <c r="Q167" i="37"/>
  <c r="Q166" i="37"/>
  <c r="Q165" i="37"/>
  <c r="Q164" i="37"/>
  <c r="Q163" i="37"/>
  <c r="Q162" i="37"/>
  <c r="Q161" i="37"/>
  <c r="Q160" i="37"/>
  <c r="Q159" i="37"/>
  <c r="Q158" i="37"/>
  <c r="Q157" i="37"/>
  <c r="Q156" i="37"/>
  <c r="Q155" i="37"/>
  <c r="Q154" i="37"/>
  <c r="Q153" i="37"/>
  <c r="Q152" i="37"/>
  <c r="Q151" i="37"/>
  <c r="Q150" i="37"/>
  <c r="Q149" i="37"/>
  <c r="Q148" i="37"/>
  <c r="Q147" i="37"/>
  <c r="Q146" i="37"/>
  <c r="Q145" i="37"/>
  <c r="Q144" i="37"/>
  <c r="Q143" i="37"/>
  <c r="Q142" i="37"/>
  <c r="Q141" i="37"/>
  <c r="Q140" i="37"/>
  <c r="Q139" i="37"/>
  <c r="Q138" i="37"/>
  <c r="Q137" i="37"/>
  <c r="Q136" i="37"/>
  <c r="Q135" i="37"/>
  <c r="Q134" i="37"/>
  <c r="Q133" i="37"/>
  <c r="Q132" i="37"/>
  <c r="Q131" i="37"/>
  <c r="Q130" i="37"/>
  <c r="Q129" i="37"/>
  <c r="Q128" i="37"/>
  <c r="Q127" i="37"/>
  <c r="Q126" i="37"/>
  <c r="Q125" i="37"/>
  <c r="Q124" i="37"/>
  <c r="Q123" i="37"/>
  <c r="Q122" i="37"/>
  <c r="Q121" i="37"/>
  <c r="Q120" i="37"/>
  <c r="Q119" i="37"/>
  <c r="Q118" i="37"/>
  <c r="Q117" i="37"/>
  <c r="Q116" i="37"/>
  <c r="Q115" i="37"/>
  <c r="Q114" i="37"/>
  <c r="Q113" i="37"/>
  <c r="Q112" i="37"/>
  <c r="Q111" i="37"/>
  <c r="Q110" i="37"/>
  <c r="Q109" i="37"/>
  <c r="Q108" i="37"/>
  <c r="Q107" i="37"/>
  <c r="Q106" i="37"/>
  <c r="Q105" i="37"/>
  <c r="Q104" i="37"/>
  <c r="Q103" i="37"/>
  <c r="Q102" i="37"/>
  <c r="Q101" i="37"/>
  <c r="Q100" i="37"/>
  <c r="Q99" i="37"/>
  <c r="Q98" i="37"/>
  <c r="Q97" i="37"/>
  <c r="Q96" i="37"/>
  <c r="Q95" i="37"/>
  <c r="Q94" i="37"/>
  <c r="Q93" i="37"/>
  <c r="Q92" i="37"/>
  <c r="Q91" i="37"/>
  <c r="Q90" i="37"/>
  <c r="Q89" i="37"/>
  <c r="Q88" i="37"/>
  <c r="Q87" i="37"/>
  <c r="Q86" i="37"/>
  <c r="Q85" i="37"/>
  <c r="Q84" i="37"/>
  <c r="Q83" i="37"/>
  <c r="Q82" i="37"/>
  <c r="Q81" i="37"/>
  <c r="Q80" i="37"/>
  <c r="Q79" i="37"/>
  <c r="Q78" i="37"/>
  <c r="Q77" i="37"/>
  <c r="Q76" i="37"/>
  <c r="Q75" i="37"/>
  <c r="Q74" i="37"/>
  <c r="Q73" i="37"/>
  <c r="Q72" i="37"/>
  <c r="Q71" i="37"/>
  <c r="Q70" i="37"/>
  <c r="Q69" i="37"/>
  <c r="Q68" i="37"/>
  <c r="Q67" i="37"/>
  <c r="Q66" i="37"/>
  <c r="Q65" i="37"/>
  <c r="Q64" i="37"/>
  <c r="Q63" i="37"/>
  <c r="Q62" i="37"/>
  <c r="Q61" i="37"/>
  <c r="Q60" i="37"/>
  <c r="Q59" i="37"/>
  <c r="Q58" i="37"/>
  <c r="Q57" i="37"/>
  <c r="Q56" i="37"/>
  <c r="Q55" i="37"/>
  <c r="Q54" i="37"/>
  <c r="Q53" i="37"/>
  <c r="Q52" i="37"/>
  <c r="Q51" i="37"/>
  <c r="Q50" i="37"/>
  <c r="Q49" i="37"/>
  <c r="Q48" i="37"/>
  <c r="Q47" i="37"/>
  <c r="Q46" i="37"/>
  <c r="Q45" i="37"/>
  <c r="Q44" i="37"/>
  <c r="Q43" i="37"/>
  <c r="Q42" i="37"/>
  <c r="Q41" i="37"/>
  <c r="Q40" i="37"/>
  <c r="Q39" i="37"/>
  <c r="Q38" i="37"/>
  <c r="Q37" i="37"/>
  <c r="Q36" i="37"/>
  <c r="Q35" i="37"/>
  <c r="Q34" i="37"/>
  <c r="Q33" i="37"/>
  <c r="Q32" i="37"/>
  <c r="Q31" i="37"/>
  <c r="Q30" i="37"/>
  <c r="Q29" i="37"/>
  <c r="Q28" i="37"/>
  <c r="Q27" i="37"/>
  <c r="Q26" i="37"/>
  <c r="Q25" i="37"/>
  <c r="Q24" i="37"/>
  <c r="Q23" i="37"/>
  <c r="Q22" i="37"/>
  <c r="Q21" i="37"/>
  <c r="Q20" i="37"/>
  <c r="Q19" i="37"/>
  <c r="Q18" i="37"/>
  <c r="Q17" i="37"/>
  <c r="Q16" i="37"/>
  <c r="Q15" i="37"/>
  <c r="Q14" i="37"/>
  <c r="Q13" i="37"/>
  <c r="Q12" i="37"/>
  <c r="Q11" i="37"/>
  <c r="Q10" i="37"/>
  <c r="Q9" i="37"/>
  <c r="Q8" i="37"/>
  <c r="Q7" i="37"/>
  <c r="Q6" i="37"/>
  <c r="Q5" i="37"/>
  <c r="Q4" i="37"/>
  <c r="Q3" i="37"/>
  <c r="Q2" i="37"/>
  <c r="P3121" i="37"/>
  <c r="P3120" i="37"/>
  <c r="P3119" i="37"/>
  <c r="P3118" i="37"/>
  <c r="P3117" i="37"/>
  <c r="P3116" i="37"/>
  <c r="P3115" i="37"/>
  <c r="P3114" i="37"/>
  <c r="P3113" i="37"/>
  <c r="P3112" i="37"/>
  <c r="P3111" i="37"/>
  <c r="P3110" i="37"/>
  <c r="P3109" i="37"/>
  <c r="P3108" i="37"/>
  <c r="P3107" i="37"/>
  <c r="P3106" i="37"/>
  <c r="P3105" i="37"/>
  <c r="P3104" i="37"/>
  <c r="P3103" i="37"/>
  <c r="P3102" i="37"/>
  <c r="P3101" i="37"/>
  <c r="P3100" i="37"/>
  <c r="P3099" i="37"/>
  <c r="P3098" i="37"/>
  <c r="P3097" i="37"/>
  <c r="P3096" i="37"/>
  <c r="P3095" i="37"/>
  <c r="P3094" i="37"/>
  <c r="P3093" i="37"/>
  <c r="P3092" i="37"/>
  <c r="P3091" i="37"/>
  <c r="P3090" i="37"/>
  <c r="P3089" i="37"/>
  <c r="P3088" i="37"/>
  <c r="P3087" i="37"/>
  <c r="P3086" i="37"/>
  <c r="P3085" i="37"/>
  <c r="P3084" i="37"/>
  <c r="P3083" i="37"/>
  <c r="P3082" i="37"/>
  <c r="P3081" i="37"/>
  <c r="P3080" i="37"/>
  <c r="P3079" i="37"/>
  <c r="P3078" i="37"/>
  <c r="P3077" i="37"/>
  <c r="P3076" i="37"/>
  <c r="P3075" i="37"/>
  <c r="P3074" i="37"/>
  <c r="P3073" i="37"/>
  <c r="P3072" i="37"/>
  <c r="P3071" i="37"/>
  <c r="P3070" i="37"/>
  <c r="P3069" i="37"/>
  <c r="P3068" i="37"/>
  <c r="P3067" i="37"/>
  <c r="P3066" i="37"/>
  <c r="P3065" i="37"/>
  <c r="P3064" i="37"/>
  <c r="P3063" i="37"/>
  <c r="P3062" i="37"/>
  <c r="P3061" i="37"/>
  <c r="P3060" i="37"/>
  <c r="P3059" i="37"/>
  <c r="P3058" i="37"/>
  <c r="P3057" i="37"/>
  <c r="P3056" i="37"/>
  <c r="P3055" i="37"/>
  <c r="P3054" i="37"/>
  <c r="P3053" i="37"/>
  <c r="P3052" i="37"/>
  <c r="P3051" i="37"/>
  <c r="P3050" i="37"/>
  <c r="P3049" i="37"/>
  <c r="P3048" i="37"/>
  <c r="P3047" i="37"/>
  <c r="P3046" i="37"/>
  <c r="P3045" i="37"/>
  <c r="P3044" i="37"/>
  <c r="P3043" i="37"/>
  <c r="P3042" i="37"/>
  <c r="P3041" i="37"/>
  <c r="P3040" i="37"/>
  <c r="P3039" i="37"/>
  <c r="P3038" i="37"/>
  <c r="P3037" i="37"/>
  <c r="P3036" i="37"/>
  <c r="P3035" i="37"/>
  <c r="P3034" i="37"/>
  <c r="P3033" i="37"/>
  <c r="P3032" i="37"/>
  <c r="P3031" i="37"/>
  <c r="P3030" i="37"/>
  <c r="P3029" i="37"/>
  <c r="P3028" i="37"/>
  <c r="P3027" i="37"/>
  <c r="P3026" i="37"/>
  <c r="P3025" i="37"/>
  <c r="P3024" i="37"/>
  <c r="P3023" i="37"/>
  <c r="P3022" i="37"/>
  <c r="P3021" i="37"/>
  <c r="P3020" i="37"/>
  <c r="P3019" i="37"/>
  <c r="P3018" i="37"/>
  <c r="P3017" i="37"/>
  <c r="P3016" i="37"/>
  <c r="P3015" i="37"/>
  <c r="P3014" i="37"/>
  <c r="P3013" i="37"/>
  <c r="P3012" i="37"/>
  <c r="P3011" i="37"/>
  <c r="P3010" i="37"/>
  <c r="P3009" i="37"/>
  <c r="P3008" i="37"/>
  <c r="P3007" i="37"/>
  <c r="P3006" i="37"/>
  <c r="P3005" i="37"/>
  <c r="P3004" i="37"/>
  <c r="P3003" i="37"/>
  <c r="P3002" i="37"/>
  <c r="P3001" i="37"/>
  <c r="P3000" i="37"/>
  <c r="P2999" i="37"/>
  <c r="P2998" i="37"/>
  <c r="P2997" i="37"/>
  <c r="P2996" i="37"/>
  <c r="P2995" i="37"/>
  <c r="P2994" i="37"/>
  <c r="P2993" i="37"/>
  <c r="P2992" i="37"/>
  <c r="P2991" i="37"/>
  <c r="P2990" i="37"/>
  <c r="P2989" i="37"/>
  <c r="P2988" i="37"/>
  <c r="P2987" i="37"/>
  <c r="P2986" i="37"/>
  <c r="P2985" i="37"/>
  <c r="P2984" i="37"/>
  <c r="P2983" i="37"/>
  <c r="P2982" i="37"/>
  <c r="P2981" i="37"/>
  <c r="P2980" i="37"/>
  <c r="P2979" i="37"/>
  <c r="P2978" i="37"/>
  <c r="P2977" i="37"/>
  <c r="P2976" i="37"/>
  <c r="P2975" i="37"/>
  <c r="P2974" i="37"/>
  <c r="P2973" i="37"/>
  <c r="P2972" i="37"/>
  <c r="P2971" i="37"/>
  <c r="P2970" i="37"/>
  <c r="P2969" i="37"/>
  <c r="P2968" i="37"/>
  <c r="P2967" i="37"/>
  <c r="P2966" i="37"/>
  <c r="P2965" i="37"/>
  <c r="P2964" i="37"/>
  <c r="P2963" i="37"/>
  <c r="P2962" i="37"/>
  <c r="P2961" i="37"/>
  <c r="P2960" i="37"/>
  <c r="P2959" i="37"/>
  <c r="P2958" i="37"/>
  <c r="P2957" i="37"/>
  <c r="P2956" i="37"/>
  <c r="P2955" i="37"/>
  <c r="P2954" i="37"/>
  <c r="P2953" i="37"/>
  <c r="P2952" i="37"/>
  <c r="P2951" i="37"/>
  <c r="P2950" i="37"/>
  <c r="P2949" i="37"/>
  <c r="P2948" i="37"/>
  <c r="P2947" i="37"/>
  <c r="P2946" i="37"/>
  <c r="P2945" i="37"/>
  <c r="P2944" i="37"/>
  <c r="P2943" i="37"/>
  <c r="P2942" i="37"/>
  <c r="P2941" i="37"/>
  <c r="P2940" i="37"/>
  <c r="P2939" i="37"/>
  <c r="P2938" i="37"/>
  <c r="P2937" i="37"/>
  <c r="P2936" i="37"/>
  <c r="P2935" i="37"/>
  <c r="P2934" i="37"/>
  <c r="P2933" i="37"/>
  <c r="P2932" i="37"/>
  <c r="P2931" i="37"/>
  <c r="P2930" i="37"/>
  <c r="P2929" i="37"/>
  <c r="P2928" i="37"/>
  <c r="P2927" i="37"/>
  <c r="P2926" i="37"/>
  <c r="P2925" i="37"/>
  <c r="P2924" i="37"/>
  <c r="P2923" i="37"/>
  <c r="P2922" i="37"/>
  <c r="P2921" i="37"/>
  <c r="P2920" i="37"/>
  <c r="P2919" i="37"/>
  <c r="P2918" i="37"/>
  <c r="P2917" i="37"/>
  <c r="P2916" i="37"/>
  <c r="P2915" i="37"/>
  <c r="P2914" i="37"/>
  <c r="P2913" i="37"/>
  <c r="P2912" i="37"/>
  <c r="P2911" i="37"/>
  <c r="P2910" i="37"/>
  <c r="P2909" i="37"/>
  <c r="P2908" i="37"/>
  <c r="P2907" i="37"/>
  <c r="P2906" i="37"/>
  <c r="P2905" i="37"/>
  <c r="P2904" i="37"/>
  <c r="P2903" i="37"/>
  <c r="P2902" i="37"/>
  <c r="P2901" i="37"/>
  <c r="P2900" i="37"/>
  <c r="P2899" i="37"/>
  <c r="P2898" i="37"/>
  <c r="P2897" i="37"/>
  <c r="P2896" i="37"/>
  <c r="P2895" i="37"/>
  <c r="P2894" i="37"/>
  <c r="P2893" i="37"/>
  <c r="P2892" i="37"/>
  <c r="P2891" i="37"/>
  <c r="P2890" i="37"/>
  <c r="P2889" i="37"/>
  <c r="P2888" i="37"/>
  <c r="P2887" i="37"/>
  <c r="P2886" i="37"/>
  <c r="P2885" i="37"/>
  <c r="P2884" i="37"/>
  <c r="P2883" i="37"/>
  <c r="P2882" i="37"/>
  <c r="P2881" i="37"/>
  <c r="P2880" i="37"/>
  <c r="P2879" i="37"/>
  <c r="P2878" i="37"/>
  <c r="P2877" i="37"/>
  <c r="P2876" i="37"/>
  <c r="P2875" i="37"/>
  <c r="P2874" i="37"/>
  <c r="P2873" i="37"/>
  <c r="P2872" i="37"/>
  <c r="P2871" i="37"/>
  <c r="P2870" i="37"/>
  <c r="P2869" i="37"/>
  <c r="P2868" i="37"/>
  <c r="P2867" i="37"/>
  <c r="P2866" i="37"/>
  <c r="P2865" i="37"/>
  <c r="P2864" i="37"/>
  <c r="P2863" i="37"/>
  <c r="P2862" i="37"/>
  <c r="P2861" i="37"/>
  <c r="P2860" i="37"/>
  <c r="P2859" i="37"/>
  <c r="P2858" i="37"/>
  <c r="P2857" i="37"/>
  <c r="P2856" i="37"/>
  <c r="P2855" i="37"/>
  <c r="P2854" i="37"/>
  <c r="P2853" i="37"/>
  <c r="P2852" i="37"/>
  <c r="P2851" i="37"/>
  <c r="P2850" i="37"/>
  <c r="P2849" i="37"/>
  <c r="P2848" i="37"/>
  <c r="P2847" i="37"/>
  <c r="P2846" i="37"/>
  <c r="P2845" i="37"/>
  <c r="P2844" i="37"/>
  <c r="P2843" i="37"/>
  <c r="P2842" i="37"/>
  <c r="P2841" i="37"/>
  <c r="P2840" i="37"/>
  <c r="P2839" i="37"/>
  <c r="P2838" i="37"/>
  <c r="P2837" i="37"/>
  <c r="P2836" i="37"/>
  <c r="P2835" i="37"/>
  <c r="P2834" i="37"/>
  <c r="P2833" i="37"/>
  <c r="P2832" i="37"/>
  <c r="P2831" i="37"/>
  <c r="P2830" i="37"/>
  <c r="P2829" i="37"/>
  <c r="P2828" i="37"/>
  <c r="P2827" i="37"/>
  <c r="P2826" i="37"/>
  <c r="P2825" i="37"/>
  <c r="P2824" i="37"/>
  <c r="P2823" i="37"/>
  <c r="P2822" i="37"/>
  <c r="P2821" i="37"/>
  <c r="P2820" i="37"/>
  <c r="P2819" i="37"/>
  <c r="P2818" i="37"/>
  <c r="P2817" i="37"/>
  <c r="P2816" i="37"/>
  <c r="P2815" i="37"/>
  <c r="P2814" i="37"/>
  <c r="P2813" i="37"/>
  <c r="P2812" i="37"/>
  <c r="P2811" i="37"/>
  <c r="P2810" i="37"/>
  <c r="P2809" i="37"/>
  <c r="P2808" i="37"/>
  <c r="P2807" i="37"/>
  <c r="P2806" i="37"/>
  <c r="P2805" i="37"/>
  <c r="P2804" i="37"/>
  <c r="P2803" i="37"/>
  <c r="P2802" i="37"/>
  <c r="P2801" i="37"/>
  <c r="P2800" i="37"/>
  <c r="P2799" i="37"/>
  <c r="P2798" i="37"/>
  <c r="P2797" i="37"/>
  <c r="P2796" i="37"/>
  <c r="P2795" i="37"/>
  <c r="P2794" i="37"/>
  <c r="P2793" i="37"/>
  <c r="P2792" i="37"/>
  <c r="P2791" i="37"/>
  <c r="P2790" i="37"/>
  <c r="P2789" i="37"/>
  <c r="P2788" i="37"/>
  <c r="P2787" i="37"/>
  <c r="P2786" i="37"/>
  <c r="P2785" i="37"/>
  <c r="P2784" i="37"/>
  <c r="P2783" i="37"/>
  <c r="P2782" i="37"/>
  <c r="P2781" i="37"/>
  <c r="P2780" i="37"/>
  <c r="P2779" i="37"/>
  <c r="P2778" i="37"/>
  <c r="P2777" i="37"/>
  <c r="P2776" i="37"/>
  <c r="P2775" i="37"/>
  <c r="P2774" i="37"/>
  <c r="P2773" i="37"/>
  <c r="P2772" i="37"/>
  <c r="P2771" i="37"/>
  <c r="P2770" i="37"/>
  <c r="P2769" i="37"/>
  <c r="P2768" i="37"/>
  <c r="P2767" i="37"/>
  <c r="P2766" i="37"/>
  <c r="P2765" i="37"/>
  <c r="P2764" i="37"/>
  <c r="P2763" i="37"/>
  <c r="P2762" i="37"/>
  <c r="P2761" i="37"/>
  <c r="P2760" i="37"/>
  <c r="P2759" i="37"/>
  <c r="P2758" i="37"/>
  <c r="P2757" i="37"/>
  <c r="P2756" i="37"/>
  <c r="P2755" i="37"/>
  <c r="P2754" i="37"/>
  <c r="P2753" i="37"/>
  <c r="P2752" i="37"/>
  <c r="P2751" i="37"/>
  <c r="P2750" i="37"/>
  <c r="P2749" i="37"/>
  <c r="P2748" i="37"/>
  <c r="P2747" i="37"/>
  <c r="P2746" i="37"/>
  <c r="P2745" i="37"/>
  <c r="P2744" i="37"/>
  <c r="P2743" i="37"/>
  <c r="P2742" i="37"/>
  <c r="P2741" i="37"/>
  <c r="P2740" i="37"/>
  <c r="P2739" i="37"/>
  <c r="P2738" i="37"/>
  <c r="P2737" i="37"/>
  <c r="P2736" i="37"/>
  <c r="P2735" i="37"/>
  <c r="P2734" i="37"/>
  <c r="P2733" i="37"/>
  <c r="P2732" i="37"/>
  <c r="P2731" i="37"/>
  <c r="P2730" i="37"/>
  <c r="P2729" i="37"/>
  <c r="P2728" i="37"/>
  <c r="P2727" i="37"/>
  <c r="P2726" i="37"/>
  <c r="P2725" i="37"/>
  <c r="P2724" i="37"/>
  <c r="P2723" i="37"/>
  <c r="P2722" i="37"/>
  <c r="P2721" i="37"/>
  <c r="P2720" i="37"/>
  <c r="P2719" i="37"/>
  <c r="P2718" i="37"/>
  <c r="P2717" i="37"/>
  <c r="P2716" i="37"/>
  <c r="P2715" i="37"/>
  <c r="P2714" i="37"/>
  <c r="P2713" i="37"/>
  <c r="P2712" i="37"/>
  <c r="P2711" i="37"/>
  <c r="P2710" i="37"/>
  <c r="P2709" i="37"/>
  <c r="P2708" i="37"/>
  <c r="P2707" i="37"/>
  <c r="P2706" i="37"/>
  <c r="P2705" i="37"/>
  <c r="P2704" i="37"/>
  <c r="P2703" i="37"/>
  <c r="P2702" i="37"/>
  <c r="P2701" i="37"/>
  <c r="P2700" i="37"/>
  <c r="P2699" i="37"/>
  <c r="P2698" i="37"/>
  <c r="P2697" i="37"/>
  <c r="P2696" i="37"/>
  <c r="P2695" i="37"/>
  <c r="P2694" i="37"/>
  <c r="P2693" i="37"/>
  <c r="P2692" i="37"/>
  <c r="P2691" i="37"/>
  <c r="P2690" i="37"/>
  <c r="P2689" i="37"/>
  <c r="P2688" i="37"/>
  <c r="P2687" i="37"/>
  <c r="P2686" i="37"/>
  <c r="P2685" i="37"/>
  <c r="P2684" i="37"/>
  <c r="P2683" i="37"/>
  <c r="P2682" i="37"/>
  <c r="P2681" i="37"/>
  <c r="P2680" i="37"/>
  <c r="P2679" i="37"/>
  <c r="P2678" i="37"/>
  <c r="P2677" i="37"/>
  <c r="P2676" i="37"/>
  <c r="P2675" i="37"/>
  <c r="P2674" i="37"/>
  <c r="P2673" i="37"/>
  <c r="P2672" i="37"/>
  <c r="P2671" i="37"/>
  <c r="P2670" i="37"/>
  <c r="P2669" i="37"/>
  <c r="P2668" i="37"/>
  <c r="P2667" i="37"/>
  <c r="P2666" i="37"/>
  <c r="P2665" i="37"/>
  <c r="P2664" i="37"/>
  <c r="P2663" i="37"/>
  <c r="P2662" i="37"/>
  <c r="P2661" i="37"/>
  <c r="P2660" i="37"/>
  <c r="P2659" i="37"/>
  <c r="P2658" i="37"/>
  <c r="P2657" i="37"/>
  <c r="P2656" i="37"/>
  <c r="P2655" i="37"/>
  <c r="P2654" i="37"/>
  <c r="P2653" i="37"/>
  <c r="P2652" i="37"/>
  <c r="P2651" i="37"/>
  <c r="P2650" i="37"/>
  <c r="P2649" i="37"/>
  <c r="P2648" i="37"/>
  <c r="P2647" i="37"/>
  <c r="P2646" i="37"/>
  <c r="P2645" i="37"/>
  <c r="P2644" i="37"/>
  <c r="P2643" i="37"/>
  <c r="P2642" i="37"/>
  <c r="P2641" i="37"/>
  <c r="P2640" i="37"/>
  <c r="P2639" i="37"/>
  <c r="P2638" i="37"/>
  <c r="P2637" i="37"/>
  <c r="P2636" i="37"/>
  <c r="P2635" i="37"/>
  <c r="P2634" i="37"/>
  <c r="P2633" i="37"/>
  <c r="P2632" i="37"/>
  <c r="P2631" i="37"/>
  <c r="P2630" i="37"/>
  <c r="P2629" i="37"/>
  <c r="P2628" i="37"/>
  <c r="P2627" i="37"/>
  <c r="P2626" i="37"/>
  <c r="P2625" i="37"/>
  <c r="P2624" i="37"/>
  <c r="P2623" i="37"/>
  <c r="P2622" i="37"/>
  <c r="P2621" i="37"/>
  <c r="P2620" i="37"/>
  <c r="P2619" i="37"/>
  <c r="P2618" i="37"/>
  <c r="P2617" i="37"/>
  <c r="P2616" i="37"/>
  <c r="P2615" i="37"/>
  <c r="P2614" i="37"/>
  <c r="P2613" i="37"/>
  <c r="P2612" i="37"/>
  <c r="P2611" i="37"/>
  <c r="P2610" i="37"/>
  <c r="P2609" i="37"/>
  <c r="P2608" i="37"/>
  <c r="P2607" i="37"/>
  <c r="P2606" i="37"/>
  <c r="P2605" i="37"/>
  <c r="P2604" i="37"/>
  <c r="P2603" i="37"/>
  <c r="P2602" i="37"/>
  <c r="P2601" i="37"/>
  <c r="P2600" i="37"/>
  <c r="P2599" i="37"/>
  <c r="P2598" i="37"/>
  <c r="P2597" i="37"/>
  <c r="P2596" i="37"/>
  <c r="P2595" i="37"/>
  <c r="P2594" i="37"/>
  <c r="P2593" i="37"/>
  <c r="P2592" i="37"/>
  <c r="P2591" i="37"/>
  <c r="P2590" i="37"/>
  <c r="P2589" i="37"/>
  <c r="P2588" i="37"/>
  <c r="P2587" i="37"/>
  <c r="P2586" i="37"/>
  <c r="P2585" i="37"/>
  <c r="P2584" i="37"/>
  <c r="P2583" i="37"/>
  <c r="P2582" i="37"/>
  <c r="P2581" i="37"/>
  <c r="P2580" i="37"/>
  <c r="P2579" i="37"/>
  <c r="P2578" i="37"/>
  <c r="P2577" i="37"/>
  <c r="P2576" i="37"/>
  <c r="P2575" i="37"/>
  <c r="P2574" i="37"/>
  <c r="P2573" i="37"/>
  <c r="P2572" i="37"/>
  <c r="P2571" i="37"/>
  <c r="P2570" i="37"/>
  <c r="P2569" i="37"/>
  <c r="P2568" i="37"/>
  <c r="P2567" i="37"/>
  <c r="P2566" i="37"/>
  <c r="P2565" i="37"/>
  <c r="P2564" i="37"/>
  <c r="P2563" i="37"/>
  <c r="P2562" i="37"/>
  <c r="P2561" i="37"/>
  <c r="P2560" i="37"/>
  <c r="P2559" i="37"/>
  <c r="P2558" i="37"/>
  <c r="P2557" i="37"/>
  <c r="P2556" i="37"/>
  <c r="P2555" i="37"/>
  <c r="P2554" i="37"/>
  <c r="P2553" i="37"/>
  <c r="P2552" i="37"/>
  <c r="P2551" i="37"/>
  <c r="P2550" i="37"/>
  <c r="P2549" i="37"/>
  <c r="P2548" i="37"/>
  <c r="P2547" i="37"/>
  <c r="P2546" i="37"/>
  <c r="P2545" i="37"/>
  <c r="P2544" i="37"/>
  <c r="P2543" i="37"/>
  <c r="P2542" i="37"/>
  <c r="P2541" i="37"/>
  <c r="P2540" i="37"/>
  <c r="P2539" i="37"/>
  <c r="P2538" i="37"/>
  <c r="P2537" i="37"/>
  <c r="P2536" i="37"/>
  <c r="P2535" i="37"/>
  <c r="P2534" i="37"/>
  <c r="P2533" i="37"/>
  <c r="P2532" i="37"/>
  <c r="P2531" i="37"/>
  <c r="P2530" i="37"/>
  <c r="P2529" i="37"/>
  <c r="P2528" i="37"/>
  <c r="P2527" i="37"/>
  <c r="P2526" i="37"/>
  <c r="P2525" i="37"/>
  <c r="P2524" i="37"/>
  <c r="P2523" i="37"/>
  <c r="P2522" i="37"/>
  <c r="P2521" i="37"/>
  <c r="P2520" i="37"/>
  <c r="P2519" i="37"/>
  <c r="P2518" i="37"/>
  <c r="P2517" i="37"/>
  <c r="P2516" i="37"/>
  <c r="P2515" i="37"/>
  <c r="P2514" i="37"/>
  <c r="P2513" i="37"/>
  <c r="P2512" i="37"/>
  <c r="P2511" i="37"/>
  <c r="P2510" i="37"/>
  <c r="P2509" i="37"/>
  <c r="P2508" i="37"/>
  <c r="P2507" i="37"/>
  <c r="P2506" i="37"/>
  <c r="P2505" i="37"/>
  <c r="P2504" i="37"/>
  <c r="P2503" i="37"/>
  <c r="P2502" i="37"/>
  <c r="P2501" i="37"/>
  <c r="P2500" i="37"/>
  <c r="P2499" i="37"/>
  <c r="P2498" i="37"/>
  <c r="P2497" i="37"/>
  <c r="P2496" i="37"/>
  <c r="P2495" i="37"/>
  <c r="P2494" i="37"/>
  <c r="P2493" i="37"/>
  <c r="P2492" i="37"/>
  <c r="P2491" i="37"/>
  <c r="P2490" i="37"/>
  <c r="P2489" i="37"/>
  <c r="P2488" i="37"/>
  <c r="P2487" i="37"/>
  <c r="P2486" i="37"/>
  <c r="P2485" i="37"/>
  <c r="P2484" i="37"/>
  <c r="P2483" i="37"/>
  <c r="P2482" i="37"/>
  <c r="P2481" i="37"/>
  <c r="P2480" i="37"/>
  <c r="P2479" i="37"/>
  <c r="P2478" i="37"/>
  <c r="P2477" i="37"/>
  <c r="P2476" i="37"/>
  <c r="P2475" i="37"/>
  <c r="P2474" i="37"/>
  <c r="P2473" i="37"/>
  <c r="P2472" i="37"/>
  <c r="P2471" i="37"/>
  <c r="P2470" i="37"/>
  <c r="P2469" i="37"/>
  <c r="P2468" i="37"/>
  <c r="P2467" i="37"/>
  <c r="P2466" i="37"/>
  <c r="P2465" i="37"/>
  <c r="P2464" i="37"/>
  <c r="P2463" i="37"/>
  <c r="P2462" i="37"/>
  <c r="P2461" i="37"/>
  <c r="P2460" i="37"/>
  <c r="P2459" i="37"/>
  <c r="P2458" i="37"/>
  <c r="P2457" i="37"/>
  <c r="P2456" i="37"/>
  <c r="P2455" i="37"/>
  <c r="P2454" i="37"/>
  <c r="P2453" i="37"/>
  <c r="P2452" i="37"/>
  <c r="P2451" i="37"/>
  <c r="P2450" i="37"/>
  <c r="P2449" i="37"/>
  <c r="P2448" i="37"/>
  <c r="P2447" i="37"/>
  <c r="P2446" i="37"/>
  <c r="P2445" i="37"/>
  <c r="P2444" i="37"/>
  <c r="P2443" i="37"/>
  <c r="P2442" i="37"/>
  <c r="P2441" i="37"/>
  <c r="P2440" i="37"/>
  <c r="P2439" i="37"/>
  <c r="P2438" i="37"/>
  <c r="P2437" i="37"/>
  <c r="P2436" i="37"/>
  <c r="P2435" i="37"/>
  <c r="P2434" i="37"/>
  <c r="P2433" i="37"/>
  <c r="P2432" i="37"/>
  <c r="P2431" i="37"/>
  <c r="P2430" i="37"/>
  <c r="P2429" i="37"/>
  <c r="P2428" i="37"/>
  <c r="P2427" i="37"/>
  <c r="P2426" i="37"/>
  <c r="P2425" i="37"/>
  <c r="P2424" i="37"/>
  <c r="P2423" i="37"/>
  <c r="P2422" i="37"/>
  <c r="P2421" i="37"/>
  <c r="P2420" i="37"/>
  <c r="P2419" i="37"/>
  <c r="P2418" i="37"/>
  <c r="P2417" i="37"/>
  <c r="P2416" i="37"/>
  <c r="P2415" i="37"/>
  <c r="P2414" i="37"/>
  <c r="P2413" i="37"/>
  <c r="P2412" i="37"/>
  <c r="P2411" i="37"/>
  <c r="P2410" i="37"/>
  <c r="P2409" i="37"/>
  <c r="P2408" i="37"/>
  <c r="P2407" i="37"/>
  <c r="P2406" i="37"/>
  <c r="P2405" i="37"/>
  <c r="P2404" i="37"/>
  <c r="P2403" i="37"/>
  <c r="P2402" i="37"/>
  <c r="P2401" i="37"/>
  <c r="P2400" i="37"/>
  <c r="P2399" i="37"/>
  <c r="P2398" i="37"/>
  <c r="P2397" i="37"/>
  <c r="P2396" i="37"/>
  <c r="P2395" i="37"/>
  <c r="P2394" i="37"/>
  <c r="P2393" i="37"/>
  <c r="P2392" i="37"/>
  <c r="P2391" i="37"/>
  <c r="P2390" i="37"/>
  <c r="P2389" i="37"/>
  <c r="P2388" i="37"/>
  <c r="P2387" i="37"/>
  <c r="P2386" i="37"/>
  <c r="P2385" i="37"/>
  <c r="P2384" i="37"/>
  <c r="P2383" i="37"/>
  <c r="P2382" i="37"/>
  <c r="P2381" i="37"/>
  <c r="P2380" i="37"/>
  <c r="P2379" i="37"/>
  <c r="P2378" i="37"/>
  <c r="P2377" i="37"/>
  <c r="P2376" i="37"/>
  <c r="P2375" i="37"/>
  <c r="P2374" i="37"/>
  <c r="P2373" i="37"/>
  <c r="P2372" i="37"/>
  <c r="P2371" i="37"/>
  <c r="P2370" i="37"/>
  <c r="P2369" i="37"/>
  <c r="P2368" i="37"/>
  <c r="P2367" i="37"/>
  <c r="P2366" i="37"/>
  <c r="P2365" i="37"/>
  <c r="P2364" i="37"/>
  <c r="P2363" i="37"/>
  <c r="P2362" i="37"/>
  <c r="P2361" i="37"/>
  <c r="P2360" i="37"/>
  <c r="P2359" i="37"/>
  <c r="P2358" i="37"/>
  <c r="P2357" i="37"/>
  <c r="P2356" i="37"/>
  <c r="P2355" i="37"/>
  <c r="P2354" i="37"/>
  <c r="P2353" i="37"/>
  <c r="P2352" i="37"/>
  <c r="P2351" i="37"/>
  <c r="P2350" i="37"/>
  <c r="P2349" i="37"/>
  <c r="P2348" i="37"/>
  <c r="P2347" i="37"/>
  <c r="P2346" i="37"/>
  <c r="P2345" i="37"/>
  <c r="P2344" i="37"/>
  <c r="P2343" i="37"/>
  <c r="P2342" i="37"/>
  <c r="P2341" i="37"/>
  <c r="P2340" i="37"/>
  <c r="P2339" i="37"/>
  <c r="P2338" i="37"/>
  <c r="P2337" i="37"/>
  <c r="P2336" i="37"/>
  <c r="P2335" i="37"/>
  <c r="P2334" i="37"/>
  <c r="P2333" i="37"/>
  <c r="P2332" i="37"/>
  <c r="P2331" i="37"/>
  <c r="P2330" i="37"/>
  <c r="P2329" i="37"/>
  <c r="P2328" i="37"/>
  <c r="P2327" i="37"/>
  <c r="P2326" i="37"/>
  <c r="P2325" i="37"/>
  <c r="P2324" i="37"/>
  <c r="P2323" i="37"/>
  <c r="P2322" i="37"/>
  <c r="P2321" i="37"/>
  <c r="P2320" i="37"/>
  <c r="P2319" i="37"/>
  <c r="P2318" i="37"/>
  <c r="P2317" i="37"/>
  <c r="P2316" i="37"/>
  <c r="P2315" i="37"/>
  <c r="P2314" i="37"/>
  <c r="P2313" i="37"/>
  <c r="P2312" i="37"/>
  <c r="P2311" i="37"/>
  <c r="P2310" i="37"/>
  <c r="P2309" i="37"/>
  <c r="P2308" i="37"/>
  <c r="P2307" i="37"/>
  <c r="P2306" i="37"/>
  <c r="P2305" i="37"/>
  <c r="P2304" i="37"/>
  <c r="P2303" i="37"/>
  <c r="P2302" i="37"/>
  <c r="P2301" i="37"/>
  <c r="P2300" i="37"/>
  <c r="P2299" i="37"/>
  <c r="P2298" i="37"/>
  <c r="P2297" i="37"/>
  <c r="P2296" i="37"/>
  <c r="P2295" i="37"/>
  <c r="P2294" i="37"/>
  <c r="P2293" i="37"/>
  <c r="P2292" i="37"/>
  <c r="P2291" i="37"/>
  <c r="P2290" i="37"/>
  <c r="P2289" i="37"/>
  <c r="P2288" i="37"/>
  <c r="P2287" i="37"/>
  <c r="P2286" i="37"/>
  <c r="P2285" i="37"/>
  <c r="P2284" i="37"/>
  <c r="P2283" i="37"/>
  <c r="P2282" i="37"/>
  <c r="P2281" i="37"/>
  <c r="P2280" i="37"/>
  <c r="P2279" i="37"/>
  <c r="P2278" i="37"/>
  <c r="P2277" i="37"/>
  <c r="P2276" i="37"/>
  <c r="P2275" i="37"/>
  <c r="P2274" i="37"/>
  <c r="P2273" i="37"/>
  <c r="P2272" i="37"/>
  <c r="P2271" i="37"/>
  <c r="P2270" i="37"/>
  <c r="P2269" i="37"/>
  <c r="P2268" i="37"/>
  <c r="P2267" i="37"/>
  <c r="P2266" i="37"/>
  <c r="P2265" i="37"/>
  <c r="P2264" i="37"/>
  <c r="P2263" i="37"/>
  <c r="P2262" i="37"/>
  <c r="P2261" i="37"/>
  <c r="P2260" i="37"/>
  <c r="P2259" i="37"/>
  <c r="P2258" i="37"/>
  <c r="P2257" i="37"/>
  <c r="P2256" i="37"/>
  <c r="P2255" i="37"/>
  <c r="P2254" i="37"/>
  <c r="P2253" i="37"/>
  <c r="P2252" i="37"/>
  <c r="P2251" i="37"/>
  <c r="P2250" i="37"/>
  <c r="P2249" i="37"/>
  <c r="P2248" i="37"/>
  <c r="P2247" i="37"/>
  <c r="P2246" i="37"/>
  <c r="P2245" i="37"/>
  <c r="P2244" i="37"/>
  <c r="P2243" i="37"/>
  <c r="P2242" i="37"/>
  <c r="P2241" i="37"/>
  <c r="P2240" i="37"/>
  <c r="P2239" i="37"/>
  <c r="P2238" i="37"/>
  <c r="P2237" i="37"/>
  <c r="P2236" i="37"/>
  <c r="P2235" i="37"/>
  <c r="P2234" i="37"/>
  <c r="P2233" i="37"/>
  <c r="P2232" i="37"/>
  <c r="P2231" i="37"/>
  <c r="P2230" i="37"/>
  <c r="P2229" i="37"/>
  <c r="P2228" i="37"/>
  <c r="P2227" i="37"/>
  <c r="P2226" i="37"/>
  <c r="P2225" i="37"/>
  <c r="P2224" i="37"/>
  <c r="P2223" i="37"/>
  <c r="P2222" i="37"/>
  <c r="P2221" i="37"/>
  <c r="P2220" i="37"/>
  <c r="P2219" i="37"/>
  <c r="P2218" i="37"/>
  <c r="P2217" i="37"/>
  <c r="P2216" i="37"/>
  <c r="P2215" i="37"/>
  <c r="P2214" i="37"/>
  <c r="P2213" i="37"/>
  <c r="P2212" i="37"/>
  <c r="P2211" i="37"/>
  <c r="P2210" i="37"/>
  <c r="P2209" i="37"/>
  <c r="P2208" i="37"/>
  <c r="P2207" i="37"/>
  <c r="P2206" i="37"/>
  <c r="P2205" i="37"/>
  <c r="P2204" i="37"/>
  <c r="P2203" i="37"/>
  <c r="P2202" i="37"/>
  <c r="P2201" i="37"/>
  <c r="P2200" i="37"/>
  <c r="P2199" i="37"/>
  <c r="P2198" i="37"/>
  <c r="P2197" i="37"/>
  <c r="P2196" i="37"/>
  <c r="P2195" i="37"/>
  <c r="P2194" i="37"/>
  <c r="P2193" i="37"/>
  <c r="P2192" i="37"/>
  <c r="P2191" i="37"/>
  <c r="P2190" i="37"/>
  <c r="P2189" i="37"/>
  <c r="P2188" i="37"/>
  <c r="P2187" i="37"/>
  <c r="P2186" i="37"/>
  <c r="P2185" i="37"/>
  <c r="P2184" i="37"/>
  <c r="P2183" i="37"/>
  <c r="P2182" i="37"/>
  <c r="P2181" i="37"/>
  <c r="P2180" i="37"/>
  <c r="P2179" i="37"/>
  <c r="P2178" i="37"/>
  <c r="P2177" i="37"/>
  <c r="P2176" i="37"/>
  <c r="P2175" i="37"/>
  <c r="P2174" i="37"/>
  <c r="P2173" i="37"/>
  <c r="P2172" i="37"/>
  <c r="P2171" i="37"/>
  <c r="P2170" i="37"/>
  <c r="P2169" i="37"/>
  <c r="P2168" i="37"/>
  <c r="P2167" i="37"/>
  <c r="P2166" i="37"/>
  <c r="P2165" i="37"/>
  <c r="P2164" i="37"/>
  <c r="P2163" i="37"/>
  <c r="P2162" i="37"/>
  <c r="P2161" i="37"/>
  <c r="P2160" i="37"/>
  <c r="P2159" i="37"/>
  <c r="P2158" i="37"/>
  <c r="P2157" i="37"/>
  <c r="P2156" i="37"/>
  <c r="P2155" i="37"/>
  <c r="P2154" i="37"/>
  <c r="P2153" i="37"/>
  <c r="P2152" i="37"/>
  <c r="P2151" i="37"/>
  <c r="P2150" i="37"/>
  <c r="P2149" i="37"/>
  <c r="P2148" i="37"/>
  <c r="P2147" i="37"/>
  <c r="P2146" i="37"/>
  <c r="P2145" i="37"/>
  <c r="P2144" i="37"/>
  <c r="P2143" i="37"/>
  <c r="P2142" i="37"/>
  <c r="P2141" i="37"/>
  <c r="P2140" i="37"/>
  <c r="P2139" i="37"/>
  <c r="P2138" i="37"/>
  <c r="P2137" i="37"/>
  <c r="P2136" i="37"/>
  <c r="P2135" i="37"/>
  <c r="P2134" i="37"/>
  <c r="P2133" i="37"/>
  <c r="P2132" i="37"/>
  <c r="P2131" i="37"/>
  <c r="P2130" i="37"/>
  <c r="P2129" i="37"/>
  <c r="P2128" i="37"/>
  <c r="P2127" i="37"/>
  <c r="P2126" i="37"/>
  <c r="P2125" i="37"/>
  <c r="P2124" i="37"/>
  <c r="P2123" i="37"/>
  <c r="P2122" i="37"/>
  <c r="P2121" i="37"/>
  <c r="P2120" i="37"/>
  <c r="P2119" i="37"/>
  <c r="P2118" i="37"/>
  <c r="P2117" i="37"/>
  <c r="P2116" i="37"/>
  <c r="P2115" i="37"/>
  <c r="P2114" i="37"/>
  <c r="P2113" i="37"/>
  <c r="P2112" i="37"/>
  <c r="P2111" i="37"/>
  <c r="P2110" i="37"/>
  <c r="P2109" i="37"/>
  <c r="P2108" i="37"/>
  <c r="P2107" i="37"/>
  <c r="P2106" i="37"/>
  <c r="P2105" i="37"/>
  <c r="P2104" i="37"/>
  <c r="P2103" i="37"/>
  <c r="P2102" i="37"/>
  <c r="P2101" i="37"/>
  <c r="P2100" i="37"/>
  <c r="P2099" i="37"/>
  <c r="P2098" i="37"/>
  <c r="P2097" i="37"/>
  <c r="P2096" i="37"/>
  <c r="P2095" i="37"/>
  <c r="P2094" i="37"/>
  <c r="P2093" i="37"/>
  <c r="P2092" i="37"/>
  <c r="P2091" i="37"/>
  <c r="P2090" i="37"/>
  <c r="P2089" i="37"/>
  <c r="P2088" i="37"/>
  <c r="P2087" i="37"/>
  <c r="P2086" i="37"/>
  <c r="P2085" i="37"/>
  <c r="P2084" i="37"/>
  <c r="P2083" i="37"/>
  <c r="P2082" i="37"/>
  <c r="P2081" i="37"/>
  <c r="P2080" i="37"/>
  <c r="P2079" i="37"/>
  <c r="P2078" i="37"/>
  <c r="P2077" i="37"/>
  <c r="P2076" i="37"/>
  <c r="P2075" i="37"/>
  <c r="P2074" i="37"/>
  <c r="P2073" i="37"/>
  <c r="P2072" i="37"/>
  <c r="P2071" i="37"/>
  <c r="P2070" i="37"/>
  <c r="P2069" i="37"/>
  <c r="P2068" i="37"/>
  <c r="P2067" i="37"/>
  <c r="P2066" i="37"/>
  <c r="P2065" i="37"/>
  <c r="P2064" i="37"/>
  <c r="P2063" i="37"/>
  <c r="P2062" i="37"/>
  <c r="P2061" i="37"/>
  <c r="P2060" i="37"/>
  <c r="P2059" i="37"/>
  <c r="P2058" i="37"/>
  <c r="P2057" i="37"/>
  <c r="P2056" i="37"/>
  <c r="P2055" i="37"/>
  <c r="P2054" i="37"/>
  <c r="P2053" i="37"/>
  <c r="P2052" i="37"/>
  <c r="P2051" i="37"/>
  <c r="P2050" i="37"/>
  <c r="P2049" i="37"/>
  <c r="P2048" i="37"/>
  <c r="P2047" i="37"/>
  <c r="P2046" i="37"/>
  <c r="P2045" i="37"/>
  <c r="P2044" i="37"/>
  <c r="P2043" i="37"/>
  <c r="P2042" i="37"/>
  <c r="P2041" i="37"/>
  <c r="P2040" i="37"/>
  <c r="P2039" i="37"/>
  <c r="P2038" i="37"/>
  <c r="P2037" i="37"/>
  <c r="P2036" i="37"/>
  <c r="P2035" i="37"/>
  <c r="P2034" i="37"/>
  <c r="P2033" i="37"/>
  <c r="P2032" i="37"/>
  <c r="P2031" i="37"/>
  <c r="P2030" i="37"/>
  <c r="P2029" i="37"/>
  <c r="P2028" i="37"/>
  <c r="P2027" i="37"/>
  <c r="P2026" i="37"/>
  <c r="P2025" i="37"/>
  <c r="P2024" i="37"/>
  <c r="P2023" i="37"/>
  <c r="P2022" i="37"/>
  <c r="P2021" i="37"/>
  <c r="P2020" i="37"/>
  <c r="P2019" i="37"/>
  <c r="P2018" i="37"/>
  <c r="P2017" i="37"/>
  <c r="P2016" i="37"/>
  <c r="P2015" i="37"/>
  <c r="P2014" i="37"/>
  <c r="P2013" i="37"/>
  <c r="P2012" i="37"/>
  <c r="P2011" i="37"/>
  <c r="P2010" i="37"/>
  <c r="P2009" i="37"/>
  <c r="P2008" i="37"/>
  <c r="P2007" i="37"/>
  <c r="P2006" i="37"/>
  <c r="P2005" i="37"/>
  <c r="P2004" i="37"/>
  <c r="P2003" i="37"/>
  <c r="P2002" i="37"/>
  <c r="P2001" i="37"/>
  <c r="P2000" i="37"/>
  <c r="P1999" i="37"/>
  <c r="P1998" i="37"/>
  <c r="P1997" i="37"/>
  <c r="P1996" i="37"/>
  <c r="P1995" i="37"/>
  <c r="P1994" i="37"/>
  <c r="P1993" i="37"/>
  <c r="P1992" i="37"/>
  <c r="P1991" i="37"/>
  <c r="P1990" i="37"/>
  <c r="P1989" i="37"/>
  <c r="P1988" i="37"/>
  <c r="P1987" i="37"/>
  <c r="P1986" i="37"/>
  <c r="P1985" i="37"/>
  <c r="P1984" i="37"/>
  <c r="P1983" i="37"/>
  <c r="P1982" i="37"/>
  <c r="P1981" i="37"/>
  <c r="P1980" i="37"/>
  <c r="P1979" i="37"/>
  <c r="P1978" i="37"/>
  <c r="P1977" i="37"/>
  <c r="P1976" i="37"/>
  <c r="P1975" i="37"/>
  <c r="P1974" i="37"/>
  <c r="P1973" i="37"/>
  <c r="P1972" i="37"/>
  <c r="P1971" i="37"/>
  <c r="P1970" i="37"/>
  <c r="P1969" i="37"/>
  <c r="P1968" i="37"/>
  <c r="P1967" i="37"/>
  <c r="P1966" i="37"/>
  <c r="P1965" i="37"/>
  <c r="P1964" i="37"/>
  <c r="P1963" i="37"/>
  <c r="P1962" i="37"/>
  <c r="P1961" i="37"/>
  <c r="P1960" i="37"/>
  <c r="P1959" i="37"/>
  <c r="P1958" i="37"/>
  <c r="P1957" i="37"/>
  <c r="P1956" i="37"/>
  <c r="P1955" i="37"/>
  <c r="P1954" i="37"/>
  <c r="P1953" i="37"/>
  <c r="P1952" i="37"/>
  <c r="P1951" i="37"/>
  <c r="P1950" i="37"/>
  <c r="P1949" i="37"/>
  <c r="P1948" i="37"/>
  <c r="P1947" i="37"/>
  <c r="P1946" i="37"/>
  <c r="P1945" i="37"/>
  <c r="P1944" i="37"/>
  <c r="P1943" i="37"/>
  <c r="P1942" i="37"/>
  <c r="P1941" i="37"/>
  <c r="P1940" i="37"/>
  <c r="P1939" i="37"/>
  <c r="P1938" i="37"/>
  <c r="P1937" i="37"/>
  <c r="P1936" i="37"/>
  <c r="P1935" i="37"/>
  <c r="P1934" i="37"/>
  <c r="P1933" i="37"/>
  <c r="P1932" i="37"/>
  <c r="P1931" i="37"/>
  <c r="P1930" i="37"/>
  <c r="P1929" i="37"/>
  <c r="P1928" i="37"/>
  <c r="P1927" i="37"/>
  <c r="P1926" i="37"/>
  <c r="P1925" i="37"/>
  <c r="P1924" i="37"/>
  <c r="P1923" i="37"/>
  <c r="P1922" i="37"/>
  <c r="P1921" i="37"/>
  <c r="P1920" i="37"/>
  <c r="P1919" i="37"/>
  <c r="P1918" i="37"/>
  <c r="P1917" i="37"/>
  <c r="P1916" i="37"/>
  <c r="P1915" i="37"/>
  <c r="P1914" i="37"/>
  <c r="P1913" i="37"/>
  <c r="P1912" i="37"/>
  <c r="P1911" i="37"/>
  <c r="P1910" i="37"/>
  <c r="P1909" i="37"/>
  <c r="P1908" i="37"/>
  <c r="P1907" i="37"/>
  <c r="P1906" i="37"/>
  <c r="P1905" i="37"/>
  <c r="P1904" i="37"/>
  <c r="P1903" i="37"/>
  <c r="P1902" i="37"/>
  <c r="P1901" i="37"/>
  <c r="P1900" i="37"/>
  <c r="P1899" i="37"/>
  <c r="P1898" i="37"/>
  <c r="P1897" i="37"/>
  <c r="P1896" i="37"/>
  <c r="P1895" i="37"/>
  <c r="P1894" i="37"/>
  <c r="P1893" i="37"/>
  <c r="P1892" i="37"/>
  <c r="P1891" i="37"/>
  <c r="P1890" i="37"/>
  <c r="P1889" i="37"/>
  <c r="P1888" i="37"/>
  <c r="P1887" i="37"/>
  <c r="P1886" i="37"/>
  <c r="P1885" i="37"/>
  <c r="P1884" i="37"/>
  <c r="P1883" i="37"/>
  <c r="P1882" i="37"/>
  <c r="P1881" i="37"/>
  <c r="P1880" i="37"/>
  <c r="P1879" i="37"/>
  <c r="P1878" i="37"/>
  <c r="P1877" i="37"/>
  <c r="P1876" i="37"/>
  <c r="P1875" i="37"/>
  <c r="P1874" i="37"/>
  <c r="P1873" i="37"/>
  <c r="P1872" i="37"/>
  <c r="P1871" i="37"/>
  <c r="P1870" i="37"/>
  <c r="P1869" i="37"/>
  <c r="P1868" i="37"/>
  <c r="P1867" i="37"/>
  <c r="P1866" i="37"/>
  <c r="P1865" i="37"/>
  <c r="P1864" i="37"/>
  <c r="P1863" i="37"/>
  <c r="P1862" i="37"/>
  <c r="P1861" i="37"/>
  <c r="P1860" i="37"/>
  <c r="P1859" i="37"/>
  <c r="P1858" i="37"/>
  <c r="P1857" i="37"/>
  <c r="P1856" i="37"/>
  <c r="P1855" i="37"/>
  <c r="P1854" i="37"/>
  <c r="P1853" i="37"/>
  <c r="P1852" i="37"/>
  <c r="P1851" i="37"/>
  <c r="P1850" i="37"/>
  <c r="P1849" i="37"/>
  <c r="P1848" i="37"/>
  <c r="P1847" i="37"/>
  <c r="P1846" i="37"/>
  <c r="P1845" i="37"/>
  <c r="P1844" i="37"/>
  <c r="P1843" i="37"/>
  <c r="P1842" i="37"/>
  <c r="P1841" i="37"/>
  <c r="P1840" i="37"/>
  <c r="P1839" i="37"/>
  <c r="P1838" i="37"/>
  <c r="P1837" i="37"/>
  <c r="P1836" i="37"/>
  <c r="P1835" i="37"/>
  <c r="P1834" i="37"/>
  <c r="P1833" i="37"/>
  <c r="P1832" i="37"/>
  <c r="P1831" i="37"/>
  <c r="P1830" i="37"/>
  <c r="P1829" i="37"/>
  <c r="P1828" i="37"/>
  <c r="P1827" i="37"/>
  <c r="P1826" i="37"/>
  <c r="P1825" i="37"/>
  <c r="P1824" i="37"/>
  <c r="P1823" i="37"/>
  <c r="P1822" i="37"/>
  <c r="P1821" i="37"/>
  <c r="P1820" i="37"/>
  <c r="P1819" i="37"/>
  <c r="P1818" i="37"/>
  <c r="P1817" i="37"/>
  <c r="P1816" i="37"/>
  <c r="P1815" i="37"/>
  <c r="P1814" i="37"/>
  <c r="P1813" i="37"/>
  <c r="P1812" i="37"/>
  <c r="P1811" i="37"/>
  <c r="P1810" i="37"/>
  <c r="P1809" i="37"/>
  <c r="P1808" i="37"/>
  <c r="P1807" i="37"/>
  <c r="P1806" i="37"/>
  <c r="P1805" i="37"/>
  <c r="P1804" i="37"/>
  <c r="P1803" i="37"/>
  <c r="P1802" i="37"/>
  <c r="P1801" i="37"/>
  <c r="P1800" i="37"/>
  <c r="P1799" i="37"/>
  <c r="P1798" i="37"/>
  <c r="P1797" i="37"/>
  <c r="P1796" i="37"/>
  <c r="P1795" i="37"/>
  <c r="P1794" i="37"/>
  <c r="P1793" i="37"/>
  <c r="P1792" i="37"/>
  <c r="P1791" i="37"/>
  <c r="P1790" i="37"/>
  <c r="P1789" i="37"/>
  <c r="P1788" i="37"/>
  <c r="P1787" i="37"/>
  <c r="P1786" i="37"/>
  <c r="P1785" i="37"/>
  <c r="P1784" i="37"/>
  <c r="P1783" i="37"/>
  <c r="P1782" i="37"/>
  <c r="P1781" i="37"/>
  <c r="P1780" i="37"/>
  <c r="P1779" i="37"/>
  <c r="P1778" i="37"/>
  <c r="P1777" i="37"/>
  <c r="P1776" i="37"/>
  <c r="P1775" i="37"/>
  <c r="P1774" i="37"/>
  <c r="P1773" i="37"/>
  <c r="P1772" i="37"/>
  <c r="P1771" i="37"/>
  <c r="P1770" i="37"/>
  <c r="P1769" i="37"/>
  <c r="P1768" i="37"/>
  <c r="P1767" i="37"/>
  <c r="P1766" i="37"/>
  <c r="P1765" i="37"/>
  <c r="P1764" i="37"/>
  <c r="P1763" i="37"/>
  <c r="P1762" i="37"/>
  <c r="P1761" i="37"/>
  <c r="P1760" i="37"/>
  <c r="P1759" i="37"/>
  <c r="P1758" i="37"/>
  <c r="P1757" i="37"/>
  <c r="P1756" i="37"/>
  <c r="P1755" i="37"/>
  <c r="P1754" i="37"/>
  <c r="P1753" i="37"/>
  <c r="P1752" i="37"/>
  <c r="P1751" i="37"/>
  <c r="P1750" i="37"/>
  <c r="P1749" i="37"/>
  <c r="P1748" i="37"/>
  <c r="P1747" i="37"/>
  <c r="P1746" i="37"/>
  <c r="P1745" i="37"/>
  <c r="P1744" i="37"/>
  <c r="P1743" i="37"/>
  <c r="P1742" i="37"/>
  <c r="P1741" i="37"/>
  <c r="P1740" i="37"/>
  <c r="P1739" i="37"/>
  <c r="P1738" i="37"/>
  <c r="P1737" i="37"/>
  <c r="P1736" i="37"/>
  <c r="P1735" i="37"/>
  <c r="P1734" i="37"/>
  <c r="P1733" i="37"/>
  <c r="P1732" i="37"/>
  <c r="P1731" i="37"/>
  <c r="P1730" i="37"/>
  <c r="P1729" i="37"/>
  <c r="P1728" i="37"/>
  <c r="P1727" i="37"/>
  <c r="P1726" i="37"/>
  <c r="P1725" i="37"/>
  <c r="P1724" i="37"/>
  <c r="P1723" i="37"/>
  <c r="P1722" i="37"/>
  <c r="P1721" i="37"/>
  <c r="P1720" i="37"/>
  <c r="P1719" i="37"/>
  <c r="P1718" i="37"/>
  <c r="P1717" i="37"/>
  <c r="P1716" i="37"/>
  <c r="P1715" i="37"/>
  <c r="P1714" i="37"/>
  <c r="P1713" i="37"/>
  <c r="P1712" i="37"/>
  <c r="P1711" i="37"/>
  <c r="P1710" i="37"/>
  <c r="P1709" i="37"/>
  <c r="P1708" i="37"/>
  <c r="P1707" i="37"/>
  <c r="P1706" i="37"/>
  <c r="P1705" i="37"/>
  <c r="P1704" i="37"/>
  <c r="P1703" i="37"/>
  <c r="P1702" i="37"/>
  <c r="P1701" i="37"/>
  <c r="P1700" i="37"/>
  <c r="P1699" i="37"/>
  <c r="P1698" i="37"/>
  <c r="P1697" i="37"/>
  <c r="P1696" i="37"/>
  <c r="P1695" i="37"/>
  <c r="P1694" i="37"/>
  <c r="P1693" i="37"/>
  <c r="P1692" i="37"/>
  <c r="P1691" i="37"/>
  <c r="P1690" i="37"/>
  <c r="P1689" i="37"/>
  <c r="P1688" i="37"/>
  <c r="P1687" i="37"/>
  <c r="P1686" i="37"/>
  <c r="P1685" i="37"/>
  <c r="P1684" i="37"/>
  <c r="P1683" i="37"/>
  <c r="P1682" i="37"/>
  <c r="P1681" i="37"/>
  <c r="P1680" i="37"/>
  <c r="P1679" i="37"/>
  <c r="P1678" i="37"/>
  <c r="P1677" i="37"/>
  <c r="P1676" i="37"/>
  <c r="P1675" i="37"/>
  <c r="P1674" i="37"/>
  <c r="P1673" i="37"/>
  <c r="P1672" i="37"/>
  <c r="P1671" i="37"/>
  <c r="P1670" i="37"/>
  <c r="P1669" i="37"/>
  <c r="P1668" i="37"/>
  <c r="P1667" i="37"/>
  <c r="P1666" i="37"/>
  <c r="P1665" i="37"/>
  <c r="P1664" i="37"/>
  <c r="P1663" i="37"/>
  <c r="P1662" i="37"/>
  <c r="P1661" i="37"/>
  <c r="P1660" i="37"/>
  <c r="P1659" i="37"/>
  <c r="P1658" i="37"/>
  <c r="P1657" i="37"/>
  <c r="P1656" i="37"/>
  <c r="P1655" i="37"/>
  <c r="P1654" i="37"/>
  <c r="P1653" i="37"/>
  <c r="P1652" i="37"/>
  <c r="P1651" i="37"/>
  <c r="P1650" i="37"/>
  <c r="P1649" i="37"/>
  <c r="P1648" i="37"/>
  <c r="P1647" i="37"/>
  <c r="P1646" i="37"/>
  <c r="P1645" i="37"/>
  <c r="P1644" i="37"/>
  <c r="P1643" i="37"/>
  <c r="P1642" i="37"/>
  <c r="P1641" i="37"/>
  <c r="P1640" i="37"/>
  <c r="P1639" i="37"/>
  <c r="P1638" i="37"/>
  <c r="P1637" i="37"/>
  <c r="P1636" i="37"/>
  <c r="P1635" i="37"/>
  <c r="P1634" i="37"/>
  <c r="P1633" i="37"/>
  <c r="P1632" i="37"/>
  <c r="P1631" i="37"/>
  <c r="P1630" i="37"/>
  <c r="P1629" i="37"/>
  <c r="P1628" i="37"/>
  <c r="P1627" i="37"/>
  <c r="P1626" i="37"/>
  <c r="P1625" i="37"/>
  <c r="P1624" i="37"/>
  <c r="P1623" i="37"/>
  <c r="P1622" i="37"/>
  <c r="P1621" i="37"/>
  <c r="P1620" i="37"/>
  <c r="P1619" i="37"/>
  <c r="P1618" i="37"/>
  <c r="P1617" i="37"/>
  <c r="P1616" i="37"/>
  <c r="P1615" i="37"/>
  <c r="P1614" i="37"/>
  <c r="P1613" i="37"/>
  <c r="P1612" i="37"/>
  <c r="P1611" i="37"/>
  <c r="P1610" i="37"/>
  <c r="P1609" i="37"/>
  <c r="P1608" i="37"/>
  <c r="P1607" i="37"/>
  <c r="P1606" i="37"/>
  <c r="P1605" i="37"/>
  <c r="P1604" i="37"/>
  <c r="P1603" i="37"/>
  <c r="P1602" i="37"/>
  <c r="P1601" i="37"/>
  <c r="P1600" i="37"/>
  <c r="P1599" i="37"/>
  <c r="P1598" i="37"/>
  <c r="P1597" i="37"/>
  <c r="P1596" i="37"/>
  <c r="P1595" i="37"/>
  <c r="P1594" i="37"/>
  <c r="P1593" i="37"/>
  <c r="P1592" i="37"/>
  <c r="P1591" i="37"/>
  <c r="P1590" i="37"/>
  <c r="P1589" i="37"/>
  <c r="P1588" i="37"/>
  <c r="P1587" i="37"/>
  <c r="P1586" i="37"/>
  <c r="P1585" i="37"/>
  <c r="P1584" i="37"/>
  <c r="P1583" i="37"/>
  <c r="P1582" i="37"/>
  <c r="P1581" i="37"/>
  <c r="P1580" i="37"/>
  <c r="P1579" i="37"/>
  <c r="P1578" i="37"/>
  <c r="P1577" i="37"/>
  <c r="P1576" i="37"/>
  <c r="P1575" i="37"/>
  <c r="P1574" i="37"/>
  <c r="P1573" i="37"/>
  <c r="P1572" i="37"/>
  <c r="P1571" i="37"/>
  <c r="P1570" i="37"/>
  <c r="P1569" i="37"/>
  <c r="P1568" i="37"/>
  <c r="P1567" i="37"/>
  <c r="P1566" i="37"/>
  <c r="P1565" i="37"/>
  <c r="P1564" i="37"/>
  <c r="P1563" i="37"/>
  <c r="P1562" i="37"/>
  <c r="P1561" i="37"/>
  <c r="P1560" i="37"/>
  <c r="P1559" i="37"/>
  <c r="P1558" i="37"/>
  <c r="P1557" i="37"/>
  <c r="P1556" i="37"/>
  <c r="P1555" i="37"/>
  <c r="P1554" i="37"/>
  <c r="P1553" i="37"/>
  <c r="P1552" i="37"/>
  <c r="P1551" i="37"/>
  <c r="P1550" i="37"/>
  <c r="P1549" i="37"/>
  <c r="P1548" i="37"/>
  <c r="P1547" i="37"/>
  <c r="P1546" i="37"/>
  <c r="P1545" i="37"/>
  <c r="P1544" i="37"/>
  <c r="P1543" i="37"/>
  <c r="P1542" i="37"/>
  <c r="P1541" i="37"/>
  <c r="P1540" i="37"/>
  <c r="P1539" i="37"/>
  <c r="P1538" i="37"/>
  <c r="P1537" i="37"/>
  <c r="P1536" i="37"/>
  <c r="P1535" i="37"/>
  <c r="P1534" i="37"/>
  <c r="P1533" i="37"/>
  <c r="P1532" i="37"/>
  <c r="P1531" i="37"/>
  <c r="P1530" i="37"/>
  <c r="P1529" i="37"/>
  <c r="P1528" i="37"/>
  <c r="P1527" i="37"/>
  <c r="P1526" i="37"/>
  <c r="P1525" i="37"/>
  <c r="P1524" i="37"/>
  <c r="P1523" i="37"/>
  <c r="P1522" i="37"/>
  <c r="P1521" i="37"/>
  <c r="P1520" i="37"/>
  <c r="P1519" i="37"/>
  <c r="P1518" i="37"/>
  <c r="P1517" i="37"/>
  <c r="P1516" i="37"/>
  <c r="P1515" i="37"/>
  <c r="P1514" i="37"/>
  <c r="P1513" i="37"/>
  <c r="P1512" i="37"/>
  <c r="P1511" i="37"/>
  <c r="P1510" i="37"/>
  <c r="P1509" i="37"/>
  <c r="P1508" i="37"/>
  <c r="P1507" i="37"/>
  <c r="P1506" i="37"/>
  <c r="P1505" i="37"/>
  <c r="P1504" i="37"/>
  <c r="P1503" i="37"/>
  <c r="P1502" i="37"/>
  <c r="P1501" i="37"/>
  <c r="P1500" i="37"/>
  <c r="P1499" i="37"/>
  <c r="P1498" i="37"/>
  <c r="P1497" i="37"/>
  <c r="P1496" i="37"/>
  <c r="P1495" i="37"/>
  <c r="P1494" i="37"/>
  <c r="P1493" i="37"/>
  <c r="P1492" i="37"/>
  <c r="P1491" i="37"/>
  <c r="P1490" i="37"/>
  <c r="P1489" i="37"/>
  <c r="P1488" i="37"/>
  <c r="P1487" i="37"/>
  <c r="P1486" i="37"/>
  <c r="P1485" i="37"/>
  <c r="P1484" i="37"/>
  <c r="P1483" i="37"/>
  <c r="P1482" i="37"/>
  <c r="P1481" i="37"/>
  <c r="P1480" i="37"/>
  <c r="P1479" i="37"/>
  <c r="P1478" i="37"/>
  <c r="P1477" i="37"/>
  <c r="P1476" i="37"/>
  <c r="P1475" i="37"/>
  <c r="P1474" i="37"/>
  <c r="P1473" i="37"/>
  <c r="P1472" i="37"/>
  <c r="P1471" i="37"/>
  <c r="P1470" i="37"/>
  <c r="P1469" i="37"/>
  <c r="P1468" i="37"/>
  <c r="P1467" i="37"/>
  <c r="P1466" i="37"/>
  <c r="P1465" i="37"/>
  <c r="P1464" i="37"/>
  <c r="P1463" i="37"/>
  <c r="P1462" i="37"/>
  <c r="P1461" i="37"/>
  <c r="P1460" i="37"/>
  <c r="P1459" i="37"/>
  <c r="P1458" i="37"/>
  <c r="P1457" i="37"/>
  <c r="P1456" i="37"/>
  <c r="P1455" i="37"/>
  <c r="P1454" i="37"/>
  <c r="P1453" i="37"/>
  <c r="P1452" i="37"/>
  <c r="P1451" i="37"/>
  <c r="P1450" i="37"/>
  <c r="P1449" i="37"/>
  <c r="P1448" i="37"/>
  <c r="P1447" i="37"/>
  <c r="P1446" i="37"/>
  <c r="P1445" i="37"/>
  <c r="P1444" i="37"/>
  <c r="P1443" i="37"/>
  <c r="P1442" i="37"/>
  <c r="P1441" i="37"/>
  <c r="P1440" i="37"/>
  <c r="P1439" i="37"/>
  <c r="P1438" i="37"/>
  <c r="P1437" i="37"/>
  <c r="P1436" i="37"/>
  <c r="P1435" i="37"/>
  <c r="P1434" i="37"/>
  <c r="P1433" i="37"/>
  <c r="P1432" i="37"/>
  <c r="P1431" i="37"/>
  <c r="P1430" i="37"/>
  <c r="P1429" i="37"/>
  <c r="P1428" i="37"/>
  <c r="P1427" i="37"/>
  <c r="P1426" i="37"/>
  <c r="P1425" i="37"/>
  <c r="P1424" i="37"/>
  <c r="P1423" i="37"/>
  <c r="P1422" i="37"/>
  <c r="P1421" i="37"/>
  <c r="P1420" i="37"/>
  <c r="P1419" i="37"/>
  <c r="P1418" i="37"/>
  <c r="P1417" i="37"/>
  <c r="P1416" i="37"/>
  <c r="P1415" i="37"/>
  <c r="P1414" i="37"/>
  <c r="P1413" i="37"/>
  <c r="P1412" i="37"/>
  <c r="P1411" i="37"/>
  <c r="P1410" i="37"/>
  <c r="P1409" i="37"/>
  <c r="P1408" i="37"/>
  <c r="P1407" i="37"/>
  <c r="P1406" i="37"/>
  <c r="P1405" i="37"/>
  <c r="P1404" i="37"/>
  <c r="P1403" i="37"/>
  <c r="P1402" i="37"/>
  <c r="P1401" i="37"/>
  <c r="P1400" i="37"/>
  <c r="P1399" i="37"/>
  <c r="P1398" i="37"/>
  <c r="P1397" i="37"/>
  <c r="P1396" i="37"/>
  <c r="P1395" i="37"/>
  <c r="P1394" i="37"/>
  <c r="P1393" i="37"/>
  <c r="P1392" i="37"/>
  <c r="P1391" i="37"/>
  <c r="P1390" i="37"/>
  <c r="P1389" i="37"/>
  <c r="P1388" i="37"/>
  <c r="P1387" i="37"/>
  <c r="P1386" i="37"/>
  <c r="P1385" i="37"/>
  <c r="P1384" i="37"/>
  <c r="P1383" i="37"/>
  <c r="P1382" i="37"/>
  <c r="P1381" i="37"/>
  <c r="P1380" i="37"/>
  <c r="P1379" i="37"/>
  <c r="P1378" i="37"/>
  <c r="P1377" i="37"/>
  <c r="P1376" i="37"/>
  <c r="P1375" i="37"/>
  <c r="P1374" i="37"/>
  <c r="P1373" i="37"/>
  <c r="P1372" i="37"/>
  <c r="P1371" i="37"/>
  <c r="P1370" i="37"/>
  <c r="P1369" i="37"/>
  <c r="P1368" i="37"/>
  <c r="P1367" i="37"/>
  <c r="P1366" i="37"/>
  <c r="P1365" i="37"/>
  <c r="P1364" i="37"/>
  <c r="P1363" i="37"/>
  <c r="P1362" i="37"/>
  <c r="P1361" i="37"/>
  <c r="P1360" i="37"/>
  <c r="P1359" i="37"/>
  <c r="P1358" i="37"/>
  <c r="P1357" i="37"/>
  <c r="P1356" i="37"/>
  <c r="P1355" i="37"/>
  <c r="P1354" i="37"/>
  <c r="P1353" i="37"/>
  <c r="P1352" i="37"/>
  <c r="P1351" i="37"/>
  <c r="P1350" i="37"/>
  <c r="P1349" i="37"/>
  <c r="P1348" i="37"/>
  <c r="P1347" i="37"/>
  <c r="P1346" i="37"/>
  <c r="P1345" i="37"/>
  <c r="P1344" i="37"/>
  <c r="P1343" i="37"/>
  <c r="P1342" i="37"/>
  <c r="P1341" i="37"/>
  <c r="P1340" i="37"/>
  <c r="P1339" i="37"/>
  <c r="P1338" i="37"/>
  <c r="P1337" i="37"/>
  <c r="P1336" i="37"/>
  <c r="P1335" i="37"/>
  <c r="P1334" i="37"/>
  <c r="P1333" i="37"/>
  <c r="P1332" i="37"/>
  <c r="P1331" i="37"/>
  <c r="P1330" i="37"/>
  <c r="P1329" i="37"/>
  <c r="P1328" i="37"/>
  <c r="P1327" i="37"/>
  <c r="P1326" i="37"/>
  <c r="P1325" i="37"/>
  <c r="P1324" i="37"/>
  <c r="P1323" i="37"/>
  <c r="P1322" i="37"/>
  <c r="P1321" i="37"/>
  <c r="P1320" i="37"/>
  <c r="P1319" i="37"/>
  <c r="P1318" i="37"/>
  <c r="P1317" i="37"/>
  <c r="P1316" i="37"/>
  <c r="P1315" i="37"/>
  <c r="P1314" i="37"/>
  <c r="P1313" i="37"/>
  <c r="P1312" i="37"/>
  <c r="P1311" i="37"/>
  <c r="P1310" i="37"/>
  <c r="P1309" i="37"/>
  <c r="P1308" i="37"/>
  <c r="P1307" i="37"/>
  <c r="P1306" i="37"/>
  <c r="P1305" i="37"/>
  <c r="P1304" i="37"/>
  <c r="P1303" i="37"/>
  <c r="P1302" i="37"/>
  <c r="P1301" i="37"/>
  <c r="P1300" i="37"/>
  <c r="P1299" i="37"/>
  <c r="P1298" i="37"/>
  <c r="P1297" i="37"/>
  <c r="P1296" i="37"/>
  <c r="P1295" i="37"/>
  <c r="P1294" i="37"/>
  <c r="P1293" i="37"/>
  <c r="P1292" i="37"/>
  <c r="P1291" i="37"/>
  <c r="P1290" i="37"/>
  <c r="P1289" i="37"/>
  <c r="P1288" i="37"/>
  <c r="P1287" i="37"/>
  <c r="P1286" i="37"/>
  <c r="P1285" i="37"/>
  <c r="P1284" i="37"/>
  <c r="P1283" i="37"/>
  <c r="P1282" i="37"/>
  <c r="P1281" i="37"/>
  <c r="P1280" i="37"/>
  <c r="P1279" i="37"/>
  <c r="P1278" i="37"/>
  <c r="P1277" i="37"/>
  <c r="P1276" i="37"/>
  <c r="P1275" i="37"/>
  <c r="P1274" i="37"/>
  <c r="P1273" i="37"/>
  <c r="P1272" i="37"/>
  <c r="P1271" i="37"/>
  <c r="P1270" i="37"/>
  <c r="P1269" i="37"/>
  <c r="P1268" i="37"/>
  <c r="P1267" i="37"/>
  <c r="P1266" i="37"/>
  <c r="P1265" i="37"/>
  <c r="P1264" i="37"/>
  <c r="P1263" i="37"/>
  <c r="P1262" i="37"/>
  <c r="P1261" i="37"/>
  <c r="P1260" i="37"/>
  <c r="P1259" i="37"/>
  <c r="P1258" i="37"/>
  <c r="P1257" i="37"/>
  <c r="P1256" i="37"/>
  <c r="P1255" i="37"/>
  <c r="P1254" i="37"/>
  <c r="P1253" i="37"/>
  <c r="P1252" i="37"/>
  <c r="P1251" i="37"/>
  <c r="P1250" i="37"/>
  <c r="P1249" i="37"/>
  <c r="P1248" i="37"/>
  <c r="P1247" i="37"/>
  <c r="P1246" i="37"/>
  <c r="P1245" i="37"/>
  <c r="P1244" i="37"/>
  <c r="P1243" i="37"/>
  <c r="P1242" i="37"/>
  <c r="P1241" i="37"/>
  <c r="P1240" i="37"/>
  <c r="P1239" i="37"/>
  <c r="P1238" i="37"/>
  <c r="P1237" i="37"/>
  <c r="P1236" i="37"/>
  <c r="P1235" i="37"/>
  <c r="P1234" i="37"/>
  <c r="P1233" i="37"/>
  <c r="P1232" i="37"/>
  <c r="P1231" i="37"/>
  <c r="P1230" i="37"/>
  <c r="P1229" i="37"/>
  <c r="P1228" i="37"/>
  <c r="P1227" i="37"/>
  <c r="P1226" i="37"/>
  <c r="P1225" i="37"/>
  <c r="P1224" i="37"/>
  <c r="P1223" i="37"/>
  <c r="P1222" i="37"/>
  <c r="P1221" i="37"/>
  <c r="P1220" i="37"/>
  <c r="P1219" i="37"/>
  <c r="P1218" i="37"/>
  <c r="P1217" i="37"/>
  <c r="P1216" i="37"/>
  <c r="P1215" i="37"/>
  <c r="P1214" i="37"/>
  <c r="P1213" i="37"/>
  <c r="P1212" i="37"/>
  <c r="P1211" i="37"/>
  <c r="P1210" i="37"/>
  <c r="P1209" i="37"/>
  <c r="P1208" i="37"/>
  <c r="P1207" i="37"/>
  <c r="P1206" i="37"/>
  <c r="P1205" i="37"/>
  <c r="P1204" i="37"/>
  <c r="P1203" i="37"/>
  <c r="P1202" i="37"/>
  <c r="P1201" i="37"/>
  <c r="P1200" i="37"/>
  <c r="P1199" i="37"/>
  <c r="P1198" i="37"/>
  <c r="P1197" i="37"/>
  <c r="P1196" i="37"/>
  <c r="P1195" i="37"/>
  <c r="P1194" i="37"/>
  <c r="P1193" i="37"/>
  <c r="P1192" i="37"/>
  <c r="P1191" i="37"/>
  <c r="P1190" i="37"/>
  <c r="P1189" i="37"/>
  <c r="P1188" i="37"/>
  <c r="P1187" i="37"/>
  <c r="P1186" i="37"/>
  <c r="P1185" i="37"/>
  <c r="P1184" i="37"/>
  <c r="P1183" i="37"/>
  <c r="P1182" i="37"/>
  <c r="P1181" i="37"/>
  <c r="P1180" i="37"/>
  <c r="P1179" i="37"/>
  <c r="P1178" i="37"/>
  <c r="P1177" i="37"/>
  <c r="P1176" i="37"/>
  <c r="P1175" i="37"/>
  <c r="P1174" i="37"/>
  <c r="P1173" i="37"/>
  <c r="P1172" i="37"/>
  <c r="P1171" i="37"/>
  <c r="P1170" i="37"/>
  <c r="P1169" i="37"/>
  <c r="P1168" i="37"/>
  <c r="P1167" i="37"/>
  <c r="P1166" i="37"/>
  <c r="P1165" i="37"/>
  <c r="P1164" i="37"/>
  <c r="P1163" i="37"/>
  <c r="P1162" i="37"/>
  <c r="P1161" i="37"/>
  <c r="P1160" i="37"/>
  <c r="P1159" i="37"/>
  <c r="P1158" i="37"/>
  <c r="P1157" i="37"/>
  <c r="P1156" i="37"/>
  <c r="P1155" i="37"/>
  <c r="P1154" i="37"/>
  <c r="P1153" i="37"/>
  <c r="P1152" i="37"/>
  <c r="P1151" i="37"/>
  <c r="P1150" i="37"/>
  <c r="P1149" i="37"/>
  <c r="P1148" i="37"/>
  <c r="P1147" i="37"/>
  <c r="P1146" i="37"/>
  <c r="P1145" i="37"/>
  <c r="P1144" i="37"/>
  <c r="P1143" i="37"/>
  <c r="P1142" i="37"/>
  <c r="P1141" i="37"/>
  <c r="P1140" i="37"/>
  <c r="P1139" i="37"/>
  <c r="P1138" i="37"/>
  <c r="P1137" i="37"/>
  <c r="P1136" i="37"/>
  <c r="P1135" i="37"/>
  <c r="P1134" i="37"/>
  <c r="P1133" i="37"/>
  <c r="P1132" i="37"/>
  <c r="P1131" i="37"/>
  <c r="P1130" i="37"/>
  <c r="P1129" i="37"/>
  <c r="P1128" i="37"/>
  <c r="P1127" i="37"/>
  <c r="P1126" i="37"/>
  <c r="P1125" i="37"/>
  <c r="P1124" i="37"/>
  <c r="P1123" i="37"/>
  <c r="P1122" i="37"/>
  <c r="P1121" i="37"/>
  <c r="P1120" i="37"/>
  <c r="P1119" i="37"/>
  <c r="P1118" i="37"/>
  <c r="P1117" i="37"/>
  <c r="P1116" i="37"/>
  <c r="P1115" i="37"/>
  <c r="P1114" i="37"/>
  <c r="P1113" i="37"/>
  <c r="P1112" i="37"/>
  <c r="P1111" i="37"/>
  <c r="P1110" i="37"/>
  <c r="P1109" i="37"/>
  <c r="P1108" i="37"/>
  <c r="P1107" i="37"/>
  <c r="P1106" i="37"/>
  <c r="P1105" i="37"/>
  <c r="P1104" i="37"/>
  <c r="P1103" i="37"/>
  <c r="P1102" i="37"/>
  <c r="P1101" i="37"/>
  <c r="P1100" i="37"/>
  <c r="P1099" i="37"/>
  <c r="P1098" i="37"/>
  <c r="P1097" i="37"/>
  <c r="P1096" i="37"/>
  <c r="P1095" i="37"/>
  <c r="P1094" i="37"/>
  <c r="P1093" i="37"/>
  <c r="P1092" i="37"/>
  <c r="P1091" i="37"/>
  <c r="P1090" i="37"/>
  <c r="P1089" i="37"/>
  <c r="P1088" i="37"/>
  <c r="P1087" i="37"/>
  <c r="P1086" i="37"/>
  <c r="P1085" i="37"/>
  <c r="P1084" i="37"/>
  <c r="P1083" i="37"/>
  <c r="P1082" i="37"/>
  <c r="P1081" i="37"/>
  <c r="P1080" i="37"/>
  <c r="P1079" i="37"/>
  <c r="P1078" i="37"/>
  <c r="P1077" i="37"/>
  <c r="P1076" i="37"/>
  <c r="P1075" i="37"/>
  <c r="P1074" i="37"/>
  <c r="P1073" i="37"/>
  <c r="P1072" i="37"/>
  <c r="P1071" i="37"/>
  <c r="P1070" i="37"/>
  <c r="P1069" i="37"/>
  <c r="P1068" i="37"/>
  <c r="P1067" i="37"/>
  <c r="P1066" i="37"/>
  <c r="P1065" i="37"/>
  <c r="P1064" i="37"/>
  <c r="P1063" i="37"/>
  <c r="P1062" i="37"/>
  <c r="P1061" i="37"/>
  <c r="P1060" i="37"/>
  <c r="P1059" i="37"/>
  <c r="P1058" i="37"/>
  <c r="P1057" i="37"/>
  <c r="P1056" i="37"/>
  <c r="P1055" i="37"/>
  <c r="P1054" i="37"/>
  <c r="P1053" i="37"/>
  <c r="P1052" i="37"/>
  <c r="P1051" i="37"/>
  <c r="P1050" i="37"/>
  <c r="P1049" i="37"/>
  <c r="P1048" i="37"/>
  <c r="P1047" i="37"/>
  <c r="P1046" i="37"/>
  <c r="P1045" i="37"/>
  <c r="P1044" i="37"/>
  <c r="P1043" i="37"/>
  <c r="P1042" i="37"/>
  <c r="P1041" i="37"/>
  <c r="P1040" i="37"/>
  <c r="P1039" i="37"/>
  <c r="P1038" i="37"/>
  <c r="P1037" i="37"/>
  <c r="P1036" i="37"/>
  <c r="P1035" i="37"/>
  <c r="P1034" i="37"/>
  <c r="P1033" i="37"/>
  <c r="P1032" i="37"/>
  <c r="P1031" i="37"/>
  <c r="P1030" i="37"/>
  <c r="P1029" i="37"/>
  <c r="P1028" i="37"/>
  <c r="P1027" i="37"/>
  <c r="P1026" i="37"/>
  <c r="P1025" i="37"/>
  <c r="P1024" i="37"/>
  <c r="P1023" i="37"/>
  <c r="P1022" i="37"/>
  <c r="P1021" i="37"/>
  <c r="P1020" i="37"/>
  <c r="P1019" i="37"/>
  <c r="P1018" i="37"/>
  <c r="P1017" i="37"/>
  <c r="P1016" i="37"/>
  <c r="P1015" i="37"/>
  <c r="P1014" i="37"/>
  <c r="P1013" i="37"/>
  <c r="P1012" i="37"/>
  <c r="P1011" i="37"/>
  <c r="P1010" i="37"/>
  <c r="P1009" i="37"/>
  <c r="P1008" i="37"/>
  <c r="P1007" i="37"/>
  <c r="P1006" i="37"/>
  <c r="P1005" i="37"/>
  <c r="P1004" i="37"/>
  <c r="P1003" i="37"/>
  <c r="P1002" i="37"/>
  <c r="P1001" i="37"/>
  <c r="P1000" i="37"/>
  <c r="P999" i="37"/>
  <c r="P998" i="37"/>
  <c r="P997" i="37"/>
  <c r="P996" i="37"/>
  <c r="P995" i="37"/>
  <c r="P994" i="37"/>
  <c r="P993" i="37"/>
  <c r="P992" i="37"/>
  <c r="P991" i="37"/>
  <c r="P990" i="37"/>
  <c r="P989" i="37"/>
  <c r="P988" i="37"/>
  <c r="P987" i="37"/>
  <c r="P986" i="37"/>
  <c r="P985" i="37"/>
  <c r="P984" i="37"/>
  <c r="P983" i="37"/>
  <c r="P982" i="37"/>
  <c r="P981" i="37"/>
  <c r="P980" i="37"/>
  <c r="P979" i="37"/>
  <c r="P978" i="37"/>
  <c r="P977" i="37"/>
  <c r="P976" i="37"/>
  <c r="P975" i="37"/>
  <c r="P974" i="37"/>
  <c r="P973" i="37"/>
  <c r="P972" i="37"/>
  <c r="P971" i="37"/>
  <c r="P970" i="37"/>
  <c r="P969" i="37"/>
  <c r="P968" i="37"/>
  <c r="P967" i="37"/>
  <c r="P966" i="37"/>
  <c r="P965" i="37"/>
  <c r="P964" i="37"/>
  <c r="P963" i="37"/>
  <c r="P962" i="37"/>
  <c r="P961" i="37"/>
  <c r="P960" i="37"/>
  <c r="P959" i="37"/>
  <c r="P958" i="37"/>
  <c r="P957" i="37"/>
  <c r="P956" i="37"/>
  <c r="P955" i="37"/>
  <c r="P954" i="37"/>
  <c r="P953" i="37"/>
  <c r="P952" i="37"/>
  <c r="P951" i="37"/>
  <c r="P950" i="37"/>
  <c r="P949" i="37"/>
  <c r="P948" i="37"/>
  <c r="P947" i="37"/>
  <c r="P946" i="37"/>
  <c r="P945" i="37"/>
  <c r="P944" i="37"/>
  <c r="P943" i="37"/>
  <c r="P942" i="37"/>
  <c r="P941" i="37"/>
  <c r="P940" i="37"/>
  <c r="P939" i="37"/>
  <c r="P938" i="37"/>
  <c r="P937" i="37"/>
  <c r="P936" i="37"/>
  <c r="P935" i="37"/>
  <c r="P934" i="37"/>
  <c r="P933" i="37"/>
  <c r="P932" i="37"/>
  <c r="P931" i="37"/>
  <c r="P930" i="37"/>
  <c r="P929" i="37"/>
  <c r="P928" i="37"/>
  <c r="P927" i="37"/>
  <c r="P926" i="37"/>
  <c r="P925" i="37"/>
  <c r="P924" i="37"/>
  <c r="P923" i="37"/>
  <c r="P922" i="37"/>
  <c r="P921" i="37"/>
  <c r="P920" i="37"/>
  <c r="P919" i="37"/>
  <c r="P918" i="37"/>
  <c r="P917" i="37"/>
  <c r="P916" i="37"/>
  <c r="P915" i="37"/>
  <c r="P914" i="37"/>
  <c r="P913" i="37"/>
  <c r="P912" i="37"/>
  <c r="P911" i="37"/>
  <c r="P910" i="37"/>
  <c r="P909" i="37"/>
  <c r="P908" i="37"/>
  <c r="P907" i="37"/>
  <c r="P906" i="37"/>
  <c r="P905" i="37"/>
  <c r="P904" i="37"/>
  <c r="P903" i="37"/>
  <c r="P902" i="37"/>
  <c r="P901" i="37"/>
  <c r="P900" i="37"/>
  <c r="P899" i="37"/>
  <c r="P898" i="37"/>
  <c r="P897" i="37"/>
  <c r="P896" i="37"/>
  <c r="P895" i="37"/>
  <c r="P894" i="37"/>
  <c r="P893" i="37"/>
  <c r="P892" i="37"/>
  <c r="P891" i="37"/>
  <c r="P890" i="37"/>
  <c r="P889" i="37"/>
  <c r="P888" i="37"/>
  <c r="P887" i="37"/>
  <c r="P886" i="37"/>
  <c r="P885" i="37"/>
  <c r="P884" i="37"/>
  <c r="P883" i="37"/>
  <c r="P882" i="37"/>
  <c r="P881" i="37"/>
  <c r="P880" i="37"/>
  <c r="P879" i="37"/>
  <c r="P878" i="37"/>
  <c r="P877" i="37"/>
  <c r="P876" i="37"/>
  <c r="P875" i="37"/>
  <c r="P874" i="37"/>
  <c r="P873" i="37"/>
  <c r="P872" i="37"/>
  <c r="P871" i="37"/>
  <c r="P870" i="37"/>
  <c r="P869" i="37"/>
  <c r="P868" i="37"/>
  <c r="P867" i="37"/>
  <c r="P866" i="37"/>
  <c r="P865" i="37"/>
  <c r="P864" i="37"/>
  <c r="P863" i="37"/>
  <c r="P862" i="37"/>
  <c r="P861" i="37"/>
  <c r="P860" i="37"/>
  <c r="P859" i="37"/>
  <c r="P858" i="37"/>
  <c r="P857" i="37"/>
  <c r="P856" i="37"/>
  <c r="P855" i="37"/>
  <c r="P854" i="37"/>
  <c r="P853" i="37"/>
  <c r="P852" i="37"/>
  <c r="P851" i="37"/>
  <c r="P850" i="37"/>
  <c r="P849" i="37"/>
  <c r="P848" i="37"/>
  <c r="P847" i="37"/>
  <c r="P846" i="37"/>
  <c r="P845" i="37"/>
  <c r="P844" i="37"/>
  <c r="P843" i="37"/>
  <c r="P842" i="37"/>
  <c r="P841" i="37"/>
  <c r="P840" i="37"/>
  <c r="P839" i="37"/>
  <c r="P838" i="37"/>
  <c r="P837" i="37"/>
  <c r="P836" i="37"/>
  <c r="P835" i="37"/>
  <c r="P834" i="37"/>
  <c r="P833" i="37"/>
  <c r="P832" i="37"/>
  <c r="P831" i="37"/>
  <c r="P830" i="37"/>
  <c r="P829" i="37"/>
  <c r="P828" i="37"/>
  <c r="P827" i="37"/>
  <c r="P826" i="37"/>
  <c r="P825" i="37"/>
  <c r="P824" i="37"/>
  <c r="P823" i="37"/>
  <c r="P822" i="37"/>
  <c r="P821" i="37"/>
  <c r="P820" i="37"/>
  <c r="P819" i="37"/>
  <c r="P818" i="37"/>
  <c r="P817" i="37"/>
  <c r="P816" i="37"/>
  <c r="P815" i="37"/>
  <c r="P814" i="37"/>
  <c r="P813" i="37"/>
  <c r="P812" i="37"/>
  <c r="P811" i="37"/>
  <c r="P810" i="37"/>
  <c r="P809" i="37"/>
  <c r="P808" i="37"/>
  <c r="P807" i="37"/>
  <c r="P806" i="37"/>
  <c r="P805" i="37"/>
  <c r="P804" i="37"/>
  <c r="P803" i="37"/>
  <c r="P802" i="37"/>
  <c r="P801" i="37"/>
  <c r="P800" i="37"/>
  <c r="P799" i="37"/>
  <c r="P798" i="37"/>
  <c r="P797" i="37"/>
  <c r="P796" i="37"/>
  <c r="P795" i="37"/>
  <c r="P794" i="37"/>
  <c r="P793" i="37"/>
  <c r="P792" i="37"/>
  <c r="P791" i="37"/>
  <c r="P790" i="37"/>
  <c r="P789" i="37"/>
  <c r="P788" i="37"/>
  <c r="P787" i="37"/>
  <c r="P786" i="37"/>
  <c r="P785" i="37"/>
  <c r="P784" i="37"/>
  <c r="P783" i="37"/>
  <c r="P782" i="37"/>
  <c r="P781" i="37"/>
  <c r="P780" i="37"/>
  <c r="P779" i="37"/>
  <c r="P778" i="37"/>
  <c r="P777" i="37"/>
  <c r="P776" i="37"/>
  <c r="P775" i="37"/>
  <c r="P774" i="37"/>
  <c r="P773" i="37"/>
  <c r="P772" i="37"/>
  <c r="P771" i="37"/>
  <c r="P770" i="37"/>
  <c r="P769" i="37"/>
  <c r="P768" i="37"/>
  <c r="P767" i="37"/>
  <c r="P766" i="37"/>
  <c r="P765" i="37"/>
  <c r="P764" i="37"/>
  <c r="P763" i="37"/>
  <c r="P762" i="37"/>
  <c r="P761" i="37"/>
  <c r="P760" i="37"/>
  <c r="P759" i="37"/>
  <c r="P758" i="37"/>
  <c r="P757" i="37"/>
  <c r="P756" i="37"/>
  <c r="P755" i="37"/>
  <c r="P754" i="37"/>
  <c r="P753" i="37"/>
  <c r="P752" i="37"/>
  <c r="P751" i="37"/>
  <c r="P750" i="37"/>
  <c r="P749" i="37"/>
  <c r="P748" i="37"/>
  <c r="P747" i="37"/>
  <c r="P746" i="37"/>
  <c r="P745" i="37"/>
  <c r="P744" i="37"/>
  <c r="P743" i="37"/>
  <c r="P742" i="37"/>
  <c r="P741" i="37"/>
  <c r="P740" i="37"/>
  <c r="P739" i="37"/>
  <c r="P738" i="37"/>
  <c r="P737" i="37"/>
  <c r="P736" i="37"/>
  <c r="P735" i="37"/>
  <c r="P734" i="37"/>
  <c r="P733" i="37"/>
  <c r="P732" i="37"/>
  <c r="P731" i="37"/>
  <c r="P730" i="37"/>
  <c r="P729" i="37"/>
  <c r="P728" i="37"/>
  <c r="P727" i="37"/>
  <c r="P726" i="37"/>
  <c r="P725" i="37"/>
  <c r="P724" i="37"/>
  <c r="P723" i="37"/>
  <c r="P722" i="37"/>
  <c r="P721" i="37"/>
  <c r="P720" i="37"/>
  <c r="P719" i="37"/>
  <c r="P718" i="37"/>
  <c r="P717" i="37"/>
  <c r="P716" i="37"/>
  <c r="P715" i="37"/>
  <c r="P714" i="37"/>
  <c r="P713" i="37"/>
  <c r="P712" i="37"/>
  <c r="P711" i="37"/>
  <c r="P710" i="37"/>
  <c r="P709" i="37"/>
  <c r="P708" i="37"/>
  <c r="P707" i="37"/>
  <c r="P706" i="37"/>
  <c r="P705" i="37"/>
  <c r="P704" i="37"/>
  <c r="P703" i="37"/>
  <c r="P702" i="37"/>
  <c r="P701" i="37"/>
  <c r="P700" i="37"/>
  <c r="P699" i="37"/>
  <c r="P698" i="37"/>
  <c r="P697" i="37"/>
  <c r="P696" i="37"/>
  <c r="P695" i="37"/>
  <c r="P694" i="37"/>
  <c r="P693" i="37"/>
  <c r="P692" i="37"/>
  <c r="P691" i="37"/>
  <c r="P690" i="37"/>
  <c r="P689" i="37"/>
  <c r="P688" i="37"/>
  <c r="P687" i="37"/>
  <c r="P686" i="37"/>
  <c r="P685" i="37"/>
  <c r="P684" i="37"/>
  <c r="P683" i="37"/>
  <c r="P682" i="37"/>
  <c r="P681" i="37"/>
  <c r="P680" i="37"/>
  <c r="P679" i="37"/>
  <c r="P678" i="37"/>
  <c r="P677" i="37"/>
  <c r="P676" i="37"/>
  <c r="P675" i="37"/>
  <c r="P674" i="37"/>
  <c r="P673" i="37"/>
  <c r="P672" i="37"/>
  <c r="P671" i="37"/>
  <c r="P670" i="37"/>
  <c r="P669" i="37"/>
  <c r="P668" i="37"/>
  <c r="P667" i="37"/>
  <c r="P666" i="37"/>
  <c r="P665" i="37"/>
  <c r="P664" i="37"/>
  <c r="P663" i="37"/>
  <c r="P662" i="37"/>
  <c r="P661" i="37"/>
  <c r="P660" i="37"/>
  <c r="P659" i="37"/>
  <c r="P658" i="37"/>
  <c r="P657" i="37"/>
  <c r="P656" i="37"/>
  <c r="P655" i="37"/>
  <c r="P654" i="37"/>
  <c r="P653" i="37"/>
  <c r="P652" i="37"/>
  <c r="P651" i="37"/>
  <c r="P650" i="37"/>
  <c r="P649" i="37"/>
  <c r="P648" i="37"/>
  <c r="P647" i="37"/>
  <c r="P646" i="37"/>
  <c r="P645" i="37"/>
  <c r="P644" i="37"/>
  <c r="P643" i="37"/>
  <c r="P642" i="37"/>
  <c r="P641" i="37"/>
  <c r="P640" i="37"/>
  <c r="P639" i="37"/>
  <c r="P638" i="37"/>
  <c r="P637" i="37"/>
  <c r="P636" i="37"/>
  <c r="P635" i="37"/>
  <c r="P634" i="37"/>
  <c r="P633" i="37"/>
  <c r="P632" i="37"/>
  <c r="P631" i="37"/>
  <c r="P630" i="37"/>
  <c r="P629" i="37"/>
  <c r="P628" i="37"/>
  <c r="P627" i="37"/>
  <c r="P626" i="37"/>
  <c r="P625" i="37"/>
  <c r="P624" i="37"/>
  <c r="P623" i="37"/>
  <c r="P622" i="37"/>
  <c r="P621" i="37"/>
  <c r="P620" i="37"/>
  <c r="P619" i="37"/>
  <c r="P618" i="37"/>
  <c r="P617" i="37"/>
  <c r="P616" i="37"/>
  <c r="P615" i="37"/>
  <c r="P614" i="37"/>
  <c r="P613" i="37"/>
  <c r="P612" i="37"/>
  <c r="P611" i="37"/>
  <c r="P610" i="37"/>
  <c r="P609" i="37"/>
  <c r="P608" i="37"/>
  <c r="P607" i="37"/>
  <c r="P606" i="37"/>
  <c r="P605" i="37"/>
  <c r="P604" i="37"/>
  <c r="P603" i="37"/>
  <c r="P602" i="37"/>
  <c r="P601" i="37"/>
  <c r="P600" i="37"/>
  <c r="P599" i="37"/>
  <c r="P598" i="37"/>
  <c r="P597" i="37"/>
  <c r="P596" i="37"/>
  <c r="P595" i="37"/>
  <c r="P594" i="37"/>
  <c r="P593" i="37"/>
  <c r="P592" i="37"/>
  <c r="P591" i="37"/>
  <c r="P590" i="37"/>
  <c r="P589" i="37"/>
  <c r="P588" i="37"/>
  <c r="P587" i="37"/>
  <c r="P586" i="37"/>
  <c r="P585" i="37"/>
  <c r="P584" i="37"/>
  <c r="P583" i="37"/>
  <c r="P582" i="37"/>
  <c r="P581" i="37"/>
  <c r="P580" i="37"/>
  <c r="P579" i="37"/>
  <c r="P578" i="37"/>
  <c r="P577" i="37"/>
  <c r="P576" i="37"/>
  <c r="P575" i="37"/>
  <c r="P574" i="37"/>
  <c r="P573" i="37"/>
  <c r="P572" i="37"/>
  <c r="P571" i="37"/>
  <c r="P570" i="37"/>
  <c r="P569" i="37"/>
  <c r="P568" i="37"/>
  <c r="P567" i="37"/>
  <c r="P566" i="37"/>
  <c r="P565" i="37"/>
  <c r="P564" i="37"/>
  <c r="P563" i="37"/>
  <c r="P562" i="37"/>
  <c r="P561" i="37"/>
  <c r="P560" i="37"/>
  <c r="P559" i="37"/>
  <c r="P558" i="37"/>
  <c r="P557" i="37"/>
  <c r="P556" i="37"/>
  <c r="P555" i="37"/>
  <c r="P554" i="37"/>
  <c r="P553" i="37"/>
  <c r="P552" i="37"/>
  <c r="P551" i="37"/>
  <c r="P550" i="37"/>
  <c r="P549" i="37"/>
  <c r="P548" i="37"/>
  <c r="P547" i="37"/>
  <c r="P546" i="37"/>
  <c r="P545" i="37"/>
  <c r="P544" i="37"/>
  <c r="P543" i="37"/>
  <c r="P542" i="37"/>
  <c r="P541" i="37"/>
  <c r="P540" i="37"/>
  <c r="P539" i="37"/>
  <c r="P538" i="37"/>
  <c r="P537" i="37"/>
  <c r="P536" i="37"/>
  <c r="P535" i="37"/>
  <c r="P534" i="37"/>
  <c r="P533" i="37"/>
  <c r="P532" i="37"/>
  <c r="P531" i="37"/>
  <c r="P530" i="37"/>
  <c r="P529" i="37"/>
  <c r="P528" i="37"/>
  <c r="P527" i="37"/>
  <c r="P526" i="37"/>
  <c r="P525" i="37"/>
  <c r="P524" i="37"/>
  <c r="P523" i="37"/>
  <c r="P522" i="37"/>
  <c r="P521" i="37"/>
  <c r="P520" i="37"/>
  <c r="P519" i="37"/>
  <c r="P518" i="37"/>
  <c r="P517" i="37"/>
  <c r="P516" i="37"/>
  <c r="P515" i="37"/>
  <c r="P514" i="37"/>
  <c r="P513" i="37"/>
  <c r="P512" i="37"/>
  <c r="P511" i="37"/>
  <c r="P510" i="37"/>
  <c r="P509" i="37"/>
  <c r="P508" i="37"/>
  <c r="P507" i="37"/>
  <c r="P506" i="37"/>
  <c r="P505" i="37"/>
  <c r="P504" i="37"/>
  <c r="P503" i="37"/>
  <c r="P502" i="37"/>
  <c r="P501" i="37"/>
  <c r="P500" i="37"/>
  <c r="P499" i="37"/>
  <c r="P498" i="37"/>
  <c r="P497" i="37"/>
  <c r="P496" i="37"/>
  <c r="P495" i="37"/>
  <c r="P494" i="37"/>
  <c r="P493" i="37"/>
  <c r="P492" i="37"/>
  <c r="P491" i="37"/>
  <c r="P490" i="37"/>
  <c r="P489" i="37"/>
  <c r="P488" i="37"/>
  <c r="P487" i="37"/>
  <c r="P486" i="37"/>
  <c r="P485" i="37"/>
  <c r="P484" i="37"/>
  <c r="P483" i="37"/>
  <c r="P482" i="37"/>
  <c r="P481" i="37"/>
  <c r="P480" i="37"/>
  <c r="P479" i="37"/>
  <c r="P478" i="37"/>
  <c r="P477" i="37"/>
  <c r="P476" i="37"/>
  <c r="P475" i="37"/>
  <c r="P474" i="37"/>
  <c r="P473" i="37"/>
  <c r="P472" i="37"/>
  <c r="P471" i="37"/>
  <c r="P470" i="37"/>
  <c r="P469" i="37"/>
  <c r="P468" i="37"/>
  <c r="P467" i="37"/>
  <c r="P466" i="37"/>
  <c r="P465" i="37"/>
  <c r="P464" i="37"/>
  <c r="P463" i="37"/>
  <c r="P462" i="37"/>
  <c r="P461" i="37"/>
  <c r="P460" i="37"/>
  <c r="P459" i="37"/>
  <c r="P458" i="37"/>
  <c r="P457" i="37"/>
  <c r="P456" i="37"/>
  <c r="P455" i="37"/>
  <c r="P454" i="37"/>
  <c r="P453" i="37"/>
  <c r="P452" i="37"/>
  <c r="P451" i="37"/>
  <c r="P450" i="37"/>
  <c r="P449" i="37"/>
  <c r="P448" i="37"/>
  <c r="P447" i="37"/>
  <c r="P446" i="37"/>
  <c r="P445" i="37"/>
  <c r="P444" i="37"/>
  <c r="P443" i="37"/>
  <c r="P442" i="37"/>
  <c r="P441" i="37"/>
  <c r="P440" i="37"/>
  <c r="P439" i="37"/>
  <c r="P438" i="37"/>
  <c r="P437" i="37"/>
  <c r="P436" i="37"/>
  <c r="P435" i="37"/>
  <c r="P434" i="37"/>
  <c r="P433" i="37"/>
  <c r="P432" i="37"/>
  <c r="P431" i="37"/>
  <c r="P430" i="37"/>
  <c r="P429" i="37"/>
  <c r="P428" i="37"/>
  <c r="P427" i="37"/>
  <c r="P426" i="37"/>
  <c r="P425" i="37"/>
  <c r="P424" i="37"/>
  <c r="P423" i="37"/>
  <c r="P422" i="37"/>
  <c r="P421" i="37"/>
  <c r="P420" i="37"/>
  <c r="P419" i="37"/>
  <c r="P418" i="37"/>
  <c r="P417" i="37"/>
  <c r="P416" i="37"/>
  <c r="P415" i="37"/>
  <c r="P414" i="37"/>
  <c r="P413" i="37"/>
  <c r="P412" i="37"/>
  <c r="P411" i="37"/>
  <c r="P410" i="37"/>
  <c r="P409" i="37"/>
  <c r="P408" i="37"/>
  <c r="P407" i="37"/>
  <c r="P406" i="37"/>
  <c r="P405" i="37"/>
  <c r="P404" i="37"/>
  <c r="P403" i="37"/>
  <c r="P402" i="37"/>
  <c r="P401" i="37"/>
  <c r="P400" i="37"/>
  <c r="P399" i="37"/>
  <c r="P398" i="37"/>
  <c r="P397" i="37"/>
  <c r="P396" i="37"/>
  <c r="P395" i="37"/>
  <c r="P394" i="37"/>
  <c r="P393" i="37"/>
  <c r="P392" i="37"/>
  <c r="P391" i="37"/>
  <c r="P390" i="37"/>
  <c r="P389" i="37"/>
  <c r="P388" i="37"/>
  <c r="P387" i="37"/>
  <c r="P386" i="37"/>
  <c r="P385" i="37"/>
  <c r="P384" i="37"/>
  <c r="P383" i="37"/>
  <c r="P382" i="37"/>
  <c r="P381" i="37"/>
  <c r="P380" i="37"/>
  <c r="P379" i="37"/>
  <c r="P378" i="37"/>
  <c r="P377" i="37"/>
  <c r="P376" i="37"/>
  <c r="P375" i="37"/>
  <c r="P374" i="37"/>
  <c r="P373" i="37"/>
  <c r="P372" i="37"/>
  <c r="P371" i="37"/>
  <c r="P370" i="37"/>
  <c r="P369" i="37"/>
  <c r="P368" i="37"/>
  <c r="P367" i="37"/>
  <c r="P366" i="37"/>
  <c r="P365" i="37"/>
  <c r="P364" i="37"/>
  <c r="P363" i="37"/>
  <c r="P362" i="37"/>
  <c r="P361" i="37"/>
  <c r="P360" i="37"/>
  <c r="P359" i="37"/>
  <c r="P358" i="37"/>
  <c r="P357" i="37"/>
  <c r="P356" i="37"/>
  <c r="P355" i="37"/>
  <c r="P354" i="37"/>
  <c r="P353" i="37"/>
  <c r="P352" i="37"/>
  <c r="P351" i="37"/>
  <c r="P350" i="37"/>
  <c r="P349" i="37"/>
  <c r="P348" i="37"/>
  <c r="P347" i="37"/>
  <c r="P346" i="37"/>
  <c r="P345" i="37"/>
  <c r="P344" i="37"/>
  <c r="P343" i="37"/>
  <c r="P342" i="37"/>
  <c r="P341" i="37"/>
  <c r="P340" i="37"/>
  <c r="P339" i="37"/>
  <c r="P338" i="37"/>
  <c r="P337" i="37"/>
  <c r="P336" i="37"/>
  <c r="P335" i="37"/>
  <c r="P334" i="37"/>
  <c r="P333" i="37"/>
  <c r="P332" i="37"/>
  <c r="P331" i="37"/>
  <c r="P330" i="37"/>
  <c r="P329" i="37"/>
  <c r="P328" i="37"/>
  <c r="P327" i="37"/>
  <c r="P326" i="37"/>
  <c r="P325" i="37"/>
  <c r="P324" i="37"/>
  <c r="P323" i="37"/>
  <c r="P322" i="37"/>
  <c r="P321" i="37"/>
  <c r="P320" i="37"/>
  <c r="P319" i="37"/>
  <c r="P318" i="37"/>
  <c r="P317" i="37"/>
  <c r="P316" i="37"/>
  <c r="P315" i="37"/>
  <c r="P314" i="37"/>
  <c r="P313" i="37"/>
  <c r="P312" i="37"/>
  <c r="P311" i="37"/>
  <c r="P310" i="37"/>
  <c r="P309" i="37"/>
  <c r="P308" i="37"/>
  <c r="P307" i="37"/>
  <c r="P306" i="37"/>
  <c r="P305" i="37"/>
  <c r="P304" i="37"/>
  <c r="P303" i="37"/>
  <c r="P302" i="37"/>
  <c r="P301" i="37"/>
  <c r="P300" i="37"/>
  <c r="P299" i="37"/>
  <c r="P298" i="37"/>
  <c r="P297" i="37"/>
  <c r="P296" i="37"/>
  <c r="P295" i="37"/>
  <c r="P294" i="37"/>
  <c r="P293" i="37"/>
  <c r="P292" i="37"/>
  <c r="P291" i="37"/>
  <c r="P290" i="37"/>
  <c r="P289" i="37"/>
  <c r="P288" i="37"/>
  <c r="P287" i="37"/>
  <c r="P286" i="37"/>
  <c r="P285" i="37"/>
  <c r="P284" i="37"/>
  <c r="P283" i="37"/>
  <c r="P282" i="37"/>
  <c r="P281" i="37"/>
  <c r="P280" i="37"/>
  <c r="P279" i="37"/>
  <c r="P278" i="37"/>
  <c r="P277" i="37"/>
  <c r="P276" i="37"/>
  <c r="P275" i="37"/>
  <c r="P274" i="37"/>
  <c r="P273" i="37"/>
  <c r="P272" i="37"/>
  <c r="P271" i="37"/>
  <c r="P270" i="37"/>
  <c r="P269" i="37"/>
  <c r="P268" i="37"/>
  <c r="P267" i="37"/>
  <c r="P266" i="37"/>
  <c r="P265" i="37"/>
  <c r="P264" i="37"/>
  <c r="P263" i="37"/>
  <c r="P262" i="37"/>
  <c r="P261" i="37"/>
  <c r="P260" i="37"/>
  <c r="P259" i="37"/>
  <c r="P258" i="37"/>
  <c r="P257" i="37"/>
  <c r="P256" i="37"/>
  <c r="P255" i="37"/>
  <c r="P254" i="37"/>
  <c r="P253" i="37"/>
  <c r="P252" i="37"/>
  <c r="P251" i="37"/>
  <c r="P250" i="37"/>
  <c r="P249" i="37"/>
  <c r="P248" i="37"/>
  <c r="P247" i="37"/>
  <c r="P246" i="37"/>
  <c r="P245" i="37"/>
  <c r="P244" i="37"/>
  <c r="P243" i="37"/>
  <c r="P242" i="37"/>
  <c r="P241" i="37"/>
  <c r="P240" i="37"/>
  <c r="P239" i="37"/>
  <c r="P238" i="37"/>
  <c r="P237" i="37"/>
  <c r="P236" i="37"/>
  <c r="P235" i="37"/>
  <c r="P234" i="37"/>
  <c r="P233" i="37"/>
  <c r="P232" i="37"/>
  <c r="P231" i="37"/>
  <c r="P230" i="37"/>
  <c r="P229" i="37"/>
  <c r="P228" i="37"/>
  <c r="P227" i="37"/>
  <c r="P226" i="37"/>
  <c r="P225" i="37"/>
  <c r="P224" i="37"/>
  <c r="P223" i="37"/>
  <c r="P222" i="37"/>
  <c r="P221" i="37"/>
  <c r="P220" i="37"/>
  <c r="P219" i="37"/>
  <c r="P218" i="37"/>
  <c r="P217" i="37"/>
  <c r="P216" i="37"/>
  <c r="P215" i="37"/>
  <c r="P214" i="37"/>
  <c r="P213" i="37"/>
  <c r="P212" i="37"/>
  <c r="P211" i="37"/>
  <c r="P210" i="37"/>
  <c r="P209" i="37"/>
  <c r="P208" i="37"/>
  <c r="P207" i="37"/>
  <c r="P206" i="37"/>
  <c r="P205" i="37"/>
  <c r="P204" i="37"/>
  <c r="P203" i="37"/>
  <c r="P202" i="37"/>
  <c r="P201" i="37"/>
  <c r="P200" i="37"/>
  <c r="P199" i="37"/>
  <c r="P198" i="37"/>
  <c r="P197" i="37"/>
  <c r="P196" i="37"/>
  <c r="P195" i="37"/>
  <c r="P194" i="37"/>
  <c r="P193" i="37"/>
  <c r="P192" i="37"/>
  <c r="P191" i="37"/>
  <c r="P190" i="37"/>
  <c r="P189" i="37"/>
  <c r="P188" i="37"/>
  <c r="P187" i="37"/>
  <c r="P186" i="37"/>
  <c r="P185" i="37"/>
  <c r="P184" i="37"/>
  <c r="P183" i="37"/>
  <c r="P182" i="37"/>
  <c r="P181" i="37"/>
  <c r="P180" i="37"/>
  <c r="P179" i="37"/>
  <c r="P178" i="37"/>
  <c r="P177" i="37"/>
  <c r="P176" i="37"/>
  <c r="P175" i="37"/>
  <c r="P174" i="37"/>
  <c r="P173" i="37"/>
  <c r="P172" i="37"/>
  <c r="P171" i="37"/>
  <c r="P170" i="37"/>
  <c r="P169" i="37"/>
  <c r="P168" i="37"/>
  <c r="P167" i="37"/>
  <c r="P166" i="37"/>
  <c r="P165" i="37"/>
  <c r="P164" i="37"/>
  <c r="P163" i="37"/>
  <c r="P162" i="37"/>
  <c r="P161" i="37"/>
  <c r="P160" i="37"/>
  <c r="P159" i="37"/>
  <c r="P158" i="37"/>
  <c r="P157" i="37"/>
  <c r="P156" i="37"/>
  <c r="P155" i="37"/>
  <c r="P154" i="37"/>
  <c r="P153" i="37"/>
  <c r="P152" i="37"/>
  <c r="P151" i="37"/>
  <c r="P150" i="37"/>
  <c r="P149" i="37"/>
  <c r="P148" i="37"/>
  <c r="P147" i="37"/>
  <c r="P146" i="37"/>
  <c r="P145" i="37"/>
  <c r="P144" i="37"/>
  <c r="P143" i="37"/>
  <c r="P142" i="37"/>
  <c r="P141" i="37"/>
  <c r="P140" i="37"/>
  <c r="P139" i="37"/>
  <c r="P138" i="37"/>
  <c r="P137" i="37"/>
  <c r="P136" i="37"/>
  <c r="P135" i="37"/>
  <c r="P134" i="37"/>
  <c r="P133" i="37"/>
  <c r="P132" i="37"/>
  <c r="P131" i="37"/>
  <c r="P130" i="37"/>
  <c r="P129" i="37"/>
  <c r="P128" i="37"/>
  <c r="P127" i="37"/>
  <c r="P126" i="37"/>
  <c r="P125" i="37"/>
  <c r="P124" i="37"/>
  <c r="P123" i="37"/>
  <c r="P122" i="37"/>
  <c r="P121" i="37"/>
  <c r="P120" i="37"/>
  <c r="P119" i="37"/>
  <c r="P118" i="37"/>
  <c r="P117" i="37"/>
  <c r="P116" i="37"/>
  <c r="P115" i="37"/>
  <c r="P114" i="37"/>
  <c r="P113" i="37"/>
  <c r="P112" i="37"/>
  <c r="P111" i="37"/>
  <c r="P110" i="37"/>
  <c r="P109" i="37"/>
  <c r="P108" i="37"/>
  <c r="P107" i="37"/>
  <c r="P106" i="37"/>
  <c r="P105" i="37"/>
  <c r="P104" i="37"/>
  <c r="P103" i="37"/>
  <c r="P102" i="37"/>
  <c r="P101" i="37"/>
  <c r="P100" i="37"/>
  <c r="P99" i="37"/>
  <c r="P98" i="37"/>
  <c r="P97" i="37"/>
  <c r="P96" i="37"/>
  <c r="P95" i="37"/>
  <c r="P94" i="37"/>
  <c r="P93" i="37"/>
  <c r="P92" i="37"/>
  <c r="P91" i="37"/>
  <c r="P90" i="37"/>
  <c r="P89" i="37"/>
  <c r="P88" i="37"/>
  <c r="P87" i="37"/>
  <c r="P86" i="37"/>
  <c r="P85" i="37"/>
  <c r="P84" i="37"/>
  <c r="P83" i="37"/>
  <c r="P82" i="37"/>
  <c r="P81" i="37"/>
  <c r="P80" i="37"/>
  <c r="P79" i="37"/>
  <c r="P78" i="37"/>
  <c r="P77" i="37"/>
  <c r="P76" i="37"/>
  <c r="P75" i="37"/>
  <c r="P74" i="37"/>
  <c r="P73" i="37"/>
  <c r="P72" i="37"/>
  <c r="P71" i="37"/>
  <c r="P70" i="37"/>
  <c r="P69" i="37"/>
  <c r="P68" i="37"/>
  <c r="P67" i="37"/>
  <c r="P66" i="37"/>
  <c r="P65" i="37"/>
  <c r="P64" i="37"/>
  <c r="P63" i="37"/>
  <c r="P62" i="37"/>
  <c r="P61" i="37"/>
  <c r="P60" i="37"/>
  <c r="P59" i="37"/>
  <c r="P58" i="37"/>
  <c r="P57" i="37"/>
  <c r="P56" i="37"/>
  <c r="P55" i="37"/>
  <c r="P54" i="37"/>
  <c r="P53" i="37"/>
  <c r="P52" i="37"/>
  <c r="P51" i="37"/>
  <c r="P50" i="37"/>
  <c r="P49" i="37"/>
  <c r="P48" i="37"/>
  <c r="P47" i="37"/>
  <c r="P46" i="37"/>
  <c r="P45" i="37"/>
  <c r="P44" i="37"/>
  <c r="P43" i="37"/>
  <c r="P42" i="37"/>
  <c r="P41" i="37"/>
  <c r="P40" i="37"/>
  <c r="P39" i="37"/>
  <c r="P38" i="37"/>
  <c r="P37" i="37"/>
  <c r="P36" i="37"/>
  <c r="P35" i="37"/>
  <c r="P34" i="37"/>
  <c r="P33" i="37"/>
  <c r="P32" i="37"/>
  <c r="P31" i="37"/>
  <c r="P30" i="37"/>
  <c r="P29" i="37"/>
  <c r="P28" i="37"/>
  <c r="P27" i="37"/>
  <c r="P26" i="37"/>
  <c r="P25" i="37"/>
  <c r="P24" i="37"/>
  <c r="P23" i="37"/>
  <c r="P22" i="37"/>
  <c r="P21" i="37"/>
  <c r="P20" i="37"/>
  <c r="P19" i="37"/>
  <c r="P18" i="37"/>
  <c r="P17" i="37"/>
  <c r="P16" i="37"/>
  <c r="P15" i="37"/>
  <c r="P14" i="37"/>
  <c r="P13" i="37"/>
  <c r="P12" i="37"/>
  <c r="P11" i="37"/>
  <c r="P10" i="37"/>
  <c r="P9" i="37"/>
  <c r="P8" i="37"/>
  <c r="P7" i="37"/>
  <c r="P6" i="37"/>
  <c r="P5" i="37"/>
  <c r="P4" i="37"/>
  <c r="P3" i="37"/>
  <c r="P2" i="37"/>
  <c r="Q2" i="25"/>
  <c r="Q3" i="25"/>
  <c r="Q4" i="25"/>
  <c r="Q5" i="25"/>
  <c r="Q6" i="25"/>
  <c r="Q7" i="25"/>
  <c r="Q8" i="25"/>
  <c r="Q9" i="25"/>
  <c r="Q10" i="25"/>
  <c r="Q11" i="25"/>
  <c r="Q12" i="25"/>
  <c r="Q13" i="25"/>
  <c r="Q14" i="25"/>
  <c r="Q15" i="25"/>
  <c r="Q16" i="25"/>
  <c r="Q17" i="25"/>
  <c r="Q18" i="25"/>
  <c r="Q19" i="25"/>
  <c r="Q20" i="25"/>
  <c r="Q21" i="25"/>
  <c r="Q22" i="25"/>
  <c r="Q23" i="25"/>
  <c r="Q24" i="25"/>
  <c r="Q25" i="25"/>
  <c r="Q26" i="25"/>
  <c r="Q27" i="25"/>
  <c r="Q28" i="25"/>
  <c r="Q29" i="25"/>
  <c r="Q30" i="25"/>
  <c r="Q31" i="25"/>
  <c r="Q32" i="25"/>
  <c r="Q33" i="25"/>
  <c r="Q34" i="25"/>
  <c r="Q35" i="25"/>
  <c r="Q36" i="25"/>
  <c r="Q37" i="25"/>
  <c r="Q38" i="25"/>
  <c r="Q39" i="25"/>
  <c r="Q40" i="25"/>
  <c r="Q41" i="25"/>
  <c r="Q42" i="25"/>
  <c r="Q43" i="25"/>
  <c r="Q44" i="25"/>
  <c r="Q45" i="25"/>
  <c r="Q46" i="25"/>
  <c r="Q47" i="25"/>
  <c r="Q48" i="25"/>
  <c r="Q49" i="25"/>
  <c r="Q50" i="25"/>
  <c r="Q51" i="25"/>
  <c r="Q52" i="25"/>
  <c r="Q53" i="25"/>
  <c r="Q54" i="25"/>
  <c r="Q55" i="25"/>
  <c r="Q56" i="25"/>
  <c r="Q57" i="25"/>
  <c r="Q58" i="25"/>
  <c r="Q59" i="25"/>
  <c r="Q60" i="25"/>
  <c r="Q61" i="25"/>
  <c r="Q62" i="25"/>
  <c r="Q63" i="25"/>
  <c r="Q64" i="25"/>
  <c r="Q65" i="25"/>
  <c r="Q66" i="25"/>
  <c r="Q67" i="25"/>
  <c r="Q68" i="25"/>
  <c r="Q69" i="25"/>
  <c r="Q70" i="25"/>
  <c r="Q71" i="25"/>
  <c r="Q72" i="25"/>
  <c r="Q73" i="25"/>
  <c r="Q74" i="25"/>
  <c r="Q75" i="25"/>
  <c r="Q76" i="25"/>
  <c r="Q77" i="25"/>
  <c r="Q78" i="25"/>
  <c r="Q79" i="25"/>
  <c r="Q80" i="25"/>
  <c r="Q81" i="25"/>
  <c r="Q82" i="25"/>
  <c r="Q83" i="25"/>
  <c r="Q84" i="25"/>
  <c r="Q85" i="25"/>
  <c r="Q86" i="25"/>
  <c r="Q87" i="25"/>
  <c r="Q88" i="25"/>
  <c r="Q89" i="25"/>
  <c r="Q90" i="25"/>
  <c r="Q91" i="25"/>
  <c r="Q92" i="25"/>
  <c r="Q93" i="25"/>
  <c r="Q94" i="25"/>
  <c r="Q95" i="25"/>
  <c r="Q96" i="25"/>
  <c r="Q97" i="25"/>
  <c r="Q98" i="25"/>
  <c r="Q99" i="25"/>
  <c r="Q100" i="25"/>
  <c r="Q101" i="25"/>
  <c r="Q102" i="25"/>
  <c r="Q103" i="25"/>
  <c r="Q104" i="25"/>
  <c r="Q105" i="25"/>
  <c r="Q106" i="25"/>
  <c r="Q107" i="25"/>
  <c r="Q108" i="25"/>
  <c r="Q109" i="25"/>
  <c r="Q110" i="25"/>
  <c r="Q111" i="25"/>
  <c r="Q112" i="25"/>
  <c r="Q113" i="25"/>
  <c r="Q114" i="25"/>
  <c r="Q115" i="25"/>
  <c r="Q116" i="25"/>
  <c r="Q117" i="25"/>
  <c r="Q118" i="25"/>
  <c r="Q119" i="25"/>
  <c r="Q120" i="25"/>
  <c r="Q121" i="25"/>
  <c r="Q122" i="25"/>
  <c r="Q123" i="25"/>
  <c r="Q124" i="25"/>
  <c r="Q125" i="25"/>
  <c r="Q126" i="25"/>
  <c r="Q127" i="25"/>
  <c r="Q128" i="25"/>
  <c r="Q129" i="25"/>
  <c r="Q130" i="25"/>
  <c r="Q131" i="25"/>
  <c r="Q132" i="25"/>
  <c r="Q133" i="25"/>
  <c r="Q134" i="25"/>
  <c r="Q135" i="25"/>
  <c r="Q136" i="25"/>
  <c r="Q137" i="25"/>
  <c r="Q138" i="25"/>
  <c r="Q139" i="25"/>
  <c r="Q140" i="25"/>
  <c r="Q141" i="25"/>
  <c r="Q142" i="25"/>
  <c r="Q143" i="25"/>
  <c r="Q144" i="25"/>
  <c r="Q145" i="25"/>
  <c r="Q146" i="25"/>
  <c r="Q147" i="25"/>
  <c r="Q148" i="25"/>
  <c r="Q149" i="25"/>
  <c r="Q150" i="25"/>
  <c r="Q151" i="25"/>
  <c r="Q152" i="25"/>
  <c r="Q153" i="25"/>
  <c r="Q154" i="25"/>
  <c r="Q155" i="25"/>
  <c r="Q156" i="25"/>
  <c r="Q157" i="25"/>
  <c r="Q158" i="25"/>
  <c r="Q159" i="25"/>
  <c r="Q160" i="25"/>
  <c r="Q161" i="25"/>
  <c r="Q162" i="25"/>
  <c r="Q163" i="25"/>
  <c r="Q164" i="25"/>
  <c r="Q165" i="25"/>
  <c r="Q166" i="25"/>
  <c r="Q167" i="25"/>
  <c r="Q168" i="25"/>
  <c r="Q169" i="25"/>
  <c r="Q170" i="25"/>
  <c r="Q171" i="25"/>
  <c r="Q172" i="25"/>
  <c r="Q173" i="25"/>
  <c r="Q174" i="25"/>
  <c r="Q175" i="25"/>
  <c r="Q176" i="25"/>
  <c r="Q177" i="25"/>
  <c r="Q178" i="25"/>
  <c r="Q179" i="25"/>
  <c r="Q180" i="25"/>
  <c r="Q181" i="25"/>
  <c r="Q182" i="25"/>
  <c r="Q183" i="25"/>
  <c r="Q184" i="25"/>
  <c r="Q185" i="25"/>
  <c r="Q186" i="25"/>
  <c r="Q187" i="25"/>
  <c r="Q188" i="25"/>
  <c r="Q189" i="25"/>
  <c r="Q190" i="25"/>
  <c r="Q191" i="25"/>
  <c r="Q192" i="25"/>
  <c r="Q193" i="25"/>
  <c r="Q194" i="25"/>
  <c r="Q195" i="25"/>
  <c r="Q196" i="25"/>
  <c r="Q197" i="25"/>
  <c r="Q198" i="25"/>
  <c r="Q199" i="25"/>
  <c r="Q200" i="25"/>
  <c r="Q201" i="25"/>
  <c r="Q202" i="25"/>
  <c r="Q203" i="25"/>
  <c r="Q204" i="25"/>
  <c r="Q205" i="25"/>
  <c r="Q206" i="25"/>
  <c r="Q207" i="25"/>
  <c r="Q208" i="25"/>
  <c r="Q209" i="25"/>
  <c r="Q210" i="25"/>
  <c r="Q211" i="25"/>
  <c r="Q212" i="25"/>
  <c r="Q213" i="25"/>
  <c r="Q214" i="25"/>
  <c r="Q215" i="25"/>
  <c r="Q216" i="25"/>
  <c r="Q217" i="25"/>
  <c r="Q218" i="25"/>
  <c r="Q219" i="25"/>
  <c r="Q220" i="25"/>
  <c r="Q221" i="25"/>
  <c r="Q222" i="25"/>
  <c r="Q223" i="25"/>
  <c r="Q224" i="25"/>
  <c r="Q225" i="25"/>
  <c r="Q226" i="25"/>
  <c r="Q227" i="25"/>
  <c r="Q228" i="25"/>
  <c r="Q229" i="25"/>
  <c r="Q230" i="25"/>
  <c r="Q231" i="25"/>
  <c r="Q232" i="25"/>
  <c r="Q233" i="25"/>
  <c r="Q234" i="25"/>
  <c r="Q235" i="25"/>
  <c r="Q236" i="25"/>
  <c r="Q237" i="25"/>
  <c r="Q238" i="25"/>
  <c r="Q239" i="25"/>
  <c r="Q240" i="25"/>
  <c r="Q241" i="25"/>
  <c r="Q242" i="25"/>
  <c r="Q243" i="25"/>
  <c r="Q244" i="25"/>
  <c r="Q245" i="25"/>
  <c r="Q246" i="25"/>
  <c r="Q247" i="25"/>
  <c r="Q248" i="25"/>
  <c r="Q249" i="25"/>
  <c r="Q250" i="25"/>
  <c r="Q251" i="25"/>
  <c r="Q252" i="25"/>
  <c r="Q253" i="25"/>
  <c r="Q254" i="25"/>
  <c r="Q255" i="25"/>
  <c r="Q256" i="25"/>
  <c r="Q257" i="25"/>
  <c r="Q258" i="25"/>
  <c r="Q259" i="25"/>
  <c r="Q260" i="25"/>
  <c r="Q261" i="25"/>
  <c r="Q262" i="25"/>
  <c r="Q263" i="25"/>
  <c r="Q264" i="25"/>
  <c r="Q265" i="25"/>
  <c r="Q266" i="25"/>
  <c r="Q267" i="25"/>
  <c r="Q268" i="25"/>
  <c r="Q269" i="25"/>
  <c r="Q270" i="25"/>
  <c r="Q271" i="25"/>
  <c r="Q272" i="25"/>
  <c r="Q273" i="25"/>
  <c r="Q274" i="25"/>
  <c r="Q275" i="25"/>
  <c r="Q276" i="25"/>
  <c r="Q277" i="25"/>
  <c r="Q278" i="25"/>
  <c r="Q279" i="25"/>
  <c r="Q280" i="25"/>
  <c r="Q281" i="25"/>
  <c r="Q282" i="25"/>
  <c r="Q283" i="25"/>
  <c r="Q284" i="25"/>
  <c r="Q285" i="25"/>
  <c r="Q286" i="25"/>
  <c r="Q287" i="25"/>
  <c r="Q288" i="25"/>
  <c r="Q289" i="25"/>
  <c r="Q290" i="25"/>
  <c r="Q291" i="25"/>
  <c r="Q292" i="25"/>
  <c r="Q293" i="25"/>
  <c r="Q294" i="25"/>
  <c r="Q295" i="25"/>
  <c r="Q296" i="25"/>
  <c r="Q297" i="25"/>
  <c r="Q298" i="25"/>
  <c r="Q299" i="25"/>
  <c r="Q300" i="25"/>
  <c r="Q301" i="25"/>
  <c r="Q302" i="25"/>
  <c r="Q303" i="25"/>
  <c r="Q304" i="25"/>
  <c r="Q305" i="25"/>
  <c r="Q306" i="25"/>
  <c r="Q307" i="25"/>
  <c r="Q308" i="25"/>
  <c r="Q309" i="25"/>
  <c r="Q310" i="25"/>
  <c r="Q311" i="25"/>
  <c r="Q312" i="25"/>
  <c r="Q313" i="25"/>
  <c r="Q314" i="25"/>
  <c r="Q315" i="25"/>
  <c r="Q316" i="25"/>
  <c r="Q317" i="25"/>
  <c r="Q318" i="25"/>
  <c r="Q319" i="25"/>
  <c r="Q320" i="25"/>
  <c r="Q321" i="25"/>
  <c r="Q322" i="25"/>
  <c r="Q323" i="25"/>
  <c r="Q324" i="25"/>
  <c r="Q325" i="25"/>
  <c r="Q326" i="25"/>
  <c r="Q327" i="25"/>
  <c r="Q328" i="25"/>
  <c r="Q329" i="25"/>
  <c r="Q330" i="25"/>
  <c r="Q331" i="25"/>
  <c r="Q332" i="25"/>
  <c r="Q333" i="25"/>
  <c r="Q334" i="25"/>
  <c r="Q335" i="25"/>
  <c r="Q336" i="25"/>
  <c r="Q337" i="25"/>
  <c r="Q338" i="25"/>
  <c r="Q339" i="25"/>
  <c r="Q340" i="25"/>
  <c r="Q341" i="25"/>
  <c r="Q342" i="25"/>
  <c r="Q343" i="25"/>
  <c r="Q344" i="25"/>
  <c r="Q345" i="25"/>
  <c r="Q346" i="25"/>
  <c r="Q347" i="25"/>
  <c r="Q348" i="25"/>
  <c r="Q349" i="25"/>
  <c r="Q350" i="25"/>
  <c r="Q351" i="25"/>
  <c r="Q352" i="25"/>
  <c r="Q353" i="25"/>
  <c r="Q354" i="25"/>
  <c r="Q355" i="25"/>
  <c r="Q356" i="25"/>
  <c r="Q357" i="25"/>
  <c r="Q358" i="25"/>
  <c r="Q359" i="25"/>
  <c r="Q360" i="25"/>
  <c r="Q361" i="25"/>
  <c r="Q362" i="25"/>
  <c r="Q363" i="25"/>
  <c r="Q364" i="25"/>
  <c r="Q365" i="25"/>
  <c r="Q366" i="25"/>
  <c r="Q367" i="25"/>
  <c r="Q368" i="25"/>
  <c r="Q369" i="25"/>
  <c r="Q370" i="25"/>
  <c r="Q371" i="25"/>
  <c r="Q372" i="25"/>
  <c r="Q373" i="25"/>
  <c r="Q374" i="25"/>
  <c r="Q375" i="25"/>
  <c r="Q376" i="25"/>
  <c r="Q377" i="25"/>
  <c r="Q378" i="25"/>
  <c r="Q379" i="25"/>
  <c r="Q380" i="25"/>
  <c r="Q381" i="25"/>
  <c r="Q382" i="25"/>
  <c r="Q383" i="25"/>
  <c r="Q384" i="25"/>
  <c r="Q385" i="25"/>
  <c r="Q386" i="25"/>
  <c r="Q387" i="25"/>
  <c r="Q388" i="25"/>
  <c r="Q389" i="25"/>
  <c r="Q390" i="25"/>
  <c r="Q391" i="25"/>
  <c r="Q392" i="25"/>
  <c r="Q393" i="25"/>
  <c r="Q394" i="25"/>
  <c r="Q395" i="25"/>
  <c r="Q396" i="25"/>
  <c r="Q397" i="25"/>
  <c r="Q398" i="25"/>
  <c r="Q399" i="25"/>
  <c r="Q400" i="25"/>
  <c r="Q401" i="25"/>
  <c r="Q402" i="25"/>
  <c r="Q403" i="25"/>
  <c r="Q404" i="25"/>
  <c r="Q405" i="25"/>
  <c r="Q406" i="25"/>
  <c r="Q407" i="25"/>
  <c r="Q408" i="25"/>
  <c r="Q409" i="25"/>
  <c r="Q410" i="25"/>
  <c r="Q411" i="25"/>
  <c r="Q412" i="25"/>
  <c r="Q413" i="25"/>
  <c r="Q414" i="25"/>
  <c r="Q415" i="25"/>
  <c r="Q416" i="25"/>
  <c r="Q417" i="25"/>
  <c r="Q418" i="25"/>
  <c r="Q419" i="25"/>
  <c r="Q420" i="25"/>
  <c r="Q421" i="25"/>
  <c r="Q422" i="25"/>
  <c r="Q423" i="25"/>
  <c r="Q424" i="25"/>
  <c r="Q425" i="25"/>
  <c r="Q426" i="25"/>
  <c r="Q427" i="25"/>
  <c r="Q428" i="25"/>
  <c r="Q429" i="25"/>
  <c r="Q430" i="25"/>
  <c r="Q431" i="25"/>
  <c r="Q432" i="25"/>
  <c r="Q433" i="25"/>
  <c r="Q434" i="25"/>
  <c r="Q435" i="25"/>
  <c r="Q436" i="25"/>
  <c r="Q437" i="25"/>
  <c r="Q438" i="25"/>
  <c r="Q439" i="25"/>
  <c r="Q440" i="25"/>
  <c r="Q441" i="25"/>
  <c r="Q442" i="25"/>
  <c r="Q443" i="25"/>
  <c r="Q444" i="25"/>
  <c r="Q445" i="25"/>
  <c r="Q446" i="25"/>
  <c r="Q447" i="25"/>
  <c r="Q448" i="25"/>
  <c r="Q449" i="25"/>
  <c r="Q450" i="25"/>
  <c r="Q451" i="25"/>
  <c r="Q452" i="25"/>
  <c r="Q453" i="25"/>
  <c r="Q454" i="25"/>
  <c r="Q455" i="25"/>
  <c r="Q456" i="25"/>
  <c r="Q457" i="25"/>
  <c r="Q458" i="25"/>
  <c r="Q459" i="25"/>
  <c r="Q460" i="25"/>
  <c r="Q461" i="25"/>
  <c r="Q462" i="25"/>
  <c r="Q463" i="25"/>
  <c r="Q464" i="25"/>
  <c r="Q465" i="25"/>
  <c r="Q466" i="25"/>
  <c r="Q467" i="25"/>
  <c r="Q468" i="25"/>
  <c r="Q469" i="25"/>
  <c r="Q470" i="25"/>
  <c r="Q471" i="25"/>
  <c r="Q472" i="25"/>
  <c r="Q473" i="25"/>
  <c r="Q474" i="25"/>
  <c r="Q475" i="25"/>
  <c r="Q476" i="25"/>
  <c r="Q477" i="25"/>
  <c r="Q478" i="25"/>
  <c r="Q479" i="25"/>
  <c r="Q480" i="25"/>
  <c r="Q481" i="25"/>
  <c r="Q482" i="25"/>
  <c r="Q483" i="25"/>
  <c r="Q484" i="25"/>
  <c r="Q485" i="25"/>
  <c r="Q486" i="25"/>
  <c r="Q487" i="25"/>
  <c r="Q488" i="25"/>
  <c r="Q489" i="25"/>
  <c r="Q490" i="25"/>
  <c r="Q491" i="25"/>
  <c r="Q492" i="25"/>
  <c r="Q493" i="25"/>
  <c r="Q494" i="25"/>
  <c r="Q495" i="25"/>
  <c r="Q496" i="25"/>
  <c r="Q497" i="25"/>
  <c r="Q498" i="25"/>
  <c r="Q499" i="25"/>
  <c r="Q500" i="25"/>
  <c r="Q501" i="25"/>
  <c r="Q502" i="25"/>
  <c r="Q503" i="25"/>
  <c r="Q504" i="25"/>
  <c r="Q505" i="25"/>
  <c r="Q506" i="25"/>
  <c r="Q507" i="25"/>
  <c r="Q508" i="25"/>
  <c r="Q509" i="25"/>
  <c r="Q510" i="25"/>
  <c r="Q511" i="25"/>
  <c r="Q512" i="25"/>
  <c r="Q513" i="25"/>
  <c r="Q514" i="25"/>
  <c r="Q515" i="25"/>
  <c r="Q516" i="25"/>
  <c r="Q517" i="25"/>
  <c r="Q518" i="25"/>
  <c r="Q519" i="25"/>
  <c r="Q520" i="25"/>
  <c r="Q521" i="25"/>
  <c r="Q522" i="25"/>
  <c r="Q523" i="25"/>
  <c r="Q524" i="25"/>
  <c r="Q525" i="25"/>
  <c r="Q526" i="25"/>
  <c r="Q527" i="25"/>
  <c r="Q528" i="25"/>
  <c r="Q529" i="25"/>
  <c r="Q530" i="25"/>
  <c r="Q531" i="25"/>
  <c r="Q532" i="25"/>
  <c r="Q533" i="25"/>
  <c r="Q534" i="25"/>
  <c r="Q535" i="25"/>
  <c r="Q536" i="25"/>
  <c r="Q537" i="25"/>
  <c r="Q538" i="25"/>
  <c r="Q539" i="25"/>
  <c r="Q540" i="25"/>
  <c r="Q541" i="25"/>
  <c r="Q542" i="25"/>
  <c r="Q543" i="25"/>
  <c r="Q544" i="25"/>
  <c r="Q545" i="25"/>
  <c r="Q546" i="25"/>
  <c r="Q547" i="25"/>
  <c r="Q548" i="25"/>
  <c r="Q549" i="25"/>
  <c r="Q550" i="25"/>
  <c r="Q551" i="25"/>
  <c r="Q552" i="25"/>
  <c r="Q553" i="25"/>
  <c r="Q554" i="25"/>
  <c r="Q555" i="25"/>
  <c r="Q556" i="25"/>
  <c r="Q557" i="25"/>
  <c r="Q558" i="25"/>
  <c r="Q559" i="25"/>
  <c r="Q560" i="25"/>
  <c r="Q561" i="25"/>
  <c r="Q562" i="25"/>
  <c r="Q563" i="25"/>
  <c r="Q564" i="25"/>
  <c r="Q565" i="25"/>
  <c r="Q566" i="25"/>
  <c r="Q567" i="25"/>
  <c r="Q568" i="25"/>
  <c r="Q569" i="25"/>
  <c r="Q570" i="25"/>
  <c r="Q571" i="25"/>
  <c r="Q572" i="25"/>
  <c r="Q573" i="25"/>
  <c r="Q574" i="25"/>
  <c r="Q575" i="25"/>
  <c r="Q576" i="25"/>
  <c r="Q577" i="25"/>
  <c r="Q578" i="25"/>
  <c r="Q579" i="25"/>
  <c r="Q580" i="25"/>
  <c r="Q581" i="25"/>
  <c r="Q582" i="25"/>
  <c r="Q583" i="25"/>
  <c r="Q584" i="25"/>
  <c r="Q585" i="25"/>
  <c r="Q586" i="25"/>
  <c r="Q587" i="25"/>
  <c r="Q588" i="25"/>
  <c r="Q589" i="25"/>
  <c r="Q590" i="25"/>
  <c r="Q591" i="25"/>
  <c r="Q592" i="25"/>
  <c r="Q593" i="25"/>
  <c r="Q594" i="25"/>
  <c r="Q595" i="25"/>
  <c r="Q596" i="25"/>
  <c r="Q597" i="25"/>
  <c r="Q598" i="25"/>
  <c r="Q599" i="25"/>
  <c r="Q600" i="25"/>
  <c r="Q601" i="25"/>
  <c r="Q602" i="25"/>
  <c r="Q603" i="25"/>
  <c r="Q604" i="25"/>
  <c r="Q605" i="25"/>
  <c r="Q606" i="25"/>
  <c r="Q607" i="25"/>
  <c r="Q608" i="25"/>
  <c r="Q609" i="25"/>
  <c r="Q610" i="25"/>
  <c r="Q611" i="25"/>
  <c r="Q612" i="25"/>
  <c r="Q613" i="25"/>
  <c r="Q614" i="25"/>
  <c r="Q615" i="25"/>
  <c r="Q616" i="25"/>
  <c r="Q617" i="25"/>
  <c r="Q618" i="25"/>
  <c r="Q619" i="25"/>
  <c r="Q620" i="25"/>
  <c r="Q621" i="25"/>
  <c r="Q622" i="25"/>
  <c r="Q623" i="25"/>
  <c r="Q624" i="25"/>
  <c r="Q625" i="25"/>
  <c r="Q626" i="25"/>
  <c r="Q627" i="25"/>
  <c r="Q628" i="25"/>
  <c r="Q629" i="25"/>
  <c r="Q630" i="25"/>
  <c r="Q631" i="25"/>
  <c r="Q632" i="25"/>
  <c r="Q633" i="25"/>
  <c r="Q634" i="25"/>
  <c r="Q635" i="25"/>
  <c r="Q636" i="25"/>
  <c r="Q637" i="25"/>
  <c r="Q638" i="25"/>
  <c r="Q639" i="25"/>
  <c r="Q640" i="25"/>
  <c r="Q641" i="25"/>
  <c r="Q642" i="25"/>
  <c r="Q643" i="25"/>
  <c r="Q644" i="25"/>
  <c r="Q645" i="25"/>
  <c r="Q646" i="25"/>
  <c r="Q647" i="25"/>
  <c r="Q648" i="25"/>
  <c r="Q649" i="25"/>
  <c r="Q650" i="25"/>
  <c r="Q651" i="25"/>
  <c r="Q652" i="25"/>
  <c r="Q653" i="25"/>
  <c r="Q654" i="25"/>
  <c r="Q655" i="25"/>
  <c r="Q656" i="25"/>
  <c r="Q657" i="25"/>
  <c r="Q658" i="25"/>
  <c r="Q659" i="25"/>
  <c r="Q660" i="25"/>
  <c r="Q661" i="25"/>
  <c r="Q662" i="25"/>
  <c r="Q663" i="25"/>
  <c r="Q664" i="25"/>
  <c r="Q665" i="25"/>
  <c r="Q666" i="25"/>
  <c r="Q667" i="25"/>
  <c r="Q668" i="25"/>
  <c r="Q669" i="25"/>
  <c r="Q670" i="25"/>
  <c r="Q671" i="25"/>
  <c r="Q672" i="25"/>
  <c r="Q673" i="25"/>
  <c r="Q674" i="25"/>
  <c r="Q675" i="25"/>
  <c r="Q676" i="25"/>
  <c r="Q677" i="25"/>
  <c r="Q678" i="25"/>
  <c r="Q679" i="25"/>
  <c r="Q680" i="25"/>
  <c r="Q681" i="25"/>
  <c r="Q682" i="25"/>
  <c r="Q683" i="25"/>
  <c r="Q684" i="25"/>
  <c r="Q685" i="25"/>
  <c r="Q686" i="25"/>
  <c r="Q687" i="25"/>
  <c r="Q688" i="25"/>
  <c r="Q689" i="25"/>
  <c r="Q690" i="25"/>
  <c r="Q691" i="25"/>
  <c r="Q692" i="25"/>
  <c r="Q693" i="25"/>
  <c r="Q694" i="25"/>
  <c r="Q695" i="25"/>
  <c r="Q696" i="25"/>
  <c r="Q697" i="25"/>
  <c r="Q698" i="25"/>
  <c r="Q699" i="25"/>
  <c r="Q700" i="25"/>
  <c r="Q701" i="25"/>
  <c r="Q702" i="25"/>
  <c r="Q703" i="25"/>
  <c r="Q704" i="25"/>
  <c r="Q705" i="25"/>
  <c r="Q706" i="25"/>
  <c r="Q707" i="25"/>
  <c r="Q708" i="25"/>
  <c r="Q709" i="25"/>
  <c r="Q710" i="25"/>
  <c r="Q711" i="25"/>
  <c r="Q712" i="25"/>
  <c r="Q713" i="25"/>
  <c r="Q714" i="25"/>
  <c r="Q715" i="25"/>
  <c r="Q716" i="25"/>
  <c r="Q717" i="25"/>
  <c r="Q718" i="25"/>
  <c r="Q719" i="25"/>
  <c r="Q720" i="25"/>
  <c r="Q721" i="25"/>
  <c r="Q722" i="25"/>
  <c r="Q723" i="25"/>
  <c r="Q724" i="25"/>
  <c r="Q725" i="25"/>
  <c r="Q726" i="25"/>
  <c r="Q727" i="25"/>
  <c r="Q728" i="25"/>
  <c r="Q729" i="25"/>
  <c r="Q730" i="25"/>
  <c r="Q731" i="25"/>
  <c r="Q732" i="25"/>
  <c r="Q733" i="25"/>
  <c r="Q734" i="25"/>
  <c r="Q735" i="25"/>
  <c r="Q736" i="25"/>
  <c r="Q737" i="25"/>
  <c r="Q738" i="25"/>
  <c r="Q739" i="25"/>
  <c r="Q740" i="25"/>
  <c r="Q741" i="25"/>
  <c r="Q742" i="25"/>
  <c r="Q743" i="25"/>
  <c r="Q744" i="25"/>
  <c r="Q745" i="25"/>
  <c r="Q746" i="25"/>
  <c r="Q747" i="25"/>
  <c r="Q748" i="25"/>
  <c r="Q749" i="25"/>
  <c r="Q750" i="25"/>
  <c r="Q751" i="25"/>
  <c r="Q752" i="25"/>
  <c r="Q753" i="25"/>
  <c r="Q754" i="25"/>
  <c r="Q755" i="25"/>
  <c r="Q756" i="25"/>
  <c r="Q757" i="25"/>
  <c r="Q758" i="25"/>
  <c r="Q759" i="25"/>
  <c r="Q760" i="25"/>
  <c r="Q761" i="25"/>
  <c r="Q762" i="25"/>
  <c r="Q763" i="25"/>
  <c r="Q764" i="25"/>
  <c r="Q765" i="25"/>
  <c r="Q766" i="25"/>
  <c r="Q767" i="25"/>
  <c r="Q768" i="25"/>
  <c r="Q769" i="25"/>
  <c r="Q770" i="25"/>
  <c r="Q771" i="25"/>
  <c r="Q772" i="25"/>
  <c r="Q773" i="25"/>
  <c r="Q774" i="25"/>
  <c r="Q775" i="25"/>
  <c r="Q776" i="25"/>
  <c r="Q777" i="25"/>
  <c r="Q778" i="25"/>
  <c r="Q779" i="25"/>
  <c r="Q780" i="25"/>
  <c r="Q781" i="25"/>
  <c r="Q782" i="25"/>
  <c r="Q783" i="25"/>
  <c r="Q784" i="25"/>
  <c r="Q785" i="25"/>
  <c r="Q786" i="25"/>
  <c r="Q787" i="25"/>
  <c r="Q788" i="25"/>
  <c r="Q789" i="25"/>
  <c r="Q790" i="25"/>
  <c r="Q791" i="25"/>
  <c r="Q792" i="25"/>
  <c r="Q793" i="25"/>
  <c r="Q794" i="25"/>
  <c r="Q795" i="25"/>
  <c r="Q796" i="25"/>
  <c r="Q797" i="25"/>
  <c r="Q798" i="25"/>
  <c r="Q799" i="25"/>
  <c r="Q800" i="25"/>
  <c r="Q801" i="25"/>
  <c r="Q802" i="25"/>
  <c r="Q803" i="25"/>
  <c r="Q804" i="25"/>
  <c r="Q805" i="25"/>
  <c r="Q806" i="25"/>
  <c r="Q807" i="25"/>
  <c r="Q808" i="25"/>
  <c r="Q809" i="25"/>
  <c r="Q810" i="25"/>
  <c r="Q811" i="25"/>
  <c r="Q812" i="25"/>
  <c r="Q813" i="25"/>
  <c r="Q814" i="25"/>
  <c r="Q815" i="25"/>
  <c r="Q816" i="25"/>
  <c r="Q817" i="25"/>
  <c r="Q818" i="25"/>
  <c r="Q819" i="25"/>
  <c r="Q820" i="25"/>
  <c r="Q821" i="25"/>
  <c r="Q822" i="25"/>
  <c r="Q823" i="25"/>
  <c r="Q824" i="25"/>
  <c r="Q825" i="25"/>
  <c r="Q826" i="25"/>
  <c r="Q827" i="25"/>
  <c r="Q828" i="25"/>
  <c r="Q829" i="25"/>
  <c r="Q830" i="25"/>
  <c r="Q831" i="25"/>
  <c r="Q832" i="25"/>
  <c r="Q833" i="25"/>
  <c r="Q834" i="25"/>
  <c r="Q835" i="25"/>
  <c r="Q836" i="25"/>
  <c r="Q837" i="25"/>
  <c r="Q838" i="25"/>
  <c r="Q839" i="25"/>
  <c r="Q840" i="25"/>
  <c r="Q841" i="25"/>
  <c r="Q842" i="25"/>
  <c r="Q843" i="25"/>
  <c r="Q844" i="25"/>
  <c r="Q845" i="25"/>
  <c r="Q846" i="25"/>
  <c r="Q847" i="25"/>
  <c r="Q848" i="25"/>
  <c r="Q849" i="25"/>
  <c r="Q850" i="25"/>
  <c r="Q851" i="25"/>
  <c r="Q852" i="25"/>
  <c r="Q853" i="25"/>
  <c r="Q854" i="25"/>
  <c r="Q855" i="25"/>
  <c r="Q856" i="25"/>
  <c r="Q857" i="25"/>
  <c r="Q858" i="25"/>
  <c r="Q859" i="25"/>
  <c r="Q860" i="25"/>
  <c r="Q861" i="25"/>
  <c r="Q862" i="25"/>
  <c r="Q863" i="25"/>
  <c r="Q864" i="25"/>
  <c r="Q865" i="25"/>
  <c r="Q866" i="25"/>
  <c r="Q867" i="25"/>
  <c r="Q868" i="25"/>
  <c r="Q869" i="25"/>
  <c r="Q870" i="25"/>
  <c r="Q871" i="25"/>
  <c r="Q872" i="25"/>
  <c r="Q873" i="25"/>
  <c r="Q874" i="25"/>
  <c r="Q875" i="25"/>
  <c r="Q876" i="25"/>
  <c r="Q877" i="25"/>
  <c r="Q878" i="25"/>
  <c r="Q879" i="25"/>
  <c r="Q880" i="25"/>
  <c r="Q881" i="25"/>
  <c r="Q882" i="25"/>
  <c r="Q883" i="25"/>
  <c r="Q884" i="25"/>
  <c r="Q885" i="25"/>
  <c r="Q886" i="25"/>
  <c r="Q887" i="25"/>
  <c r="Q888" i="25"/>
  <c r="Q889" i="25"/>
  <c r="Q890" i="25"/>
  <c r="Q891" i="25"/>
  <c r="Q892" i="25"/>
  <c r="Q893" i="25"/>
  <c r="Q894" i="25"/>
  <c r="Q895" i="25"/>
  <c r="Q896" i="25"/>
  <c r="Q897" i="25"/>
  <c r="Q898" i="25"/>
  <c r="Q899" i="25"/>
  <c r="Q900" i="25"/>
  <c r="Q901" i="25"/>
  <c r="Q902" i="25"/>
  <c r="Q903" i="25"/>
  <c r="Q904" i="25"/>
  <c r="Q905" i="25"/>
  <c r="Q906" i="25"/>
  <c r="Q907" i="25"/>
  <c r="Q908" i="25"/>
  <c r="Q909" i="25"/>
  <c r="Q910" i="25"/>
  <c r="Q911" i="25"/>
  <c r="Q912" i="25"/>
  <c r="Q913" i="25"/>
  <c r="Q914" i="25"/>
  <c r="Q915" i="25"/>
  <c r="Q916" i="25"/>
  <c r="Q917" i="25"/>
  <c r="Q918" i="25"/>
  <c r="Q919" i="25"/>
  <c r="Q920" i="25"/>
  <c r="Q921" i="25"/>
  <c r="Q922" i="25"/>
  <c r="Q923" i="25"/>
  <c r="Q924" i="25"/>
  <c r="Q925" i="25"/>
  <c r="Q926" i="25"/>
  <c r="Q927" i="25"/>
  <c r="Q928" i="25"/>
  <c r="Q929" i="25"/>
  <c r="Q930" i="25"/>
  <c r="Q931" i="25"/>
  <c r="Q932" i="25"/>
  <c r="Q933" i="25"/>
  <c r="Q934" i="25"/>
  <c r="Q935" i="25"/>
  <c r="Q936" i="25"/>
  <c r="Q937" i="25"/>
  <c r="Q938" i="25"/>
  <c r="Q939" i="25"/>
  <c r="Q940" i="25"/>
  <c r="Q941" i="25"/>
  <c r="Q942" i="25"/>
  <c r="Q943" i="25"/>
  <c r="Q944" i="25"/>
  <c r="Q945" i="25"/>
  <c r="Q946" i="25"/>
  <c r="Q947" i="25"/>
  <c r="Q948" i="25"/>
  <c r="Q949" i="25"/>
  <c r="Q950" i="25"/>
  <c r="Q951" i="25"/>
  <c r="Q952" i="25"/>
  <c r="Q953" i="25"/>
  <c r="Q954" i="25"/>
  <c r="Q955" i="25"/>
  <c r="Q956" i="25"/>
  <c r="Q957" i="25"/>
  <c r="Q958" i="25"/>
  <c r="Q959" i="25"/>
  <c r="Q960" i="25"/>
  <c r="Q961" i="25"/>
  <c r="Q962" i="25"/>
  <c r="Q963" i="25"/>
  <c r="Q964" i="25"/>
  <c r="Q965" i="25"/>
  <c r="Q966" i="25"/>
  <c r="Q967" i="25"/>
  <c r="Q968" i="25"/>
  <c r="Q969" i="25"/>
  <c r="Q970" i="25"/>
  <c r="Q971" i="25"/>
  <c r="Q972" i="25"/>
  <c r="Q973" i="25"/>
  <c r="Q974" i="25"/>
  <c r="Q975" i="25"/>
  <c r="Q976" i="25"/>
  <c r="Q977" i="25"/>
  <c r="Q978" i="25"/>
  <c r="Q979" i="25"/>
  <c r="Q980" i="25"/>
  <c r="Q981" i="25"/>
  <c r="Q982" i="25"/>
  <c r="Q983" i="25"/>
  <c r="Q984" i="25"/>
  <c r="Q985" i="25"/>
  <c r="Q986" i="25"/>
  <c r="Q987" i="25"/>
  <c r="Q988" i="25"/>
  <c r="Q989" i="25"/>
  <c r="Q990" i="25"/>
  <c r="Q991" i="25"/>
  <c r="Q992" i="25"/>
  <c r="Q993" i="25"/>
  <c r="Q994" i="25"/>
  <c r="Q995" i="25"/>
  <c r="Q996" i="25"/>
  <c r="Q997" i="25"/>
  <c r="Q998" i="25"/>
  <c r="Q999" i="25"/>
  <c r="Q1000" i="25"/>
  <c r="Q1001" i="25"/>
  <c r="Q1002" i="25"/>
  <c r="Q1003" i="25"/>
  <c r="Q1004" i="25"/>
  <c r="Q1005" i="25"/>
  <c r="Q1006" i="25"/>
  <c r="Q1007" i="25"/>
  <c r="Q1008" i="25"/>
  <c r="Q1009" i="25"/>
  <c r="Q1010" i="25"/>
  <c r="Q1011" i="25"/>
  <c r="Q1012" i="25"/>
  <c r="Q1013" i="25"/>
  <c r="Q1014" i="25"/>
  <c r="Q1015" i="25"/>
  <c r="Q1016" i="25"/>
  <c r="Q1017" i="25"/>
  <c r="Q1018" i="25"/>
  <c r="Q1019" i="25"/>
  <c r="Q1020" i="25"/>
  <c r="Q1021" i="25"/>
  <c r="Q1022" i="25"/>
  <c r="Q1023" i="25"/>
  <c r="Q1024" i="25"/>
  <c r="Q1025" i="25"/>
  <c r="Q1026" i="25"/>
  <c r="Q1027" i="25"/>
  <c r="Q1028" i="25"/>
  <c r="Q1029" i="25"/>
  <c r="Q1030" i="25"/>
  <c r="Q1031" i="25"/>
  <c r="Q1032" i="25"/>
  <c r="Q1033" i="25"/>
  <c r="Q1034" i="25"/>
  <c r="Q1035" i="25"/>
  <c r="Q1036" i="25"/>
  <c r="Q1037" i="25"/>
  <c r="Q1038" i="25"/>
  <c r="Q1039" i="25"/>
  <c r="Q1040" i="25"/>
  <c r="Q1041" i="25"/>
  <c r="Q1042" i="25"/>
  <c r="Q1043" i="25"/>
  <c r="Q1044" i="25"/>
  <c r="Q1045" i="25"/>
  <c r="Q1046" i="25"/>
  <c r="Q1047" i="25"/>
  <c r="Q1048" i="25"/>
  <c r="Q1049" i="25"/>
  <c r="Q1050" i="25"/>
  <c r="Q1051" i="25"/>
  <c r="Q1052" i="25"/>
  <c r="Q1053" i="25"/>
  <c r="Q1054" i="25"/>
  <c r="Q1055" i="25"/>
  <c r="Q1056" i="25"/>
  <c r="Q1057" i="25"/>
  <c r="Q1058" i="25"/>
  <c r="Q1059" i="25"/>
  <c r="Q1060" i="25"/>
  <c r="Q1061" i="25"/>
  <c r="Q1062" i="25"/>
  <c r="Q1063" i="25"/>
  <c r="Q1064" i="25"/>
  <c r="Q1065" i="25"/>
  <c r="Q1066" i="25"/>
  <c r="Q1067" i="25"/>
  <c r="Q1068" i="25"/>
  <c r="Q1069" i="25"/>
  <c r="Q1070" i="25"/>
  <c r="Q1071" i="25"/>
  <c r="Q1072" i="25"/>
  <c r="Q1073" i="25"/>
  <c r="Q1074" i="25"/>
  <c r="Q1075" i="25"/>
  <c r="Q1076" i="25"/>
  <c r="Q1077" i="25"/>
  <c r="Q1078" i="25"/>
  <c r="Q1079" i="25"/>
  <c r="Q1080" i="25"/>
  <c r="Q1081" i="25"/>
  <c r="Q1082" i="25"/>
  <c r="Q1083" i="25"/>
  <c r="Q1084" i="25"/>
  <c r="Q1085" i="25"/>
  <c r="Q1086" i="25"/>
  <c r="Q1087" i="25"/>
  <c r="Q1088" i="25"/>
  <c r="Q1089" i="25"/>
  <c r="Q1090" i="25"/>
  <c r="Q1091" i="25"/>
  <c r="Q1092" i="25"/>
  <c r="Q1093" i="25"/>
  <c r="Q1094" i="25"/>
  <c r="Q1095" i="25"/>
  <c r="Q1096" i="25"/>
  <c r="Q1097" i="25"/>
  <c r="Q1098" i="25"/>
  <c r="Q1099" i="25"/>
  <c r="Q1100" i="25"/>
  <c r="Q1101" i="25"/>
  <c r="Q1102" i="25"/>
  <c r="Q1103" i="25"/>
  <c r="Q1104" i="25"/>
  <c r="Q1105" i="25"/>
  <c r="Q1106" i="25"/>
  <c r="Q1107" i="25"/>
  <c r="Q1108" i="25"/>
  <c r="Q1109" i="25"/>
  <c r="Q1110" i="25"/>
  <c r="Q1111" i="25"/>
  <c r="Q1112" i="25"/>
  <c r="Q1113" i="25"/>
  <c r="Q1114" i="25"/>
  <c r="Q1115" i="25"/>
  <c r="Q1116" i="25"/>
  <c r="Q1117" i="25"/>
  <c r="Q1118" i="25"/>
  <c r="Q1119" i="25"/>
  <c r="Q1120" i="25"/>
  <c r="Q1121" i="25"/>
  <c r="Q1122" i="25"/>
  <c r="Q1123" i="25"/>
  <c r="Q1124" i="25"/>
  <c r="Q1125" i="25"/>
  <c r="Q1126" i="25"/>
  <c r="Q1127" i="25"/>
  <c r="Q1128" i="25"/>
  <c r="Q1129" i="25"/>
  <c r="Q1130" i="25"/>
  <c r="Q1131" i="25"/>
  <c r="Q1132" i="25"/>
  <c r="Q1133" i="25"/>
  <c r="Q1134" i="25"/>
  <c r="Q1135" i="25"/>
  <c r="Q1136" i="25"/>
  <c r="Q1137" i="25"/>
  <c r="Q1138" i="25"/>
  <c r="Q1139" i="25"/>
  <c r="Q1140" i="25"/>
  <c r="Q1141" i="25"/>
  <c r="Q1142" i="25"/>
  <c r="Q1143" i="25"/>
  <c r="Q1144" i="25"/>
  <c r="Q1145" i="25"/>
  <c r="Q1146" i="25"/>
  <c r="Q1147" i="25"/>
  <c r="Q1148" i="25"/>
  <c r="Q1149" i="25"/>
  <c r="Q1150" i="25"/>
  <c r="Q1151" i="25"/>
  <c r="Q1152" i="25"/>
  <c r="Q1153" i="25"/>
  <c r="Q1154" i="25"/>
  <c r="Q1155" i="25"/>
  <c r="Q1156" i="25"/>
  <c r="Q1157" i="25"/>
  <c r="Q1158" i="25"/>
  <c r="Q1159" i="25"/>
  <c r="Q1160" i="25"/>
  <c r="Q1161" i="25"/>
  <c r="Q1162" i="25"/>
  <c r="Q1163" i="25"/>
  <c r="Q1164" i="25"/>
  <c r="Q1165" i="25"/>
  <c r="Q1166" i="25"/>
  <c r="Q1167" i="25"/>
  <c r="Q1168" i="25"/>
  <c r="Q1169" i="25"/>
  <c r="Q1170" i="25"/>
  <c r="Q1171" i="25"/>
  <c r="Q1172" i="25"/>
  <c r="Q1173" i="25"/>
  <c r="Q1174" i="25"/>
  <c r="Q1175" i="25"/>
  <c r="Q1176" i="25"/>
  <c r="Q1177" i="25"/>
  <c r="Q1178" i="25"/>
  <c r="Q1179" i="25"/>
  <c r="Q1180" i="25"/>
  <c r="Q1181" i="25"/>
  <c r="Q1182" i="25"/>
  <c r="Q1183" i="25"/>
  <c r="Q1184" i="25"/>
  <c r="Q1185" i="25"/>
  <c r="Q1186" i="25"/>
  <c r="Q1187" i="25"/>
  <c r="Q1188" i="25"/>
  <c r="Q1189" i="25"/>
  <c r="Q1190" i="25"/>
  <c r="Q1191" i="25"/>
  <c r="Q1192" i="25"/>
  <c r="Q1193" i="25"/>
  <c r="Q1194" i="25"/>
  <c r="Q1195" i="25"/>
  <c r="Q1196" i="25"/>
  <c r="Q1197" i="25"/>
  <c r="Q1198" i="25"/>
  <c r="Q1199" i="25"/>
  <c r="Q1200" i="25"/>
  <c r="Q1201" i="25"/>
  <c r="Q1202" i="25"/>
  <c r="Q1203" i="25"/>
  <c r="Q1204" i="25"/>
  <c r="Q1205" i="25"/>
  <c r="Q1206" i="25"/>
  <c r="Q1207" i="25"/>
  <c r="Q1208" i="25"/>
  <c r="Q1209" i="25"/>
  <c r="Q1210" i="25"/>
  <c r="Q1211" i="25"/>
  <c r="Q1212" i="25"/>
  <c r="Q1213" i="25"/>
  <c r="Q1214" i="25"/>
  <c r="Q1215" i="25"/>
  <c r="Q1216" i="25"/>
  <c r="Q1217" i="25"/>
  <c r="Q1218" i="25"/>
  <c r="Q1219" i="25"/>
  <c r="Q1220" i="25"/>
  <c r="Q1221" i="25"/>
  <c r="Q1222" i="25"/>
  <c r="Q1223" i="25"/>
  <c r="Q1224" i="25"/>
  <c r="Q1225" i="25"/>
  <c r="Q1226" i="25"/>
  <c r="Q1227" i="25"/>
  <c r="Q1228" i="25"/>
  <c r="Q1229" i="25"/>
  <c r="Q1230" i="25"/>
  <c r="Q1231" i="25"/>
  <c r="Q1232" i="25"/>
  <c r="Q1233" i="25"/>
  <c r="Q1234" i="25"/>
  <c r="Q1235" i="25"/>
  <c r="Q1236" i="25"/>
  <c r="Q1237" i="25"/>
  <c r="Q1238" i="25"/>
  <c r="Q1239" i="25"/>
  <c r="Q1240" i="25"/>
  <c r="Q1241" i="25"/>
  <c r="Q1242" i="25"/>
  <c r="Q1243" i="25"/>
  <c r="Q1244" i="25"/>
  <c r="Q1245" i="25"/>
  <c r="Q1246" i="25"/>
  <c r="Q1247" i="25"/>
  <c r="Q1248" i="25"/>
  <c r="Q1249" i="25"/>
  <c r="Q1250" i="25"/>
  <c r="Q1251" i="25"/>
  <c r="Q1252" i="25"/>
  <c r="Q1253" i="25"/>
  <c r="Q1254" i="25"/>
  <c r="Q1255" i="25"/>
  <c r="Q1256" i="25"/>
  <c r="Q1257" i="25"/>
  <c r="Q1258" i="25"/>
  <c r="Q1259" i="25"/>
  <c r="Q1260" i="25"/>
  <c r="Q1261" i="25"/>
  <c r="Q1262" i="25"/>
  <c r="Q1263" i="25"/>
  <c r="Q1264" i="25"/>
  <c r="Q1265" i="25"/>
  <c r="Q1266" i="25"/>
  <c r="Q1267" i="25"/>
  <c r="Q1268" i="25"/>
  <c r="Q1269" i="25"/>
  <c r="Q1270" i="25"/>
  <c r="Q1271" i="25"/>
  <c r="Q1272" i="25"/>
  <c r="Q1273" i="25"/>
  <c r="Q1274" i="25"/>
  <c r="Q1275" i="25"/>
  <c r="Q1276" i="25"/>
  <c r="Q1277" i="25"/>
  <c r="Q1278" i="25"/>
  <c r="Q1279" i="25"/>
  <c r="Q1280" i="25"/>
  <c r="Q1281" i="25"/>
  <c r="Q1282" i="25"/>
  <c r="Q1283" i="25"/>
  <c r="Q1284" i="25"/>
  <c r="Q1285" i="25"/>
  <c r="Q1286" i="25"/>
  <c r="Q1287" i="25"/>
  <c r="Q1288" i="25"/>
  <c r="Q1289" i="25"/>
  <c r="Q1290" i="25"/>
  <c r="Q1291" i="25"/>
  <c r="Q1292" i="25"/>
  <c r="Q1293" i="25"/>
  <c r="Q1294" i="25"/>
  <c r="Q1295" i="25"/>
  <c r="Q1296" i="25"/>
  <c r="Q1297" i="25"/>
  <c r="Q1298" i="25"/>
  <c r="Q1299" i="25"/>
  <c r="Q1300" i="25"/>
  <c r="Q1301" i="25"/>
  <c r="Q1302" i="25"/>
  <c r="Q1303" i="25"/>
  <c r="Q1304" i="25"/>
  <c r="Q1305" i="25"/>
  <c r="Q1306" i="25"/>
  <c r="Q1307" i="25"/>
  <c r="Q1308" i="25"/>
  <c r="Q1309" i="25"/>
  <c r="Q1310" i="25"/>
  <c r="Q1311" i="25"/>
  <c r="Q1312" i="25"/>
  <c r="Q1313" i="25"/>
  <c r="Q1314" i="25"/>
  <c r="Q1315" i="25"/>
  <c r="Q1316" i="25"/>
  <c r="Q1317" i="25"/>
  <c r="Q1318" i="25"/>
  <c r="Q1319" i="25"/>
  <c r="Q1320" i="25"/>
  <c r="Q1321" i="25"/>
  <c r="Q1322" i="25"/>
  <c r="Q1323" i="25"/>
  <c r="Q1324" i="25"/>
  <c r="Q1325" i="25"/>
  <c r="Q1326" i="25"/>
  <c r="Q1327" i="25"/>
  <c r="Q1328" i="25"/>
  <c r="Q1329" i="25"/>
  <c r="Q1330" i="25"/>
  <c r="Q1331" i="25"/>
  <c r="Q1332" i="25"/>
  <c r="Q1333" i="25"/>
  <c r="Q1334" i="25"/>
  <c r="Q1335" i="25"/>
  <c r="Q1336" i="25"/>
  <c r="Q1337" i="25"/>
  <c r="Q1338" i="25"/>
  <c r="Q1339" i="25"/>
  <c r="Q1340" i="25"/>
  <c r="Q1341" i="25"/>
  <c r="Q1342" i="25"/>
  <c r="Q1343" i="25"/>
  <c r="Q1344" i="25"/>
  <c r="Q1345" i="25"/>
  <c r="Q1346" i="25"/>
  <c r="Q1347" i="25"/>
  <c r="Q1348" i="25"/>
  <c r="Q1349" i="25"/>
  <c r="Q1350" i="25"/>
  <c r="Q1351" i="25"/>
  <c r="Q1352" i="25"/>
  <c r="Q1353" i="25"/>
  <c r="Q1354" i="25"/>
  <c r="Q1355" i="25"/>
  <c r="Q1356" i="25"/>
  <c r="Q1357" i="25"/>
  <c r="Q1358" i="25"/>
  <c r="Q1359" i="25"/>
  <c r="Q1360" i="25"/>
  <c r="Q1361" i="25"/>
  <c r="Q1362" i="25"/>
  <c r="Q1363" i="25"/>
  <c r="Q1364" i="25"/>
  <c r="Q1365" i="25"/>
  <c r="Q1366" i="25"/>
  <c r="Q1367" i="25"/>
  <c r="Q1368" i="25"/>
  <c r="Q1369" i="25"/>
  <c r="Q1370" i="25"/>
  <c r="Q1371" i="25"/>
  <c r="Q1372" i="25"/>
  <c r="Q1373" i="25"/>
  <c r="Q1374" i="25"/>
  <c r="Q1375" i="25"/>
  <c r="Q1376" i="25"/>
  <c r="Q1377" i="25"/>
  <c r="Q1378" i="25"/>
  <c r="Q1379" i="25"/>
  <c r="Q1380" i="25"/>
  <c r="Q1381" i="25"/>
  <c r="Q1382" i="25"/>
  <c r="Q1383" i="25"/>
  <c r="Q1384" i="25"/>
  <c r="Q1385" i="25"/>
  <c r="Q1386" i="25"/>
  <c r="Q1387" i="25"/>
  <c r="Q1388" i="25"/>
  <c r="Q1389" i="25"/>
  <c r="Q1390" i="25"/>
  <c r="Q1391" i="25"/>
  <c r="Q1392" i="25"/>
  <c r="Q1393" i="25"/>
  <c r="Q1394" i="25"/>
  <c r="Q1395" i="25"/>
  <c r="Q1396" i="25"/>
  <c r="Q1397" i="25"/>
  <c r="Q1398" i="25"/>
  <c r="Q1399" i="25"/>
  <c r="Q1400" i="25"/>
  <c r="Q1401" i="25"/>
  <c r="Q1402" i="25"/>
  <c r="Q1403" i="25"/>
  <c r="Q1404" i="25"/>
  <c r="Q1405" i="25"/>
  <c r="Q1406" i="25"/>
  <c r="Q1407" i="25"/>
  <c r="Q1408" i="25"/>
  <c r="Q1409" i="25"/>
  <c r="Q1410" i="25"/>
  <c r="Q1411" i="25"/>
  <c r="Q1412" i="25"/>
  <c r="Q1413" i="25"/>
  <c r="Q1414" i="25"/>
  <c r="Q1415" i="25"/>
  <c r="Q1416" i="25"/>
  <c r="Q1417" i="25"/>
  <c r="Q1418" i="25"/>
  <c r="Q1419" i="25"/>
  <c r="Q1420" i="25"/>
  <c r="Q1421" i="25"/>
  <c r="Q1422" i="25"/>
  <c r="Q1423" i="25"/>
  <c r="Q1424" i="25"/>
  <c r="Q1425" i="25"/>
  <c r="Q1426" i="25"/>
  <c r="Q1427" i="25"/>
  <c r="Q1428" i="25"/>
  <c r="Q1429" i="25"/>
  <c r="Q1430" i="25"/>
  <c r="Q1431" i="25"/>
  <c r="Q1432" i="25"/>
  <c r="Q1433" i="25"/>
  <c r="Q1434" i="25"/>
  <c r="Q1435" i="25"/>
  <c r="Q1436" i="25"/>
  <c r="Q1437" i="25"/>
  <c r="Q1438" i="25"/>
  <c r="Q1439" i="25"/>
  <c r="Q1440" i="25"/>
  <c r="Q1441" i="25"/>
  <c r="Q1442" i="25"/>
  <c r="Q1443" i="25"/>
  <c r="Q1444" i="25"/>
  <c r="Q1445" i="25"/>
  <c r="Q1446" i="25"/>
  <c r="Q1447" i="25"/>
  <c r="Q1448" i="25"/>
  <c r="Q1449" i="25"/>
  <c r="Q1450" i="25"/>
  <c r="Q1451" i="25"/>
  <c r="Q1452" i="25"/>
  <c r="Q1453" i="25"/>
  <c r="Q1454" i="25"/>
  <c r="Q1455" i="25"/>
  <c r="Q1456" i="25"/>
  <c r="Q1457" i="25"/>
  <c r="Q1458" i="25"/>
  <c r="Q1459" i="25"/>
  <c r="Q1460" i="25"/>
  <c r="Q1461" i="25"/>
  <c r="Q1462" i="25"/>
  <c r="Q1463" i="25"/>
  <c r="Q1464" i="25"/>
  <c r="Q1465" i="25"/>
  <c r="Q1466" i="25"/>
  <c r="Q1467" i="25"/>
  <c r="Q1468" i="25"/>
  <c r="Q1469" i="25"/>
  <c r="Q1470" i="25"/>
  <c r="Q1471" i="25"/>
  <c r="Q1472" i="25"/>
  <c r="Q1473" i="25"/>
  <c r="Q1474" i="25"/>
  <c r="Q1475" i="25"/>
  <c r="Q1476" i="25"/>
  <c r="Q1477" i="25"/>
  <c r="Q1478" i="25"/>
  <c r="Q1479" i="25"/>
  <c r="Q1480" i="25"/>
  <c r="Q1481" i="25"/>
  <c r="Q1482" i="25"/>
  <c r="Q1483" i="25"/>
  <c r="Q1484" i="25"/>
  <c r="Q1485" i="25"/>
  <c r="Q1486" i="25"/>
  <c r="Q1487" i="25"/>
  <c r="Q1488" i="25"/>
  <c r="Q1489" i="25"/>
  <c r="Q1490" i="25"/>
  <c r="Q1491" i="25"/>
  <c r="Q1492" i="25"/>
  <c r="Q1493" i="25"/>
  <c r="Q1494" i="25"/>
  <c r="Q1495" i="25"/>
  <c r="Q1496" i="25"/>
  <c r="Q1497" i="25"/>
  <c r="Q1498" i="25"/>
  <c r="Q1499" i="25"/>
  <c r="Q1500" i="25"/>
  <c r="Q1501" i="25"/>
  <c r="Q1502" i="25"/>
  <c r="Q1503" i="25"/>
  <c r="Q1504" i="25"/>
  <c r="Q1505" i="25"/>
  <c r="Q1506" i="25"/>
  <c r="Q1507" i="25"/>
  <c r="Q1508" i="25"/>
  <c r="Q1509" i="25"/>
  <c r="Q1510" i="25"/>
  <c r="Q1511" i="25"/>
  <c r="Q1512" i="25"/>
  <c r="Q1513" i="25"/>
  <c r="Q1514" i="25"/>
  <c r="Q1515" i="25"/>
  <c r="Q1516" i="25"/>
  <c r="Q1517" i="25"/>
  <c r="Q1518" i="25"/>
  <c r="Q1519" i="25"/>
  <c r="Q1520" i="25"/>
  <c r="Q1521" i="25"/>
  <c r="Q1522" i="25"/>
  <c r="Q1523" i="25"/>
  <c r="Q1524" i="25"/>
  <c r="Q1525" i="25"/>
  <c r="Q1526" i="25"/>
  <c r="Q1527" i="25"/>
  <c r="Q1528" i="25"/>
  <c r="Q1529" i="25"/>
  <c r="Q1530" i="25"/>
  <c r="Q1531" i="25"/>
  <c r="Q1532" i="25"/>
  <c r="Q1533" i="25"/>
  <c r="Q1534" i="25"/>
  <c r="Q1535" i="25"/>
  <c r="Q1536" i="25"/>
  <c r="Q1537" i="25"/>
  <c r="Q1538" i="25"/>
  <c r="Q1539" i="25"/>
  <c r="Q1540" i="25"/>
  <c r="Q1541" i="25"/>
  <c r="Q1542" i="25"/>
  <c r="Q1543" i="25"/>
  <c r="Q1544" i="25"/>
  <c r="Q1545" i="25"/>
  <c r="Q1546" i="25"/>
  <c r="Q1547" i="25"/>
  <c r="Q1548" i="25"/>
  <c r="Q1549" i="25"/>
  <c r="Q1550" i="25"/>
  <c r="Q1551" i="25"/>
  <c r="Q1552" i="25"/>
  <c r="Q1553" i="25"/>
  <c r="Q1554" i="25"/>
  <c r="Q1555" i="25"/>
  <c r="Q1556" i="25"/>
  <c r="Q1557" i="25"/>
  <c r="Q1558" i="25"/>
  <c r="Q1559" i="25"/>
  <c r="Q1560" i="25"/>
  <c r="Q1561" i="25"/>
  <c r="Q1562" i="25"/>
  <c r="Q1563" i="25"/>
  <c r="Q1564" i="25"/>
  <c r="Q1565" i="25"/>
  <c r="Q1566" i="25"/>
  <c r="Q1567" i="25"/>
  <c r="Q1568" i="25"/>
  <c r="Q1569" i="25"/>
  <c r="Q1570" i="25"/>
  <c r="Q1571" i="25"/>
  <c r="Q1572" i="25"/>
  <c r="Q1573" i="25"/>
  <c r="Q1574" i="25"/>
  <c r="Q1575" i="25"/>
  <c r="Q1576" i="25"/>
  <c r="Q1577" i="25"/>
  <c r="Q1578" i="25"/>
  <c r="Q1579" i="25"/>
  <c r="Q1580" i="25"/>
  <c r="Q1581" i="25"/>
  <c r="Q1582" i="25"/>
  <c r="Q1583" i="25"/>
  <c r="Q1584" i="25"/>
  <c r="Q1585" i="25"/>
  <c r="Q1586" i="25"/>
  <c r="Q1587" i="25"/>
  <c r="Q1588" i="25"/>
  <c r="Q1589" i="25"/>
  <c r="Q1590" i="25"/>
  <c r="Q1591" i="25"/>
  <c r="Q1592" i="25"/>
  <c r="Q1593" i="25"/>
  <c r="Q1594" i="25"/>
  <c r="Q1595" i="25"/>
  <c r="Q1596" i="25"/>
  <c r="Q1597" i="25"/>
  <c r="Q1598" i="25"/>
  <c r="Q1599" i="25"/>
  <c r="Q1600" i="25"/>
  <c r="Q1601" i="25"/>
  <c r="Q1602" i="25"/>
  <c r="Q1603" i="25"/>
  <c r="Q1604" i="25"/>
  <c r="Q1605" i="25"/>
  <c r="Q1606" i="25"/>
  <c r="Q1607" i="25"/>
  <c r="Q1608" i="25"/>
  <c r="Q1609" i="25"/>
  <c r="Q1610" i="25"/>
  <c r="Q1611" i="25"/>
  <c r="Q1612" i="25"/>
  <c r="Q1613" i="25"/>
  <c r="Q1614" i="25"/>
  <c r="Q1615" i="25"/>
  <c r="Q1616" i="25"/>
  <c r="Q1617" i="25"/>
  <c r="Q1618" i="25"/>
  <c r="Q1619" i="25"/>
  <c r="Q1620" i="25"/>
  <c r="Q1621" i="25"/>
  <c r="Q1622" i="25"/>
  <c r="Q1623" i="25"/>
  <c r="Q1624" i="25"/>
  <c r="Q1625" i="25"/>
  <c r="Q1626" i="25"/>
  <c r="Q1627" i="25"/>
  <c r="Q1628" i="25"/>
  <c r="Q1629" i="25"/>
  <c r="Q1630" i="25"/>
  <c r="Q1631" i="25"/>
  <c r="Q1632" i="25"/>
  <c r="Q1633" i="25"/>
  <c r="Q1634" i="25"/>
  <c r="Q1635" i="25"/>
  <c r="Q1636" i="25"/>
  <c r="Q1637" i="25"/>
  <c r="Q1638" i="25"/>
  <c r="Q1639" i="25"/>
  <c r="Q1640" i="25"/>
  <c r="Q1641" i="25"/>
  <c r="Q1642" i="25"/>
  <c r="Q1643" i="25"/>
  <c r="Q1644" i="25"/>
  <c r="Q1645" i="25"/>
  <c r="Q1646" i="25"/>
  <c r="Q1647" i="25"/>
  <c r="Q1648" i="25"/>
  <c r="Q1649" i="25"/>
  <c r="Q1650" i="25"/>
  <c r="Q1651" i="25"/>
  <c r="Q1652" i="25"/>
  <c r="Q1653" i="25"/>
  <c r="Q1654" i="25"/>
  <c r="Q1655" i="25"/>
  <c r="Q1656" i="25"/>
  <c r="Q1657" i="25"/>
  <c r="Q1658" i="25"/>
  <c r="Q1659" i="25"/>
  <c r="Q1660" i="25"/>
  <c r="Q1661" i="25"/>
  <c r="Q1662" i="25"/>
  <c r="Q1663" i="25"/>
  <c r="Q1664" i="25"/>
  <c r="Q1665" i="25"/>
  <c r="Q1666" i="25"/>
  <c r="Q1667" i="25"/>
  <c r="Q1668" i="25"/>
  <c r="Q1669" i="25"/>
  <c r="Q1670" i="25"/>
  <c r="Q1671" i="25"/>
  <c r="Q1672" i="25"/>
  <c r="Q1673" i="25"/>
  <c r="Q1674" i="25"/>
  <c r="Q1675" i="25"/>
  <c r="Q1676" i="25"/>
  <c r="Q1677" i="25"/>
  <c r="Q1678" i="25"/>
  <c r="Q1679" i="25"/>
  <c r="Q1680" i="25"/>
  <c r="Q1681" i="25"/>
  <c r="Q1682" i="25"/>
  <c r="Q1683" i="25"/>
  <c r="Q1684" i="25"/>
  <c r="Q1685" i="25"/>
  <c r="Q1686" i="25"/>
  <c r="Q1687" i="25"/>
  <c r="Q1688" i="25"/>
  <c r="Q1689" i="25"/>
  <c r="Q1690" i="25"/>
  <c r="Q1691" i="25"/>
  <c r="Q1692" i="25"/>
  <c r="Q1693" i="25"/>
  <c r="Q1694" i="25"/>
  <c r="Q1695" i="25"/>
  <c r="Q1696" i="25"/>
  <c r="Q1697" i="25"/>
  <c r="Q1698" i="25"/>
  <c r="Q1699" i="25"/>
  <c r="Q1700" i="25"/>
  <c r="Q1701" i="25"/>
  <c r="Q1702" i="25"/>
  <c r="Q1703" i="25"/>
  <c r="Q1704" i="25"/>
  <c r="Q1705" i="25"/>
  <c r="Q1706" i="25"/>
  <c r="Q1707" i="25"/>
  <c r="Q1708" i="25"/>
  <c r="Q1709" i="25"/>
  <c r="Q1710" i="25"/>
  <c r="Q1711" i="25"/>
  <c r="Q1712" i="25"/>
  <c r="Q1713" i="25"/>
  <c r="Q1714" i="25"/>
  <c r="Q1715" i="25"/>
  <c r="Q1716" i="25"/>
  <c r="Q1717" i="25"/>
  <c r="Q1718" i="25"/>
  <c r="Q1719" i="25"/>
  <c r="Q1720" i="25"/>
  <c r="Q1721" i="25"/>
  <c r="Q1722" i="25"/>
  <c r="Q1723" i="25"/>
  <c r="Q1724" i="25"/>
  <c r="Q1725" i="25"/>
  <c r="Q1726" i="25"/>
  <c r="Q1727" i="25"/>
  <c r="Q1728" i="25"/>
  <c r="Q1729" i="25"/>
  <c r="Q1730" i="25"/>
  <c r="Q1731" i="25"/>
  <c r="Q1732" i="25"/>
  <c r="Q1733" i="25"/>
  <c r="Q1734" i="25"/>
  <c r="Q1735" i="25"/>
  <c r="Q1736" i="25"/>
  <c r="Q1737" i="25"/>
  <c r="Q1738" i="25"/>
  <c r="Q1739" i="25"/>
  <c r="Q1740" i="25"/>
  <c r="Q1741" i="25"/>
  <c r="Q1742" i="25"/>
  <c r="Q1743" i="25"/>
  <c r="Q1744" i="25"/>
  <c r="Q1745" i="25"/>
  <c r="Q1746" i="25"/>
  <c r="Q1747" i="25"/>
  <c r="Q1748" i="25"/>
  <c r="Q1749" i="25"/>
  <c r="Q1750" i="25"/>
  <c r="Q1751" i="25"/>
  <c r="Q1752" i="25"/>
  <c r="Q1753" i="25"/>
  <c r="Q1754" i="25"/>
  <c r="Q1755" i="25"/>
  <c r="Q1756" i="25"/>
  <c r="Q1757" i="25"/>
  <c r="Q1758" i="25"/>
  <c r="Q1759" i="25"/>
  <c r="Q1760" i="25"/>
  <c r="Q1761" i="25"/>
  <c r="Q1762" i="25"/>
  <c r="Q1763" i="25"/>
  <c r="Q1764" i="25"/>
  <c r="Q1765" i="25"/>
  <c r="Q1766" i="25"/>
  <c r="Q1767" i="25"/>
  <c r="Q1768" i="25"/>
  <c r="Q1769" i="25"/>
  <c r="Q1770" i="25"/>
  <c r="Q1771" i="25"/>
  <c r="Q1772" i="25"/>
  <c r="Q1773" i="25"/>
  <c r="Q1774" i="25"/>
  <c r="Q1775" i="25"/>
  <c r="Q1776" i="25"/>
  <c r="Q1777" i="25"/>
  <c r="Q1778" i="25"/>
  <c r="Q1779" i="25"/>
  <c r="Q1780" i="25"/>
  <c r="Q1781" i="25"/>
  <c r="Q1782" i="25"/>
  <c r="Q1783" i="25"/>
  <c r="Q1784" i="25"/>
  <c r="Q1785" i="25"/>
  <c r="Q1786" i="25"/>
  <c r="Q1787" i="25"/>
  <c r="Q1788" i="25"/>
  <c r="Q1789" i="25"/>
  <c r="Q1790" i="25"/>
  <c r="Q1791" i="25"/>
  <c r="Q1792" i="25"/>
  <c r="Q1793" i="25"/>
  <c r="Q1794" i="25"/>
  <c r="Q1795" i="25"/>
  <c r="Q1796" i="25"/>
  <c r="Q1797" i="25"/>
  <c r="Q1798" i="25"/>
  <c r="Q1799" i="25"/>
  <c r="Q1800" i="25"/>
  <c r="Q1801" i="25"/>
  <c r="Q1802" i="25"/>
  <c r="Q1803" i="25"/>
  <c r="Q1804" i="25"/>
  <c r="Q1805" i="25"/>
  <c r="Q1806" i="25"/>
  <c r="Q1807" i="25"/>
  <c r="Q1808" i="25"/>
  <c r="Q1809" i="25"/>
  <c r="Q1810" i="25"/>
  <c r="Q1811" i="25"/>
  <c r="Q1812" i="25"/>
  <c r="Q1813" i="25"/>
  <c r="Q1814" i="25"/>
  <c r="Q1815" i="25"/>
  <c r="Q1816" i="25"/>
  <c r="Q1817" i="25"/>
  <c r="Q1818" i="25"/>
  <c r="Q1819" i="25"/>
  <c r="Q1820" i="25"/>
  <c r="Q1821" i="25"/>
  <c r="Q1822" i="25"/>
  <c r="Q1823" i="25"/>
  <c r="Q1824" i="25"/>
  <c r="Q1825" i="25"/>
  <c r="Q1826" i="25"/>
  <c r="Q1827" i="25"/>
  <c r="Q1828" i="25"/>
  <c r="Q1829" i="25"/>
  <c r="Q1830" i="25"/>
  <c r="Q1831" i="25"/>
  <c r="Q1832" i="25"/>
  <c r="Q1833" i="25"/>
  <c r="Q1834" i="25"/>
  <c r="Q1835" i="25"/>
  <c r="Q1836" i="25"/>
  <c r="Q1837" i="25"/>
  <c r="Q1838" i="25"/>
  <c r="Q1839" i="25"/>
  <c r="Q1840" i="25"/>
  <c r="Q1841" i="25"/>
  <c r="Q1842" i="25"/>
  <c r="Q1843" i="25"/>
  <c r="Q1844" i="25"/>
  <c r="Q1845" i="25"/>
  <c r="Q1846" i="25"/>
  <c r="Q1847" i="25"/>
  <c r="Q1848" i="25"/>
  <c r="Q1849" i="25"/>
  <c r="Q1850" i="25"/>
  <c r="Q1851" i="25"/>
  <c r="Q1852" i="25"/>
  <c r="Q1853" i="25"/>
  <c r="Q1854" i="25"/>
  <c r="Q1855" i="25"/>
  <c r="Q1856" i="25"/>
  <c r="Q1857" i="25"/>
  <c r="Q1858" i="25"/>
  <c r="Q1859" i="25"/>
  <c r="Q1860" i="25"/>
  <c r="Q1861" i="25"/>
  <c r="Q1862" i="25"/>
  <c r="Q1863" i="25"/>
  <c r="Q1864" i="25"/>
  <c r="Q1865" i="25"/>
  <c r="Q1866" i="25"/>
  <c r="Q1867" i="25"/>
  <c r="Q1868" i="25"/>
  <c r="Q1869" i="25"/>
  <c r="Q1870" i="25"/>
  <c r="Q1871" i="25"/>
  <c r="Q1872" i="25"/>
  <c r="Q1873" i="25"/>
  <c r="Q1874" i="25"/>
  <c r="Q1875" i="25"/>
  <c r="Q1876" i="25"/>
  <c r="Q1877" i="25"/>
  <c r="Q1878" i="25"/>
  <c r="Q1879" i="25"/>
  <c r="Q1880" i="25"/>
  <c r="Q1881" i="25"/>
  <c r="Q1882" i="25"/>
  <c r="Q1883" i="25"/>
  <c r="Q1884" i="25"/>
  <c r="Q1885" i="25"/>
  <c r="Q1886" i="25"/>
  <c r="Q1887" i="25"/>
  <c r="Q1888" i="25"/>
  <c r="Q1889" i="25"/>
  <c r="Q1890" i="25"/>
  <c r="Q1891" i="25"/>
  <c r="Q1892" i="25"/>
  <c r="Q1893" i="25"/>
  <c r="Q1894" i="25"/>
  <c r="Q1895" i="25"/>
  <c r="Q1896" i="25"/>
  <c r="Q1897" i="25"/>
  <c r="Q1898" i="25"/>
  <c r="Q1899" i="25"/>
  <c r="Q1900" i="25"/>
  <c r="Q1901" i="25"/>
  <c r="Q1902" i="25"/>
  <c r="Q1903" i="25"/>
  <c r="Q1904" i="25"/>
  <c r="Q1905" i="25"/>
  <c r="Q1906" i="25"/>
  <c r="Q1907" i="25"/>
  <c r="Q1908" i="25"/>
  <c r="Q1909" i="25"/>
  <c r="Q1910" i="25"/>
  <c r="Q1911" i="25"/>
  <c r="Q1912" i="25"/>
  <c r="Q1913" i="25"/>
  <c r="Q1914" i="25"/>
  <c r="Q1915" i="25"/>
  <c r="Q1916" i="25"/>
  <c r="Q1917" i="25"/>
  <c r="Q1918" i="25"/>
  <c r="Q1919" i="25"/>
  <c r="Q1920" i="25"/>
  <c r="Q1921" i="25"/>
  <c r="Q1922" i="25"/>
  <c r="Q1923" i="25"/>
  <c r="Q1924" i="25"/>
  <c r="Q1925" i="25"/>
  <c r="Q1926" i="25"/>
  <c r="Q1927" i="25"/>
  <c r="Q1928" i="25"/>
  <c r="Q1929" i="25"/>
  <c r="Q1930" i="25"/>
  <c r="Q1931" i="25"/>
  <c r="Q1932" i="25"/>
  <c r="Q1933" i="25"/>
  <c r="Q1934" i="25"/>
  <c r="Q1935" i="25"/>
  <c r="Q1936" i="25"/>
  <c r="Q1937" i="25"/>
  <c r="Q1938" i="25"/>
  <c r="Q1939" i="25"/>
  <c r="Q1940" i="25"/>
  <c r="Q1941" i="25"/>
  <c r="Q1942" i="25"/>
  <c r="Q1943" i="25"/>
  <c r="Q1944" i="25"/>
  <c r="Q1945" i="25"/>
  <c r="Q1946" i="25"/>
  <c r="Q1947" i="25"/>
  <c r="Q1948" i="25"/>
  <c r="Q1949" i="25"/>
  <c r="Q1950" i="25"/>
  <c r="Q1951" i="25"/>
  <c r="Q1952" i="25"/>
  <c r="Q1953" i="25"/>
  <c r="Q1954" i="25"/>
  <c r="Q1955" i="25"/>
  <c r="Q1956" i="25"/>
  <c r="Q1957" i="25"/>
  <c r="Q1958" i="25"/>
  <c r="Q1959" i="25"/>
  <c r="Q1960" i="25"/>
  <c r="Q1961" i="25"/>
  <c r="Q1962" i="25"/>
  <c r="Q1963" i="25"/>
  <c r="Q1964" i="25"/>
  <c r="Q1965" i="25"/>
  <c r="Q1966" i="25"/>
  <c r="Q1967" i="25"/>
  <c r="Q1968" i="25"/>
  <c r="Q1969" i="25"/>
  <c r="Q1970" i="25"/>
  <c r="Q1971" i="25"/>
  <c r="Q1972" i="25"/>
  <c r="Q1973" i="25"/>
  <c r="Q1974" i="25"/>
  <c r="Q1975" i="25"/>
  <c r="Q1976" i="25"/>
  <c r="Q1977" i="25"/>
  <c r="Q1978" i="25"/>
  <c r="Q1979" i="25"/>
  <c r="Q1980" i="25"/>
  <c r="Q1981" i="25"/>
  <c r="Q1982" i="25"/>
  <c r="Q1983" i="25"/>
  <c r="Q1984" i="25"/>
  <c r="Q1985" i="25"/>
  <c r="Q1986" i="25"/>
  <c r="Q1987" i="25"/>
  <c r="Q1988" i="25"/>
  <c r="Q1989" i="25"/>
  <c r="Q1990" i="25"/>
  <c r="Q1991" i="25"/>
  <c r="Q1992" i="25"/>
  <c r="Q1993" i="25"/>
  <c r="Q1994" i="25"/>
  <c r="Q1995" i="25"/>
  <c r="Q1996" i="25"/>
  <c r="Q1997" i="25"/>
  <c r="Q1998" i="25"/>
  <c r="Q1999" i="25"/>
  <c r="Q2000" i="25"/>
  <c r="Q2001" i="25"/>
  <c r="Q2002" i="25"/>
  <c r="Q2003" i="25"/>
  <c r="Q2004" i="25"/>
  <c r="Q2005" i="25"/>
  <c r="Q2006" i="25"/>
  <c r="Q2007" i="25"/>
  <c r="Q2008" i="25"/>
  <c r="Q2009" i="25"/>
  <c r="Q2010" i="25"/>
  <c r="Q2011" i="25"/>
  <c r="Q2012" i="25"/>
  <c r="Q2013" i="25"/>
  <c r="Q2014" i="25"/>
  <c r="Q2015" i="25"/>
  <c r="Q2016" i="25"/>
  <c r="Q2017" i="25"/>
  <c r="Q2018" i="25"/>
  <c r="Q2019" i="25"/>
  <c r="Q2020" i="25"/>
  <c r="Q2021" i="25"/>
  <c r="Q2022" i="25"/>
  <c r="Q2023" i="25"/>
  <c r="Q2024" i="25"/>
  <c r="Q2025" i="25"/>
  <c r="Q2026" i="25"/>
  <c r="Q2027" i="25"/>
  <c r="Q2028" i="25"/>
  <c r="Q2029" i="25"/>
  <c r="Q2030" i="25"/>
  <c r="Q2031" i="25"/>
  <c r="Q2032" i="25"/>
  <c r="Q2033" i="25"/>
  <c r="Q2034" i="25"/>
  <c r="Q2035" i="25"/>
  <c r="Q2036" i="25"/>
  <c r="Q2037" i="25"/>
  <c r="Q2038" i="25"/>
  <c r="Q2039" i="25"/>
  <c r="Q2040" i="25"/>
  <c r="Q2041" i="25"/>
  <c r="Q2042" i="25"/>
  <c r="Q2043" i="25"/>
  <c r="Q2044" i="25"/>
  <c r="Q2045" i="25"/>
  <c r="Q2046" i="25"/>
  <c r="Q2047" i="25"/>
  <c r="Q2048" i="25"/>
  <c r="Q2049" i="25"/>
  <c r="Q2050" i="25"/>
  <c r="Q2051" i="25"/>
  <c r="Q2052" i="25"/>
  <c r="Q2053" i="25"/>
  <c r="Q2054" i="25"/>
  <c r="Q2055" i="25"/>
  <c r="Q2056" i="25"/>
  <c r="Q2057" i="25"/>
  <c r="Q2058" i="25"/>
  <c r="Q2059" i="25"/>
  <c r="Q2060" i="25"/>
  <c r="Q2061" i="25"/>
  <c r="Q2062" i="25"/>
  <c r="Q2063" i="25"/>
  <c r="Q2064" i="25"/>
  <c r="Q2065" i="25"/>
  <c r="Q2066" i="25"/>
  <c r="Q2067" i="25"/>
  <c r="Q2068" i="25"/>
  <c r="Q2069" i="25"/>
  <c r="Q2070" i="25"/>
  <c r="Q2071" i="25"/>
  <c r="Q2072" i="25"/>
  <c r="Q2073" i="25"/>
  <c r="Q2074" i="25"/>
  <c r="Q2075" i="25"/>
  <c r="Q2076" i="25"/>
  <c r="Q2077" i="25"/>
  <c r="Q2078" i="25"/>
  <c r="Q2079" i="25"/>
  <c r="Q2080" i="25"/>
  <c r="Q2081" i="25"/>
  <c r="Q2082" i="25"/>
  <c r="Q2083" i="25"/>
  <c r="Q2084" i="25"/>
  <c r="Q2085" i="25"/>
  <c r="Q2086" i="25"/>
  <c r="Q2087" i="25"/>
  <c r="Q2088" i="25"/>
  <c r="Q2089" i="25"/>
  <c r="Q2090" i="25"/>
  <c r="Q2091" i="25"/>
  <c r="Q2092" i="25"/>
  <c r="Q2093" i="25"/>
  <c r="Q2094" i="25"/>
  <c r="Q2095" i="25"/>
  <c r="Q2096" i="25"/>
  <c r="Q2097" i="25"/>
  <c r="Q2098" i="25"/>
  <c r="Q2099" i="25"/>
  <c r="Q2100" i="25"/>
  <c r="Q2101" i="25"/>
  <c r="Q2102" i="25"/>
  <c r="Q2103" i="25"/>
  <c r="Q2104" i="25"/>
  <c r="Q2105" i="25"/>
  <c r="Q2106" i="25"/>
  <c r="Q2107" i="25"/>
  <c r="Q2108" i="25"/>
  <c r="Q2109" i="25"/>
  <c r="Q2110" i="25"/>
  <c r="Q2111" i="25"/>
  <c r="Q2112" i="25"/>
  <c r="Q2113" i="25"/>
  <c r="Q2114" i="25"/>
  <c r="Q2115" i="25"/>
  <c r="Q2116" i="25"/>
  <c r="Q2117" i="25"/>
  <c r="Q2118" i="25"/>
  <c r="Q2119" i="25"/>
  <c r="Q2120" i="25"/>
  <c r="Q2121" i="25"/>
  <c r="Q2122" i="25"/>
  <c r="Q2123" i="25"/>
  <c r="Q2124" i="25"/>
  <c r="Q2125" i="25"/>
  <c r="Q2126" i="25"/>
  <c r="Q2127" i="25"/>
  <c r="Q2128" i="25"/>
  <c r="Q2129" i="25"/>
  <c r="Q2130" i="25"/>
  <c r="Q2131" i="25"/>
  <c r="Q2132" i="25"/>
  <c r="Q2133" i="25"/>
  <c r="Q2134" i="25"/>
  <c r="Q2135" i="25"/>
  <c r="Q2136" i="25"/>
  <c r="Q2137" i="25"/>
  <c r="Q2138" i="25"/>
  <c r="Q2139" i="25"/>
  <c r="Q2140" i="25"/>
  <c r="Q2141" i="25"/>
  <c r="Q2142" i="25"/>
  <c r="Q2143" i="25"/>
  <c r="Q2144" i="25"/>
  <c r="Q2145" i="25"/>
  <c r="Q2146" i="25"/>
  <c r="Q2147" i="25"/>
  <c r="Q2148" i="25"/>
  <c r="Q2149" i="25"/>
  <c r="Q2150" i="25"/>
  <c r="Q2151" i="25"/>
  <c r="Q2152" i="25"/>
  <c r="Q2153" i="25"/>
  <c r="Q2154" i="25"/>
  <c r="Q2155" i="25"/>
  <c r="Q2156" i="25"/>
  <c r="Q2157" i="25"/>
  <c r="Q2158" i="25"/>
  <c r="Q2159" i="25"/>
  <c r="Q2160" i="25"/>
  <c r="Q2161" i="25"/>
  <c r="Q2162" i="25"/>
  <c r="Q2163" i="25"/>
  <c r="Q2164" i="25"/>
  <c r="Q2165" i="25"/>
  <c r="Q2166" i="25"/>
  <c r="Q2167" i="25"/>
  <c r="Q2168" i="25"/>
  <c r="Q2169" i="25"/>
  <c r="Q2170" i="25"/>
  <c r="Q2171" i="25"/>
  <c r="Q2172" i="25"/>
  <c r="Q2173" i="25"/>
  <c r="Q2174" i="25"/>
  <c r="Q2175" i="25"/>
  <c r="Q2176" i="25"/>
  <c r="Q2177" i="25"/>
  <c r="Q2178" i="25"/>
  <c r="Q2179" i="25"/>
  <c r="Q2180" i="25"/>
  <c r="Q2181" i="25"/>
  <c r="Q2182" i="25"/>
  <c r="Q2183" i="25"/>
  <c r="Q2184" i="25"/>
  <c r="Q2185" i="25"/>
  <c r="Q2186" i="25"/>
  <c r="Q2187" i="25"/>
  <c r="Q2188" i="25"/>
  <c r="Q2189" i="25"/>
  <c r="Q2190" i="25"/>
  <c r="Q2191" i="25"/>
  <c r="Q2192" i="25"/>
  <c r="Q2193" i="25"/>
  <c r="Q2194" i="25"/>
  <c r="Q2195" i="25"/>
  <c r="Q2196" i="25"/>
  <c r="Q2197" i="25"/>
  <c r="Q2198" i="25"/>
  <c r="Q2199" i="25"/>
  <c r="Q2200" i="25"/>
  <c r="Q2201" i="25"/>
  <c r="Q2202" i="25"/>
  <c r="Q2203" i="25"/>
  <c r="Q2204" i="25"/>
  <c r="Q2205" i="25"/>
  <c r="Q2206" i="25"/>
  <c r="Q2207" i="25"/>
  <c r="Q2208" i="25"/>
  <c r="Q2209" i="25"/>
  <c r="Q2210" i="25"/>
  <c r="Q2211" i="25"/>
  <c r="Q2212" i="25"/>
  <c r="Q2213" i="25"/>
  <c r="Q2214" i="25"/>
  <c r="Q2215" i="25"/>
  <c r="Q2216" i="25"/>
  <c r="Q2217" i="25"/>
  <c r="Q2218" i="25"/>
  <c r="Q2219" i="25"/>
  <c r="Q2220" i="25"/>
  <c r="Q2221" i="25"/>
  <c r="Q2222" i="25"/>
  <c r="Q2223" i="25"/>
  <c r="Q2224" i="25"/>
  <c r="Q2225" i="25"/>
  <c r="Q2226" i="25"/>
  <c r="Q2227" i="25"/>
  <c r="Q2228" i="25"/>
  <c r="Q2229" i="25"/>
  <c r="Q2230" i="25"/>
  <c r="Q2231" i="25"/>
  <c r="Q2232" i="25"/>
  <c r="Q2233" i="25"/>
  <c r="Q2234" i="25"/>
  <c r="Q2235" i="25"/>
  <c r="Q2236" i="25"/>
  <c r="Q2237" i="25"/>
  <c r="Q2238" i="25"/>
  <c r="Q2239" i="25"/>
  <c r="Q2240" i="25"/>
  <c r="Q2241" i="25"/>
  <c r="Q2242" i="25"/>
  <c r="Q2243" i="25"/>
  <c r="Q2244" i="25"/>
  <c r="Q2245" i="25"/>
  <c r="Q2246" i="25"/>
  <c r="Q2247" i="25"/>
  <c r="Q2248" i="25"/>
  <c r="Q2249" i="25"/>
  <c r="Q2250" i="25"/>
  <c r="Q2251" i="25"/>
  <c r="Q2252" i="25"/>
  <c r="Q2253" i="25"/>
  <c r="Q2254" i="25"/>
  <c r="Q2255" i="25"/>
  <c r="Q2256" i="25"/>
  <c r="Q2257" i="25"/>
  <c r="Q2258" i="25"/>
  <c r="Q2259" i="25"/>
  <c r="Q2260" i="25"/>
  <c r="Q2261" i="25"/>
  <c r="Q2262" i="25"/>
  <c r="Q2263" i="25"/>
  <c r="Q2264" i="25"/>
  <c r="Q2265" i="25"/>
  <c r="Q2266" i="25"/>
  <c r="Q2267" i="25"/>
  <c r="Q2268" i="25"/>
  <c r="Q2269" i="25"/>
  <c r="Q2270" i="25"/>
  <c r="Q2271" i="25"/>
  <c r="Q2272" i="25"/>
  <c r="Q2273" i="25"/>
  <c r="Q2274" i="25"/>
  <c r="Q2275" i="25"/>
  <c r="Q2276" i="25"/>
  <c r="Q2277" i="25"/>
  <c r="Q2278" i="25"/>
  <c r="Q2279" i="25"/>
  <c r="Q2280" i="25"/>
  <c r="Q2281" i="25"/>
  <c r="Q2282" i="25"/>
  <c r="Q2283" i="25"/>
  <c r="Q2284" i="25"/>
  <c r="Q2285" i="25"/>
  <c r="Q2286" i="25"/>
  <c r="Q2287" i="25"/>
  <c r="Q2288" i="25"/>
  <c r="Q2289" i="25"/>
  <c r="Q2290" i="25"/>
  <c r="Q2291" i="25"/>
  <c r="Q2292" i="25"/>
  <c r="Q2293" i="25"/>
  <c r="Q2294" i="25"/>
  <c r="Q2295" i="25"/>
  <c r="Q2296" i="25"/>
  <c r="Q2297" i="25"/>
  <c r="Q2298" i="25"/>
  <c r="Q2299" i="25"/>
  <c r="Q2300" i="25"/>
  <c r="Q2301" i="25"/>
  <c r="Q2302" i="25"/>
  <c r="Q2303" i="25"/>
  <c r="Q2304" i="25"/>
  <c r="Q2305" i="25"/>
  <c r="Q2306" i="25"/>
  <c r="Q2307" i="25"/>
  <c r="Q2308" i="25"/>
  <c r="Q2309" i="25"/>
  <c r="Q2310" i="25"/>
  <c r="Q2311" i="25"/>
  <c r="Q2312" i="25"/>
  <c r="Q2313" i="25"/>
  <c r="Q2314" i="25"/>
  <c r="Q2315" i="25"/>
  <c r="Q2316" i="25"/>
  <c r="Q2317" i="25"/>
  <c r="Q2318" i="25"/>
  <c r="Q2319" i="25"/>
  <c r="Q2320" i="25"/>
  <c r="Q2321" i="25"/>
  <c r="Q2322" i="25"/>
  <c r="Q2323" i="25"/>
  <c r="Q2324" i="25"/>
  <c r="Q2325" i="25"/>
  <c r="Q2326" i="25"/>
  <c r="Q2327" i="25"/>
  <c r="Q2328" i="25"/>
  <c r="Q2329" i="25"/>
  <c r="Q2330" i="25"/>
  <c r="Q2331" i="25"/>
  <c r="Q2332" i="25"/>
  <c r="Q2333" i="25"/>
  <c r="Q2334" i="25"/>
  <c r="Q2335" i="25"/>
  <c r="Q2336" i="25"/>
  <c r="Q2337" i="25"/>
  <c r="Q2338" i="25"/>
  <c r="Q2339" i="25"/>
  <c r="Q2340" i="25"/>
  <c r="Q2341" i="25"/>
  <c r="Q2342" i="25"/>
  <c r="Q2343" i="25"/>
  <c r="Q2344" i="25"/>
  <c r="Q2345" i="25"/>
  <c r="Q2346" i="25"/>
  <c r="Q2347" i="25"/>
  <c r="Q2348" i="25"/>
  <c r="Q2349" i="25"/>
  <c r="Q2350" i="25"/>
  <c r="Q2351" i="25"/>
  <c r="Q2352" i="25"/>
  <c r="Q2353" i="25"/>
  <c r="Q2354" i="25"/>
  <c r="Q2355" i="25"/>
  <c r="Q2356" i="25"/>
  <c r="Q2357" i="25"/>
  <c r="Q2358" i="25"/>
  <c r="Q2359" i="25"/>
  <c r="Q2360" i="25"/>
  <c r="Q2361" i="25"/>
  <c r="Q2362" i="25"/>
  <c r="Q2363" i="25"/>
  <c r="Q2364" i="25"/>
  <c r="Q2365" i="25"/>
  <c r="Q2366" i="25"/>
  <c r="Q2367" i="25"/>
  <c r="Q2368" i="25"/>
  <c r="Q2369" i="25"/>
  <c r="Q2370" i="25"/>
  <c r="Q2371" i="25"/>
  <c r="Q2372" i="25"/>
  <c r="Q2373" i="25"/>
  <c r="Q2374" i="25"/>
  <c r="Q2375" i="25"/>
  <c r="Q2376" i="25"/>
  <c r="Q2377" i="25"/>
  <c r="Q2378" i="25"/>
  <c r="Q2379" i="25"/>
  <c r="Q2380" i="25"/>
  <c r="Q2381" i="25"/>
  <c r="Q2382" i="25"/>
  <c r="Q2383" i="25"/>
  <c r="Q2384" i="25"/>
  <c r="Q2385" i="25"/>
  <c r="Q2386" i="25"/>
  <c r="Q2387" i="25"/>
  <c r="Q2388" i="25"/>
  <c r="Q2389" i="25"/>
  <c r="Q2390" i="25"/>
  <c r="Q2391" i="25"/>
  <c r="Q2392" i="25"/>
  <c r="Q2393" i="25"/>
  <c r="Q2394" i="25"/>
  <c r="Q2395" i="25"/>
  <c r="Q2396" i="25"/>
  <c r="Q2397" i="25"/>
  <c r="Q2398" i="25"/>
  <c r="Q2399" i="25"/>
  <c r="Q2400" i="25"/>
  <c r="Q2401" i="25"/>
  <c r="Q2402" i="25"/>
  <c r="Q2403" i="25"/>
  <c r="Q2404" i="25"/>
  <c r="Q2405" i="25"/>
  <c r="Q2406" i="25"/>
  <c r="Q2407" i="25"/>
  <c r="Q2408" i="25"/>
  <c r="Q2409" i="25"/>
  <c r="Q2410" i="25"/>
  <c r="Q2411" i="25"/>
  <c r="Q2412" i="25"/>
  <c r="Q2413" i="25"/>
  <c r="Q2414" i="25"/>
  <c r="Q2415" i="25"/>
  <c r="Q2416" i="25"/>
  <c r="Q2417" i="25"/>
  <c r="Q2418" i="25"/>
  <c r="Q2419" i="25"/>
  <c r="Q2420" i="25"/>
  <c r="Q2421" i="25"/>
  <c r="Q2422" i="25"/>
  <c r="Q2423" i="25"/>
  <c r="Q2424" i="25"/>
  <c r="Q2425" i="25"/>
  <c r="Q2426" i="25"/>
  <c r="Q2427" i="25"/>
  <c r="Q2428" i="25"/>
  <c r="Q2429" i="25"/>
  <c r="Q2430" i="25"/>
  <c r="Q2431" i="25"/>
  <c r="Q2432" i="25"/>
  <c r="Q2433" i="25"/>
  <c r="Q2434" i="25"/>
  <c r="Q2435" i="25"/>
  <c r="Q2436" i="25"/>
  <c r="Q2437" i="25"/>
  <c r="Q2438" i="25"/>
  <c r="Q2439" i="25"/>
  <c r="Q2440" i="25"/>
  <c r="Q2441" i="25"/>
  <c r="Q2442" i="25"/>
  <c r="Q2443" i="25"/>
  <c r="Q2444" i="25"/>
  <c r="Q2445" i="25"/>
  <c r="Q2446" i="25"/>
  <c r="Q2447" i="25"/>
  <c r="Q2448" i="25"/>
  <c r="Q2449" i="25"/>
  <c r="Q2450" i="25"/>
  <c r="Q2451" i="25"/>
  <c r="Q2452" i="25"/>
  <c r="Q2453" i="25"/>
  <c r="Q2454" i="25"/>
  <c r="Q2455" i="25"/>
  <c r="Q2456" i="25"/>
  <c r="Q2457" i="25"/>
  <c r="Q2458" i="25"/>
  <c r="Q2459" i="25"/>
  <c r="Q2460" i="25"/>
  <c r="Q2461" i="25"/>
  <c r="Q2462" i="25"/>
  <c r="Q2463" i="25"/>
  <c r="Q2464" i="25"/>
  <c r="Q2465" i="25"/>
  <c r="Q2466" i="25"/>
  <c r="Q2467" i="25"/>
  <c r="Q2468" i="25"/>
  <c r="Q2469" i="25"/>
  <c r="Q2470" i="25"/>
  <c r="Q2471" i="25"/>
  <c r="Q2472" i="25"/>
  <c r="Q2473" i="25"/>
  <c r="Q2474" i="25"/>
  <c r="Q2475" i="25"/>
  <c r="Q2476" i="25"/>
  <c r="Q2477" i="25"/>
  <c r="Q2478" i="25"/>
  <c r="Q2479" i="25"/>
  <c r="Q2480" i="25"/>
  <c r="Q2481" i="25"/>
  <c r="Q2482" i="25"/>
  <c r="Q2483" i="25"/>
  <c r="Q2484" i="25"/>
  <c r="Q2485" i="25"/>
  <c r="Q2486" i="25"/>
  <c r="Q2487" i="25"/>
  <c r="Q2488" i="25"/>
  <c r="Q2489" i="25"/>
  <c r="Q2490" i="25"/>
  <c r="Q2491" i="25"/>
  <c r="Q2492" i="25"/>
  <c r="Q2493" i="25"/>
  <c r="Q2494" i="25"/>
  <c r="Q2495" i="25"/>
  <c r="Q2496" i="25"/>
  <c r="Q2497" i="25"/>
  <c r="Q2498" i="25"/>
  <c r="Q2499" i="25"/>
  <c r="Q2500" i="25"/>
  <c r="Q2501" i="25"/>
  <c r="Q2502" i="25"/>
  <c r="Q2503" i="25"/>
  <c r="Q2504" i="25"/>
  <c r="Q2505" i="25"/>
  <c r="Q2506" i="25"/>
  <c r="Q2507" i="25"/>
  <c r="Q2508" i="25"/>
  <c r="Q2509" i="25"/>
  <c r="Q2510" i="25"/>
  <c r="Q2511" i="25"/>
  <c r="Q2512" i="25"/>
  <c r="Q2513" i="25"/>
  <c r="Q2514" i="25"/>
  <c r="Q2515" i="25"/>
  <c r="Q2516" i="25"/>
  <c r="Q2517" i="25"/>
  <c r="Q2518" i="25"/>
  <c r="Q2519" i="25"/>
  <c r="Q2520" i="25"/>
  <c r="Q2521" i="25"/>
  <c r="Q2522" i="25"/>
  <c r="Q2523" i="25"/>
  <c r="Q2524" i="25"/>
  <c r="Q2525" i="25"/>
  <c r="Q2526" i="25"/>
  <c r="Q2527" i="25"/>
  <c r="Q2528" i="25"/>
  <c r="Q2529" i="25"/>
  <c r="Q2530" i="25"/>
  <c r="Q2531" i="25"/>
  <c r="Q2532" i="25"/>
  <c r="Q2533" i="25"/>
  <c r="Q2534" i="25"/>
  <c r="Q2535" i="25"/>
  <c r="Q2536" i="25"/>
  <c r="Q2537" i="25"/>
  <c r="Q2538" i="25"/>
  <c r="Q2539" i="25"/>
  <c r="Q2540" i="25"/>
  <c r="Q2541" i="25"/>
  <c r="Q2542" i="25"/>
  <c r="Q2543" i="25"/>
  <c r="Q2544" i="25"/>
  <c r="Q2545" i="25"/>
  <c r="Q2546" i="25"/>
  <c r="Q2547" i="25"/>
  <c r="Q2548" i="25"/>
  <c r="Q2549" i="25"/>
  <c r="Q2550" i="25"/>
  <c r="Q2551" i="25"/>
  <c r="Q2552" i="25"/>
  <c r="Q2553" i="25"/>
  <c r="Q2554" i="25"/>
  <c r="Q2555" i="25"/>
  <c r="Q2556" i="25"/>
  <c r="Q2557" i="25"/>
  <c r="Q2558" i="25"/>
  <c r="Q2559" i="25"/>
  <c r="Q2560" i="25"/>
  <c r="Q2561" i="25"/>
  <c r="Q2562" i="25"/>
  <c r="Q2563" i="25"/>
  <c r="Q2564" i="25"/>
  <c r="Q2565" i="25"/>
  <c r="Q2566" i="25"/>
  <c r="Q2567" i="25"/>
  <c r="Q2568" i="25"/>
  <c r="Q2569" i="25"/>
  <c r="Q2570" i="25"/>
  <c r="Q2571" i="25"/>
  <c r="Q2572" i="25"/>
  <c r="Q2573" i="25"/>
  <c r="Q2574" i="25"/>
  <c r="Q2575" i="25"/>
  <c r="Q2576" i="25"/>
  <c r="Q2577" i="25"/>
  <c r="Q2578" i="25"/>
  <c r="Q2579" i="25"/>
  <c r="Q2580" i="25"/>
  <c r="Q2581" i="25"/>
  <c r="Q2582" i="25"/>
  <c r="Q2583" i="25"/>
  <c r="Q2584" i="25"/>
  <c r="Q2585" i="25"/>
  <c r="Q2586" i="25"/>
  <c r="Q2587" i="25"/>
  <c r="Q2588" i="25"/>
  <c r="Q2589" i="25"/>
  <c r="Q2590" i="25"/>
  <c r="Q2591" i="25"/>
  <c r="Q2592" i="25"/>
  <c r="Q2593" i="25"/>
  <c r="Q2594" i="25"/>
  <c r="Q2595" i="25"/>
  <c r="Q2596" i="25"/>
  <c r="Q2597" i="25"/>
  <c r="Q2598" i="25"/>
  <c r="Q2599" i="25"/>
  <c r="Q2600" i="25"/>
  <c r="Q2601" i="25"/>
  <c r="Q2602" i="25"/>
  <c r="Q2603" i="25"/>
  <c r="Q2604" i="25"/>
  <c r="Q2605" i="25"/>
  <c r="Q2606" i="25"/>
  <c r="Q2607" i="25"/>
  <c r="Q2608" i="25"/>
  <c r="Q2609" i="25"/>
  <c r="Q2610" i="25"/>
  <c r="Q2611" i="25"/>
  <c r="Q2612" i="25"/>
  <c r="Q2613" i="25"/>
  <c r="Q2614" i="25"/>
  <c r="Q2615" i="25"/>
  <c r="Q2616" i="25"/>
  <c r="Q2617" i="25"/>
  <c r="Q2618" i="25"/>
  <c r="Q2619" i="25"/>
  <c r="Q2620" i="25"/>
  <c r="Q2621" i="25"/>
  <c r="Q2622" i="25"/>
  <c r="Q2623" i="25"/>
  <c r="Q2624" i="25"/>
  <c r="Q2625" i="25"/>
  <c r="Q2626" i="25"/>
  <c r="Q2627" i="25"/>
  <c r="Q2628" i="25"/>
  <c r="Q2629" i="25"/>
  <c r="Q2630" i="25"/>
  <c r="Q2631" i="25"/>
  <c r="Q2632" i="25"/>
  <c r="Q2633" i="25"/>
  <c r="Q2634" i="25"/>
  <c r="Q2635" i="25"/>
  <c r="Q2636" i="25"/>
  <c r="Q2637" i="25"/>
  <c r="Q2638" i="25"/>
  <c r="Q2639" i="25"/>
  <c r="Q2640" i="25"/>
  <c r="Q2641" i="25"/>
  <c r="Q2642" i="25"/>
  <c r="Q2643" i="25"/>
  <c r="Q2644" i="25"/>
  <c r="Q2645" i="25"/>
  <c r="Q2646" i="25"/>
  <c r="Q2647" i="25"/>
  <c r="Q2648" i="25"/>
  <c r="Q2649" i="25"/>
  <c r="Q2650" i="25"/>
  <c r="Q2651" i="25"/>
  <c r="Q2652" i="25"/>
  <c r="Q2653" i="25"/>
  <c r="Q2654" i="25"/>
  <c r="Q2655" i="25"/>
  <c r="Q2656" i="25"/>
  <c r="Q2657" i="25"/>
  <c r="Q2658" i="25"/>
  <c r="Q2659" i="25"/>
  <c r="Q2660" i="25"/>
  <c r="Q2661" i="25"/>
  <c r="Q2662" i="25"/>
  <c r="Q2663" i="25"/>
  <c r="Q2664" i="25"/>
  <c r="Q2665" i="25"/>
  <c r="Q2666" i="25"/>
  <c r="Q2667" i="25"/>
  <c r="Q2668" i="25"/>
  <c r="Q2669" i="25"/>
  <c r="Q2670" i="25"/>
  <c r="Q2671" i="25"/>
  <c r="Q2672" i="25"/>
  <c r="Q2673" i="25"/>
  <c r="Q2674" i="25"/>
  <c r="Q2675" i="25"/>
  <c r="Q2676" i="25"/>
  <c r="Q2677" i="25"/>
  <c r="Q2678" i="25"/>
  <c r="Q2679" i="25"/>
  <c r="Q2680" i="25"/>
  <c r="Q2681" i="25"/>
  <c r="Q2682" i="25"/>
  <c r="Q2683" i="25"/>
  <c r="Q2684" i="25"/>
  <c r="Q2685" i="25"/>
  <c r="Q2686" i="25"/>
  <c r="Q2687" i="25"/>
  <c r="Q2688" i="25"/>
  <c r="Q2689" i="25"/>
  <c r="Q2690" i="25"/>
  <c r="Q2691" i="25"/>
  <c r="Q2692" i="25"/>
  <c r="Q2693" i="25"/>
  <c r="Q2694" i="25"/>
  <c r="Q2695" i="25"/>
  <c r="Q2696" i="25"/>
  <c r="Q2697" i="25"/>
  <c r="Q2698" i="25"/>
  <c r="Q2699" i="25"/>
  <c r="Q2700" i="25"/>
  <c r="Q2701" i="25"/>
  <c r="Q2702" i="25"/>
  <c r="Q2703" i="25"/>
  <c r="Q2704" i="25"/>
  <c r="Q2705" i="25"/>
  <c r="Q2706" i="25"/>
  <c r="Q2707" i="25"/>
  <c r="Q2708" i="25"/>
  <c r="Q2709" i="25"/>
  <c r="Q2710" i="25"/>
  <c r="Q2711" i="25"/>
  <c r="Q2712" i="25"/>
  <c r="Q2713" i="25"/>
  <c r="Q2714" i="25"/>
  <c r="Q2715" i="25"/>
  <c r="Q2716" i="25"/>
  <c r="Q2717" i="25"/>
  <c r="Q2718" i="25"/>
  <c r="Q2719" i="25"/>
  <c r="Q2720" i="25"/>
  <c r="Q2721" i="25"/>
  <c r="Q2722" i="25"/>
  <c r="Q2723" i="25"/>
  <c r="Q2724" i="25"/>
  <c r="Q2725" i="25"/>
  <c r="Q2726" i="25"/>
  <c r="Q2727" i="25"/>
  <c r="Q2728" i="25"/>
  <c r="Q2729" i="25"/>
  <c r="Q2730" i="25"/>
  <c r="Q2731" i="25"/>
  <c r="Q2732" i="25"/>
  <c r="Q2733" i="25"/>
  <c r="Q2734" i="25"/>
  <c r="Q2735" i="25"/>
  <c r="Q2736" i="25"/>
  <c r="Q2737" i="25"/>
  <c r="Q2738" i="25"/>
  <c r="Q2739" i="25"/>
  <c r="Q2740" i="25"/>
  <c r="Q2741" i="25"/>
  <c r="Q2742" i="25"/>
  <c r="Q2743" i="25"/>
  <c r="Q2744" i="25"/>
  <c r="Q2745" i="25"/>
  <c r="Q2746" i="25"/>
  <c r="Q2747" i="25"/>
  <c r="Q2748" i="25"/>
  <c r="Q2749" i="25"/>
  <c r="Q2750" i="25"/>
  <c r="Q2751" i="25"/>
  <c r="Q2752" i="25"/>
  <c r="Q2753" i="25"/>
  <c r="Q2754" i="25"/>
  <c r="Q2755" i="25"/>
  <c r="Q2756" i="25"/>
  <c r="Q2757" i="25"/>
  <c r="Q2758" i="25"/>
  <c r="Q2759" i="25"/>
  <c r="Q2760" i="25"/>
  <c r="Q2761" i="25"/>
  <c r="Q2762" i="25"/>
  <c r="Q2763" i="25"/>
  <c r="Q2764" i="25"/>
  <c r="Q2765" i="25"/>
  <c r="Q2766" i="25"/>
  <c r="Q2767" i="25"/>
  <c r="Q2768" i="25"/>
  <c r="Q2769" i="25"/>
  <c r="Q2770" i="25"/>
  <c r="Q2771" i="25"/>
  <c r="Q2772" i="25"/>
  <c r="Q2773" i="25"/>
  <c r="Q2774" i="25"/>
  <c r="Q2775" i="25"/>
  <c r="Q2776" i="25"/>
  <c r="Q2777" i="25"/>
  <c r="Q2778" i="25"/>
  <c r="Q2779" i="25"/>
  <c r="Q2780" i="25"/>
  <c r="Q2781" i="25"/>
  <c r="Q2782" i="25"/>
  <c r="Q2783" i="25"/>
  <c r="Q2784" i="25"/>
  <c r="Q2785" i="25"/>
  <c r="Q2786" i="25"/>
  <c r="Q2787" i="25"/>
  <c r="Q2788" i="25"/>
  <c r="Q2789" i="25"/>
  <c r="Q2790" i="25"/>
  <c r="Q2791" i="25"/>
  <c r="Q2792" i="25"/>
  <c r="Q2793" i="25"/>
  <c r="Q2794" i="25"/>
  <c r="Q2795" i="25"/>
  <c r="Q2796" i="25"/>
  <c r="Q2797" i="25"/>
  <c r="Q2798" i="25"/>
  <c r="Q2799" i="25"/>
  <c r="Q2800" i="25"/>
  <c r="Q2801" i="25"/>
  <c r="Q2802" i="25"/>
  <c r="Q2803" i="25"/>
  <c r="Q2804" i="25"/>
  <c r="Q2805" i="25"/>
  <c r="Q2806" i="25"/>
  <c r="Q2807" i="25"/>
  <c r="Q2808" i="25"/>
  <c r="Q2809" i="25"/>
  <c r="Q2810" i="25"/>
  <c r="Q2811" i="25"/>
  <c r="Q2812" i="25"/>
  <c r="Q2813" i="25"/>
  <c r="Q2814" i="25"/>
  <c r="Q2815" i="25"/>
  <c r="Q2816" i="25"/>
  <c r="Q2817" i="25"/>
  <c r="Q2818" i="25"/>
  <c r="Q2819" i="25"/>
  <c r="Q2820" i="25"/>
  <c r="Q2821" i="25"/>
  <c r="Q2822" i="25"/>
  <c r="Q2823" i="25"/>
  <c r="Q2824" i="25"/>
  <c r="Q2825" i="25"/>
  <c r="Q2826" i="25"/>
  <c r="Q2827" i="25"/>
  <c r="Q2828" i="25"/>
  <c r="Q2829" i="25"/>
  <c r="Q2830" i="25"/>
  <c r="Q2831" i="25"/>
  <c r="Q2832" i="25"/>
  <c r="Q2833" i="25"/>
  <c r="Q2834" i="25"/>
  <c r="Q2835" i="25"/>
  <c r="Q2836" i="25"/>
  <c r="Q2837" i="25"/>
  <c r="Q2838" i="25"/>
  <c r="Q2839" i="25"/>
  <c r="Q2840" i="25"/>
  <c r="Q2841" i="25"/>
  <c r="Q2842" i="25"/>
  <c r="Q2843" i="25"/>
  <c r="Q2844" i="25"/>
  <c r="Q2845" i="25"/>
  <c r="Q2846" i="25"/>
  <c r="Q2847" i="25"/>
  <c r="Q2848" i="25"/>
  <c r="Q2849" i="25"/>
  <c r="Q2850" i="25"/>
  <c r="Q2851" i="25"/>
  <c r="Q2852" i="25"/>
  <c r="Q2853" i="25"/>
  <c r="Q2854" i="25"/>
  <c r="Q2855" i="25"/>
  <c r="Q2856" i="25"/>
  <c r="Q2857" i="25"/>
  <c r="Q2858" i="25"/>
  <c r="Q2859" i="25"/>
  <c r="Q2860" i="25"/>
  <c r="Q2861" i="25"/>
  <c r="Q2862" i="25"/>
  <c r="Q2863" i="25"/>
  <c r="Q2864" i="25"/>
  <c r="Q2865" i="25"/>
  <c r="Q2866" i="25"/>
  <c r="Q2867" i="25"/>
  <c r="Q2868" i="25"/>
  <c r="Q2869" i="25"/>
  <c r="Q2870" i="25"/>
  <c r="Q2871" i="25"/>
  <c r="Q2872" i="25"/>
  <c r="Q2873" i="25"/>
  <c r="Q2874" i="25"/>
  <c r="Q2875" i="25"/>
  <c r="Q2876" i="25"/>
  <c r="Q2877" i="25"/>
  <c r="Q2878" i="25"/>
  <c r="Q2879" i="25"/>
  <c r="Q2880" i="25"/>
  <c r="Q2881" i="25"/>
  <c r="Q2882" i="25"/>
  <c r="Q2883" i="25"/>
  <c r="Q2884" i="25"/>
  <c r="Q2885" i="25"/>
  <c r="Q2886" i="25"/>
  <c r="Q2887" i="25"/>
  <c r="Q2888" i="25"/>
  <c r="Q2889" i="25"/>
  <c r="Q2890" i="25"/>
  <c r="Q2891" i="25"/>
  <c r="Q2892" i="25"/>
  <c r="Q2893" i="25"/>
  <c r="Q2894" i="25"/>
  <c r="Q2895" i="25"/>
  <c r="Q2896" i="25"/>
  <c r="Q2897" i="25"/>
  <c r="Q2898" i="25"/>
  <c r="Q2899" i="25"/>
  <c r="Q2900" i="25"/>
  <c r="Q2901" i="25"/>
  <c r="Q2902" i="25"/>
  <c r="Q2903" i="25"/>
  <c r="Q2904" i="25"/>
  <c r="Q2905" i="25"/>
  <c r="Q2906" i="25"/>
  <c r="Q2907" i="25"/>
  <c r="Q2908" i="25"/>
  <c r="Q2909" i="25"/>
  <c r="Q2910" i="25"/>
  <c r="Q2911" i="25"/>
  <c r="Q2912" i="25"/>
  <c r="Q2913" i="25"/>
  <c r="Q2914" i="25"/>
  <c r="Q2915" i="25"/>
  <c r="Q2916" i="25"/>
  <c r="Q2917" i="25"/>
  <c r="Q2918" i="25"/>
  <c r="Q2919" i="25"/>
  <c r="Q2920" i="25"/>
  <c r="Q2921" i="25"/>
  <c r="Q2922" i="25"/>
  <c r="Q2923" i="25"/>
  <c r="Q2924" i="25"/>
  <c r="Q2925" i="25"/>
  <c r="Q2926" i="25"/>
  <c r="Q2927" i="25"/>
  <c r="Q2928" i="25"/>
  <c r="Q2929" i="25"/>
  <c r="Q2930" i="25"/>
  <c r="Q2931" i="25"/>
  <c r="Q2932" i="25"/>
  <c r="Q2933" i="25"/>
  <c r="Q2934" i="25"/>
  <c r="Q2935" i="25"/>
  <c r="Q2936" i="25"/>
  <c r="Q2937" i="25"/>
  <c r="Q2938" i="25"/>
  <c r="Q2939" i="25"/>
  <c r="Q2940" i="25"/>
  <c r="Q2941" i="25"/>
  <c r="Q2942" i="25"/>
  <c r="Q2943" i="25"/>
  <c r="Q2944" i="25"/>
  <c r="Q2945" i="25"/>
  <c r="Q2946" i="25"/>
  <c r="Q2947" i="25"/>
  <c r="Q2948" i="25"/>
  <c r="Q2949" i="25"/>
  <c r="Q2950" i="25"/>
  <c r="Q2951" i="25"/>
  <c r="Q2952" i="25"/>
  <c r="Q2953" i="25"/>
  <c r="Q2954" i="25"/>
  <c r="Q2955" i="25"/>
  <c r="Q2956" i="25"/>
  <c r="Q2957" i="25"/>
  <c r="Q2958" i="25"/>
  <c r="Q2959" i="25"/>
  <c r="Q2960" i="25"/>
  <c r="Q2961" i="25"/>
  <c r="Q2962" i="25"/>
  <c r="Q2963" i="25"/>
  <c r="Q2964" i="25"/>
  <c r="Q2965" i="25"/>
  <c r="Q2966" i="25"/>
  <c r="Q2967" i="25"/>
  <c r="Q2968" i="25"/>
  <c r="Q2969" i="25"/>
  <c r="Q2970" i="25"/>
  <c r="Q2971" i="25"/>
  <c r="Q2972" i="25"/>
  <c r="Q2973" i="25"/>
  <c r="Q2974" i="25"/>
  <c r="Q2975" i="25"/>
  <c r="Q2976" i="25"/>
  <c r="Q2977" i="25"/>
  <c r="Q2978" i="25"/>
  <c r="Q2979" i="25"/>
  <c r="Q2980" i="25"/>
  <c r="Q2981" i="25"/>
  <c r="Q2982" i="25"/>
  <c r="Q2983" i="25"/>
  <c r="Q2984" i="25"/>
  <c r="Q2985" i="25"/>
  <c r="Q2986" i="25"/>
  <c r="Q2987" i="25"/>
  <c r="Q2988" i="25"/>
  <c r="Q2989" i="25"/>
  <c r="Q2990" i="25"/>
  <c r="Q2991" i="25"/>
  <c r="Q2992" i="25"/>
  <c r="Q2993" i="25"/>
  <c r="Q2994" i="25"/>
  <c r="Q2995" i="25"/>
  <c r="Q2996" i="25"/>
  <c r="Q2997" i="25"/>
  <c r="Q2998" i="25"/>
  <c r="Q2999" i="25"/>
  <c r="Q3000" i="25"/>
  <c r="Q3001" i="25"/>
  <c r="Q3002" i="25"/>
  <c r="Q3003" i="25"/>
  <c r="Q3004" i="25"/>
  <c r="Q3005" i="25"/>
  <c r="Q3006" i="25"/>
  <c r="Q3007" i="25"/>
  <c r="Q3008" i="25"/>
  <c r="Q3009" i="25"/>
  <c r="Q3010" i="25"/>
  <c r="Q3011" i="25"/>
  <c r="Q3012" i="25"/>
  <c r="Q3013" i="25"/>
  <c r="Q3014" i="25"/>
  <c r="Q3015" i="25"/>
  <c r="Q3016" i="25"/>
  <c r="Q3017" i="25"/>
  <c r="Q3018" i="25"/>
  <c r="Q3019" i="25"/>
  <c r="Q3020" i="25"/>
  <c r="Q3021" i="25"/>
  <c r="Q3022" i="25"/>
  <c r="Q3023" i="25"/>
  <c r="Q3024" i="25"/>
  <c r="Q3025" i="25"/>
  <c r="Q3026" i="25"/>
  <c r="Q3027" i="25"/>
  <c r="Q3028" i="25"/>
  <c r="Q3029" i="25"/>
  <c r="Q3030" i="25"/>
  <c r="Q3031" i="25"/>
  <c r="Q3032" i="25"/>
  <c r="Q3033" i="25"/>
  <c r="Q3034" i="25"/>
  <c r="Q3035" i="25"/>
  <c r="Q3036" i="25"/>
  <c r="Q3037" i="25"/>
  <c r="Q3038" i="25"/>
  <c r="Q3039" i="25"/>
  <c r="Q3040" i="25"/>
  <c r="Q3041" i="25"/>
  <c r="Q3042" i="25"/>
  <c r="Q3043" i="25"/>
  <c r="Q3044" i="25"/>
  <c r="Q3045" i="25"/>
  <c r="Q3046" i="25"/>
  <c r="Q3047" i="25"/>
  <c r="Q3048" i="25"/>
  <c r="Q3049" i="25"/>
  <c r="Q3050" i="25"/>
  <c r="Q3051" i="25"/>
  <c r="Q3052" i="25"/>
  <c r="Q3053" i="25"/>
  <c r="Q3054" i="25"/>
  <c r="Q3055" i="25"/>
  <c r="Q3056" i="25"/>
  <c r="Q3057" i="25"/>
  <c r="Q3058" i="25"/>
  <c r="Q3059" i="25"/>
  <c r="Q3060" i="25"/>
  <c r="Q3061" i="25"/>
  <c r="Q3062" i="25"/>
  <c r="Q3063" i="25"/>
  <c r="Q3064" i="25"/>
  <c r="Q3065" i="25"/>
  <c r="Q3066" i="25"/>
  <c r="Q3067" i="25"/>
  <c r="Q3068" i="25"/>
  <c r="Q3069" i="25"/>
  <c r="Q3070" i="25"/>
  <c r="Q3071" i="25"/>
  <c r="Q3072" i="25"/>
  <c r="Q3073" i="25"/>
  <c r="Q3074" i="25"/>
  <c r="Q3075" i="25"/>
  <c r="Q3076" i="25"/>
  <c r="Q3077" i="25"/>
  <c r="Q3078" i="25"/>
  <c r="Q3079" i="25"/>
  <c r="Q3080" i="25"/>
  <c r="Q3081" i="25"/>
  <c r="Q3082" i="25"/>
  <c r="Q3083" i="25"/>
  <c r="Q3084" i="25"/>
  <c r="Q3085" i="25"/>
  <c r="Q3086" i="25"/>
  <c r="Q3087" i="25"/>
  <c r="Q3088" i="25"/>
  <c r="Q3089" i="25"/>
  <c r="Q3090" i="25"/>
  <c r="Q3091" i="25"/>
  <c r="Q3092" i="25"/>
  <c r="Q3093" i="25"/>
  <c r="Q3094" i="25"/>
  <c r="Q3095" i="25"/>
  <c r="Q3096" i="25"/>
  <c r="Q3097" i="25"/>
  <c r="Q3098" i="25"/>
  <c r="Q3099" i="25"/>
  <c r="Q3100" i="25"/>
  <c r="Q3101" i="25"/>
  <c r="Q3102" i="25"/>
  <c r="Q3103" i="25"/>
  <c r="Q3104" i="25"/>
  <c r="Q3105" i="25"/>
  <c r="Q3106" i="25"/>
  <c r="Q3107" i="25"/>
  <c r="Q3108" i="25"/>
  <c r="Q3109" i="25"/>
  <c r="Q3110" i="25"/>
  <c r="Q3111" i="25"/>
  <c r="Q3112" i="25"/>
  <c r="Q3113" i="25"/>
  <c r="Q3114" i="25"/>
  <c r="Q3115" i="25"/>
  <c r="Q3116" i="25"/>
  <c r="Q3117" i="25"/>
  <c r="Q3118" i="25"/>
  <c r="Q3119" i="25"/>
  <c r="Q3120" i="25"/>
  <c r="Q3121" i="25"/>
  <c r="P3121" i="25"/>
  <c r="P3120" i="25"/>
  <c r="P3119" i="25"/>
  <c r="P3118" i="25"/>
  <c r="P3117" i="25"/>
  <c r="P3116" i="25"/>
  <c r="P3115" i="25"/>
  <c r="P3114" i="25"/>
  <c r="P3113" i="25"/>
  <c r="P3112" i="25"/>
  <c r="P3111" i="25"/>
  <c r="P3110" i="25"/>
  <c r="P3109" i="25"/>
  <c r="P3108" i="25"/>
  <c r="P3107" i="25"/>
  <c r="P3106" i="25"/>
  <c r="P3105" i="25"/>
  <c r="P3104" i="25"/>
  <c r="P3103" i="25"/>
  <c r="P3102" i="25"/>
  <c r="P3101" i="25"/>
  <c r="P3100" i="25"/>
  <c r="P3099" i="25"/>
  <c r="P3098" i="25"/>
  <c r="P3097" i="25"/>
  <c r="P3096" i="25"/>
  <c r="P3095" i="25"/>
  <c r="P3094" i="25"/>
  <c r="P3093" i="25"/>
  <c r="P3092" i="25"/>
  <c r="P3091" i="25"/>
  <c r="P3090" i="25"/>
  <c r="P3089" i="25"/>
  <c r="P3088" i="25"/>
  <c r="P3087" i="25"/>
  <c r="P3086" i="25"/>
  <c r="P3085" i="25"/>
  <c r="P3084" i="25"/>
  <c r="P3083" i="25"/>
  <c r="P3082" i="25"/>
  <c r="P3081" i="25"/>
  <c r="P3080" i="25"/>
  <c r="P3079" i="25"/>
  <c r="P3078" i="25"/>
  <c r="P3077" i="25"/>
  <c r="P3076" i="25"/>
  <c r="P3075" i="25"/>
  <c r="P3074" i="25"/>
  <c r="P3073" i="25"/>
  <c r="P3072" i="25"/>
  <c r="P3071" i="25"/>
  <c r="P3070" i="25"/>
  <c r="P3069" i="25"/>
  <c r="P3068" i="25"/>
  <c r="P3067" i="25"/>
  <c r="P3066" i="25"/>
  <c r="P3065" i="25"/>
  <c r="P3064" i="25"/>
  <c r="P3063" i="25"/>
  <c r="P3062" i="25"/>
  <c r="P3061" i="25"/>
  <c r="P3060" i="25"/>
  <c r="P3059" i="25"/>
  <c r="P3058" i="25"/>
  <c r="P3057" i="25"/>
  <c r="P3056" i="25"/>
  <c r="P3055" i="25"/>
  <c r="P3054" i="25"/>
  <c r="P3053" i="25"/>
  <c r="P3052" i="25"/>
  <c r="P3051" i="25"/>
  <c r="P3050" i="25"/>
  <c r="P3049" i="25"/>
  <c r="P3048" i="25"/>
  <c r="P3047" i="25"/>
  <c r="P3046" i="25"/>
  <c r="P3045" i="25"/>
  <c r="P3044" i="25"/>
  <c r="P3043" i="25"/>
  <c r="P3042" i="25"/>
  <c r="P3041" i="25"/>
  <c r="P3040" i="25"/>
  <c r="P3039" i="25"/>
  <c r="P3038" i="25"/>
  <c r="P3037" i="25"/>
  <c r="P3036" i="25"/>
  <c r="P3035" i="25"/>
  <c r="P3034" i="25"/>
  <c r="P3033" i="25"/>
  <c r="P3032" i="25"/>
  <c r="P3031" i="25"/>
  <c r="P3030" i="25"/>
  <c r="P3029" i="25"/>
  <c r="P3028" i="25"/>
  <c r="P3027" i="25"/>
  <c r="P3026" i="25"/>
  <c r="P3025" i="25"/>
  <c r="P3024" i="25"/>
  <c r="P3023" i="25"/>
  <c r="P3022" i="25"/>
  <c r="P3021" i="25"/>
  <c r="P3020" i="25"/>
  <c r="P3019" i="25"/>
  <c r="P3018" i="25"/>
  <c r="P3017" i="25"/>
  <c r="P3016" i="25"/>
  <c r="P3015" i="25"/>
  <c r="P3014" i="25"/>
  <c r="P3013" i="25"/>
  <c r="P3012" i="25"/>
  <c r="P3011" i="25"/>
  <c r="P3010" i="25"/>
  <c r="P3009" i="25"/>
  <c r="P3008" i="25"/>
  <c r="P3007" i="25"/>
  <c r="P3006" i="25"/>
  <c r="P3005" i="25"/>
  <c r="P3004" i="25"/>
  <c r="P3003" i="25"/>
  <c r="P3002" i="25"/>
  <c r="P3001" i="25"/>
  <c r="P3000" i="25"/>
  <c r="P2999" i="25"/>
  <c r="P2998" i="25"/>
  <c r="P2997" i="25"/>
  <c r="P2996" i="25"/>
  <c r="P2995" i="25"/>
  <c r="P2994" i="25"/>
  <c r="P2993" i="25"/>
  <c r="P2992" i="25"/>
  <c r="P2991" i="25"/>
  <c r="P2990" i="25"/>
  <c r="P2989" i="25"/>
  <c r="P2988" i="25"/>
  <c r="P2987" i="25"/>
  <c r="P2986" i="25"/>
  <c r="P2985" i="25"/>
  <c r="P2984" i="25"/>
  <c r="P2983" i="25"/>
  <c r="P2982" i="25"/>
  <c r="P2981" i="25"/>
  <c r="P2980" i="25"/>
  <c r="P2979" i="25"/>
  <c r="P2978" i="25"/>
  <c r="P2977" i="25"/>
  <c r="P2976" i="25"/>
  <c r="P2975" i="25"/>
  <c r="P2974" i="25"/>
  <c r="P2973" i="25"/>
  <c r="P2972" i="25"/>
  <c r="P2971" i="25"/>
  <c r="P2970" i="25"/>
  <c r="P2969" i="25"/>
  <c r="P2968" i="25"/>
  <c r="P2967" i="25"/>
  <c r="P2966" i="25"/>
  <c r="P2965" i="25"/>
  <c r="P2964" i="25"/>
  <c r="P2963" i="25"/>
  <c r="P2962" i="25"/>
  <c r="P2961" i="25"/>
  <c r="P2960" i="25"/>
  <c r="P2959" i="25"/>
  <c r="P2958" i="25"/>
  <c r="P2957" i="25"/>
  <c r="P2956" i="25"/>
  <c r="P2955" i="25"/>
  <c r="P2954" i="25"/>
  <c r="P2953" i="25"/>
  <c r="P2952" i="25"/>
  <c r="P2951" i="25"/>
  <c r="P2950" i="25"/>
  <c r="P2949" i="25"/>
  <c r="P2948" i="25"/>
  <c r="P2947" i="25"/>
  <c r="P2946" i="25"/>
  <c r="P2945" i="25"/>
  <c r="P2944" i="25"/>
  <c r="P2943" i="25"/>
  <c r="P2942" i="25"/>
  <c r="P2941" i="25"/>
  <c r="P2940" i="25"/>
  <c r="P2939" i="25"/>
  <c r="P2938" i="25"/>
  <c r="P2937" i="25"/>
  <c r="P2936" i="25"/>
  <c r="P2935" i="25"/>
  <c r="P2934" i="25"/>
  <c r="P2933" i="25"/>
  <c r="P2932" i="25"/>
  <c r="P2931" i="25"/>
  <c r="P2930" i="25"/>
  <c r="P2929" i="25"/>
  <c r="P2928" i="25"/>
  <c r="P2927" i="25"/>
  <c r="P2926" i="25"/>
  <c r="P2925" i="25"/>
  <c r="P2924" i="25"/>
  <c r="P2923" i="25"/>
  <c r="P2922" i="25"/>
  <c r="P2921" i="25"/>
  <c r="P2920" i="25"/>
  <c r="P2919" i="25"/>
  <c r="P2918" i="25"/>
  <c r="P2917" i="25"/>
  <c r="P2916" i="25"/>
  <c r="P2915" i="25"/>
  <c r="P2914" i="25"/>
  <c r="P2913" i="25"/>
  <c r="P2912" i="25"/>
  <c r="P2911" i="25"/>
  <c r="P2910" i="25"/>
  <c r="P2909" i="25"/>
  <c r="P2908" i="25"/>
  <c r="P2907" i="25"/>
  <c r="P2906" i="25"/>
  <c r="P2905" i="25"/>
  <c r="P2904" i="25"/>
  <c r="P2903" i="25"/>
  <c r="P2902" i="25"/>
  <c r="P2901" i="25"/>
  <c r="P2900" i="25"/>
  <c r="P2899" i="25"/>
  <c r="P2898" i="25"/>
  <c r="P2897" i="25"/>
  <c r="P2896" i="25"/>
  <c r="P2895" i="25"/>
  <c r="P2894" i="25"/>
  <c r="P2893" i="25"/>
  <c r="P2892" i="25"/>
  <c r="P2891" i="25"/>
  <c r="P2890" i="25"/>
  <c r="P2889" i="25"/>
  <c r="P2888" i="25"/>
  <c r="P2887" i="25"/>
  <c r="P2886" i="25"/>
  <c r="P2885" i="25"/>
  <c r="P2884" i="25"/>
  <c r="P2883" i="25"/>
  <c r="P2882" i="25"/>
  <c r="P2881" i="25"/>
  <c r="P2880" i="25"/>
  <c r="P2879" i="25"/>
  <c r="P2878" i="25"/>
  <c r="P2877" i="25"/>
  <c r="P2876" i="25"/>
  <c r="P2875" i="25"/>
  <c r="P2874" i="25"/>
  <c r="P2873" i="25"/>
  <c r="P2872" i="25"/>
  <c r="P2871" i="25"/>
  <c r="P2870" i="25"/>
  <c r="P2869" i="25"/>
  <c r="P2868" i="25"/>
  <c r="P2867" i="25"/>
  <c r="P2866" i="25"/>
  <c r="P2865" i="25"/>
  <c r="P2864" i="25"/>
  <c r="P2863" i="25"/>
  <c r="P2862" i="25"/>
  <c r="P2861" i="25"/>
  <c r="P2860" i="25"/>
  <c r="P2859" i="25"/>
  <c r="P2858" i="25"/>
  <c r="P2857" i="25"/>
  <c r="P2856" i="25"/>
  <c r="P2855" i="25"/>
  <c r="P2854" i="25"/>
  <c r="P2853" i="25"/>
  <c r="P2852" i="25"/>
  <c r="P2851" i="25"/>
  <c r="P2850" i="25"/>
  <c r="P2849" i="25"/>
  <c r="P2848" i="25"/>
  <c r="P2847" i="25"/>
  <c r="P2846" i="25"/>
  <c r="P2845" i="25"/>
  <c r="P2844" i="25"/>
  <c r="P2843" i="25"/>
  <c r="P2842" i="25"/>
  <c r="P2841" i="25"/>
  <c r="P2840" i="25"/>
  <c r="P2839" i="25"/>
  <c r="P2838" i="25"/>
  <c r="P2837" i="25"/>
  <c r="P2836" i="25"/>
  <c r="P2835" i="25"/>
  <c r="P2834" i="25"/>
  <c r="P2833" i="25"/>
  <c r="P2832" i="25"/>
  <c r="P2831" i="25"/>
  <c r="P2830" i="25"/>
  <c r="P2829" i="25"/>
  <c r="P2828" i="25"/>
  <c r="P2827" i="25"/>
  <c r="P2826" i="25"/>
  <c r="P2825" i="25"/>
  <c r="P2824" i="25"/>
  <c r="P2823" i="25"/>
  <c r="P2822" i="25"/>
  <c r="P2821" i="25"/>
  <c r="P2820" i="25"/>
  <c r="P2819" i="25"/>
  <c r="P2818" i="25"/>
  <c r="P2817" i="25"/>
  <c r="P2816" i="25"/>
  <c r="P2815" i="25"/>
  <c r="P2814" i="25"/>
  <c r="P2813" i="25"/>
  <c r="P2812" i="25"/>
  <c r="P2811" i="25"/>
  <c r="P2810" i="25"/>
  <c r="P2809" i="25"/>
  <c r="P2808" i="25"/>
  <c r="P2807" i="25"/>
  <c r="P2806" i="25"/>
  <c r="P2805" i="25"/>
  <c r="P2804" i="25"/>
  <c r="P2803" i="25"/>
  <c r="P2802" i="25"/>
  <c r="P2801" i="25"/>
  <c r="P2800" i="25"/>
  <c r="P2799" i="25"/>
  <c r="P2798" i="25"/>
  <c r="P2797" i="25"/>
  <c r="P2796" i="25"/>
  <c r="P2795" i="25"/>
  <c r="P2794" i="25"/>
  <c r="P2793" i="25"/>
  <c r="P2792" i="25"/>
  <c r="P2791" i="25"/>
  <c r="P2790" i="25"/>
  <c r="P2789" i="25"/>
  <c r="P2788" i="25"/>
  <c r="P2787" i="25"/>
  <c r="P2786" i="25"/>
  <c r="P2785" i="25"/>
  <c r="P2784" i="25"/>
  <c r="P2783" i="25"/>
  <c r="P2782" i="25"/>
  <c r="P2781" i="25"/>
  <c r="P2780" i="25"/>
  <c r="P2779" i="25"/>
  <c r="P2778" i="25"/>
  <c r="P2777" i="25"/>
  <c r="P2776" i="25"/>
  <c r="P2775" i="25"/>
  <c r="P2774" i="25"/>
  <c r="P2773" i="25"/>
  <c r="P2772" i="25"/>
  <c r="P2771" i="25"/>
  <c r="P2770" i="25"/>
  <c r="P2769" i="25"/>
  <c r="P2768" i="25"/>
  <c r="P2767" i="25"/>
  <c r="P2766" i="25"/>
  <c r="P2765" i="25"/>
  <c r="P2764" i="25"/>
  <c r="P2763" i="25"/>
  <c r="P2762" i="25"/>
  <c r="P2761" i="25"/>
  <c r="P2760" i="25"/>
  <c r="P2759" i="25"/>
  <c r="P2758" i="25"/>
  <c r="P2757" i="25"/>
  <c r="P2756" i="25"/>
  <c r="P2755" i="25"/>
  <c r="P2754" i="25"/>
  <c r="P2753" i="25"/>
  <c r="P2752" i="25"/>
  <c r="P2751" i="25"/>
  <c r="P2750" i="25"/>
  <c r="P2749" i="25"/>
  <c r="P2748" i="25"/>
  <c r="P2747" i="25"/>
  <c r="P2746" i="25"/>
  <c r="P2745" i="25"/>
  <c r="P2744" i="25"/>
  <c r="P2743" i="25"/>
  <c r="P2742" i="25"/>
  <c r="P2741" i="25"/>
  <c r="P2740" i="25"/>
  <c r="P2739" i="25"/>
  <c r="P2738" i="25"/>
  <c r="P2737" i="25"/>
  <c r="P2736" i="25"/>
  <c r="P2735" i="25"/>
  <c r="P2734" i="25"/>
  <c r="P2733" i="25"/>
  <c r="P2732" i="25"/>
  <c r="P2731" i="25"/>
  <c r="P2730" i="25"/>
  <c r="P2729" i="25"/>
  <c r="P2728" i="25"/>
  <c r="P2727" i="25"/>
  <c r="P2726" i="25"/>
  <c r="P2725" i="25"/>
  <c r="P2724" i="25"/>
  <c r="P2723" i="25"/>
  <c r="P2722" i="25"/>
  <c r="P2721" i="25"/>
  <c r="P2720" i="25"/>
  <c r="P2719" i="25"/>
  <c r="P2718" i="25"/>
  <c r="P2717" i="25"/>
  <c r="P2716" i="25"/>
  <c r="P2715" i="25"/>
  <c r="P2714" i="25"/>
  <c r="P2713" i="25"/>
  <c r="P2712" i="25"/>
  <c r="P2711" i="25"/>
  <c r="P2710" i="25"/>
  <c r="P2709" i="25"/>
  <c r="P2708" i="25"/>
  <c r="P2707" i="25"/>
  <c r="P2706" i="25"/>
  <c r="P2705" i="25"/>
  <c r="P2704" i="25"/>
  <c r="P2703" i="25"/>
  <c r="P2702" i="25"/>
  <c r="P2701" i="25"/>
  <c r="P2700" i="25"/>
  <c r="P2699" i="25"/>
  <c r="P2698" i="25"/>
  <c r="P2697" i="25"/>
  <c r="P2696" i="25"/>
  <c r="P2695" i="25"/>
  <c r="P2694" i="25"/>
  <c r="P2693" i="25"/>
  <c r="P2692" i="25"/>
  <c r="P2691" i="25"/>
  <c r="P2690" i="25"/>
  <c r="P2689" i="25"/>
  <c r="P2688" i="25"/>
  <c r="P2687" i="25"/>
  <c r="P2686" i="25"/>
  <c r="P2685" i="25"/>
  <c r="P2684" i="25"/>
  <c r="P2683" i="25"/>
  <c r="P2682" i="25"/>
  <c r="P2681" i="25"/>
  <c r="P2680" i="25"/>
  <c r="P2679" i="25"/>
  <c r="P2678" i="25"/>
  <c r="P2677" i="25"/>
  <c r="P2676" i="25"/>
  <c r="P2675" i="25"/>
  <c r="P2674" i="25"/>
  <c r="P2673" i="25"/>
  <c r="P2672" i="25"/>
  <c r="P2671" i="25"/>
  <c r="P2670" i="25"/>
  <c r="P2669" i="25"/>
  <c r="P2668" i="25"/>
  <c r="P2667" i="25"/>
  <c r="P2666" i="25"/>
  <c r="P2665" i="25"/>
  <c r="P2664" i="25"/>
  <c r="P2663" i="25"/>
  <c r="P2662" i="25"/>
  <c r="P2661" i="25"/>
  <c r="P2660" i="25"/>
  <c r="P2659" i="25"/>
  <c r="P2658" i="25"/>
  <c r="P2657" i="25"/>
  <c r="P2656" i="25"/>
  <c r="P2655" i="25"/>
  <c r="P2654" i="25"/>
  <c r="P2653" i="25"/>
  <c r="P2652" i="25"/>
  <c r="P2651" i="25"/>
  <c r="P2650" i="25"/>
  <c r="P2649" i="25"/>
  <c r="P2648" i="25"/>
  <c r="P2647" i="25"/>
  <c r="P2646" i="25"/>
  <c r="P2645" i="25"/>
  <c r="P2644" i="25"/>
  <c r="P2643" i="25"/>
  <c r="P2642" i="25"/>
  <c r="P2641" i="25"/>
  <c r="P2640" i="25"/>
  <c r="P2639" i="25"/>
  <c r="P2638" i="25"/>
  <c r="P2637" i="25"/>
  <c r="P2636" i="25"/>
  <c r="P2635" i="25"/>
  <c r="P2634" i="25"/>
  <c r="P2633" i="25"/>
  <c r="P2632" i="25"/>
  <c r="P2631" i="25"/>
  <c r="P2630" i="25"/>
  <c r="P2629" i="25"/>
  <c r="P2628" i="25"/>
  <c r="P2627" i="25"/>
  <c r="P2626" i="25"/>
  <c r="P2625" i="25"/>
  <c r="P2624" i="25"/>
  <c r="P2623" i="25"/>
  <c r="P2622" i="25"/>
  <c r="P2621" i="25"/>
  <c r="P2620" i="25"/>
  <c r="P2619" i="25"/>
  <c r="P2618" i="25"/>
  <c r="P2617" i="25"/>
  <c r="P2616" i="25"/>
  <c r="P2615" i="25"/>
  <c r="P2614" i="25"/>
  <c r="P2613" i="25"/>
  <c r="P2612" i="25"/>
  <c r="P2611" i="25"/>
  <c r="P2610" i="25"/>
  <c r="P2609" i="25"/>
  <c r="P2608" i="25"/>
  <c r="P2607" i="25"/>
  <c r="P2606" i="25"/>
  <c r="P2605" i="25"/>
  <c r="P2604" i="25"/>
  <c r="P2603" i="25"/>
  <c r="P2602" i="25"/>
  <c r="P2601" i="25"/>
  <c r="P2600" i="25"/>
  <c r="P2599" i="25"/>
  <c r="P2598" i="25"/>
  <c r="P2597" i="25"/>
  <c r="P2596" i="25"/>
  <c r="P2595" i="25"/>
  <c r="P2594" i="25"/>
  <c r="P2593" i="25"/>
  <c r="P2592" i="25"/>
  <c r="P2591" i="25"/>
  <c r="P2590" i="25"/>
  <c r="P2589" i="25"/>
  <c r="P2588" i="25"/>
  <c r="P2587" i="25"/>
  <c r="P2586" i="25"/>
  <c r="P2585" i="25"/>
  <c r="P2584" i="25"/>
  <c r="P2583" i="25"/>
  <c r="P2582" i="25"/>
  <c r="P2581" i="25"/>
  <c r="P2580" i="25"/>
  <c r="P2579" i="25"/>
  <c r="P2578" i="25"/>
  <c r="P2577" i="25"/>
  <c r="P2576" i="25"/>
  <c r="P2575" i="25"/>
  <c r="P2574" i="25"/>
  <c r="P2573" i="25"/>
  <c r="P2572" i="25"/>
  <c r="P2571" i="25"/>
  <c r="P2570" i="25"/>
  <c r="P2569" i="25"/>
  <c r="P2568" i="25"/>
  <c r="P2567" i="25"/>
  <c r="P2566" i="25"/>
  <c r="P2565" i="25"/>
  <c r="P2564" i="25"/>
  <c r="P2563" i="25"/>
  <c r="P2562" i="25"/>
  <c r="P2561" i="25"/>
  <c r="P2560" i="25"/>
  <c r="P2559" i="25"/>
  <c r="P2558" i="25"/>
  <c r="P2557" i="25"/>
  <c r="P2556" i="25"/>
  <c r="P2555" i="25"/>
  <c r="P2554" i="25"/>
  <c r="P2553" i="25"/>
  <c r="P2552" i="25"/>
  <c r="P2551" i="25"/>
  <c r="P2550" i="25"/>
  <c r="P2549" i="25"/>
  <c r="P2548" i="25"/>
  <c r="P2547" i="25"/>
  <c r="P2546" i="25"/>
  <c r="P2545" i="25"/>
  <c r="P2544" i="25"/>
  <c r="P2543" i="25"/>
  <c r="P2542" i="25"/>
  <c r="P2541" i="25"/>
  <c r="P2540" i="25"/>
  <c r="P2539" i="25"/>
  <c r="P2538" i="25"/>
  <c r="P2537" i="25"/>
  <c r="P2536" i="25"/>
  <c r="P2535" i="25"/>
  <c r="P2534" i="25"/>
  <c r="P2533" i="25"/>
  <c r="P2532" i="25"/>
  <c r="P2531" i="25"/>
  <c r="P2530" i="25"/>
  <c r="P2529" i="25"/>
  <c r="P2528" i="25"/>
  <c r="P2527" i="25"/>
  <c r="P2526" i="25"/>
  <c r="P2525" i="25"/>
  <c r="P2524" i="25"/>
  <c r="P2523" i="25"/>
  <c r="P2522" i="25"/>
  <c r="P2521" i="25"/>
  <c r="P2520" i="25"/>
  <c r="P2519" i="25"/>
  <c r="P2518" i="25"/>
  <c r="P2517" i="25"/>
  <c r="P2516" i="25"/>
  <c r="P2515" i="25"/>
  <c r="P2514" i="25"/>
  <c r="P2513" i="25"/>
  <c r="P2512" i="25"/>
  <c r="P2511" i="25"/>
  <c r="P2510" i="25"/>
  <c r="P2509" i="25"/>
  <c r="P2508" i="25"/>
  <c r="P2507" i="25"/>
  <c r="P2506" i="25"/>
  <c r="P2505" i="25"/>
  <c r="P2504" i="25"/>
  <c r="P2503" i="25"/>
  <c r="P2502" i="25"/>
  <c r="P2501" i="25"/>
  <c r="P2500" i="25"/>
  <c r="P2499" i="25"/>
  <c r="P2498" i="25"/>
  <c r="P2497" i="25"/>
  <c r="P2496" i="25"/>
  <c r="P2495" i="25"/>
  <c r="P2494" i="25"/>
  <c r="P2493" i="25"/>
  <c r="P2492" i="25"/>
  <c r="P2491" i="25"/>
  <c r="P2490" i="25"/>
  <c r="P2489" i="25"/>
  <c r="P2488" i="25"/>
  <c r="P2487" i="25"/>
  <c r="P2486" i="25"/>
  <c r="P2485" i="25"/>
  <c r="P2484" i="25"/>
  <c r="P2483" i="25"/>
  <c r="P2482" i="25"/>
  <c r="P2481" i="25"/>
  <c r="P2480" i="25"/>
  <c r="P2479" i="25"/>
  <c r="P2478" i="25"/>
  <c r="P2477" i="25"/>
  <c r="P2476" i="25"/>
  <c r="P2475" i="25"/>
  <c r="P2474" i="25"/>
  <c r="P2473" i="25"/>
  <c r="P2472" i="25"/>
  <c r="P2471" i="25"/>
  <c r="P2470" i="25"/>
  <c r="P2469" i="25"/>
  <c r="P2468" i="25"/>
  <c r="P2467" i="25"/>
  <c r="P2466" i="25"/>
  <c r="P2465" i="25"/>
  <c r="P2464" i="25"/>
  <c r="P2463" i="25"/>
  <c r="P2462" i="25"/>
  <c r="P2461" i="25"/>
  <c r="P2460" i="25"/>
  <c r="P2459" i="25"/>
  <c r="P2458" i="25"/>
  <c r="P2457" i="25"/>
  <c r="P2456" i="25"/>
  <c r="P2455" i="25"/>
  <c r="P2454" i="25"/>
  <c r="P2453" i="25"/>
  <c r="P2452" i="25"/>
  <c r="P2451" i="25"/>
  <c r="P2450" i="25"/>
  <c r="P2449" i="25"/>
  <c r="P2448" i="25"/>
  <c r="P2447" i="25"/>
  <c r="P2446" i="25"/>
  <c r="P2445" i="25"/>
  <c r="P2444" i="25"/>
  <c r="P2443" i="25"/>
  <c r="P2442" i="25"/>
  <c r="P2441" i="25"/>
  <c r="P2440" i="25"/>
  <c r="P2439" i="25"/>
  <c r="P2438" i="25"/>
  <c r="P2437" i="25"/>
  <c r="P2436" i="25"/>
  <c r="P2435" i="25"/>
  <c r="P2434" i="25"/>
  <c r="P2433" i="25"/>
  <c r="P2432" i="25"/>
  <c r="P2431" i="25"/>
  <c r="P2430" i="25"/>
  <c r="P2429" i="25"/>
  <c r="P2428" i="25"/>
  <c r="P2427" i="25"/>
  <c r="P2426" i="25"/>
  <c r="P2425" i="25"/>
  <c r="P2424" i="25"/>
  <c r="P2423" i="25"/>
  <c r="P2422" i="25"/>
  <c r="P2421" i="25"/>
  <c r="P2420" i="25"/>
  <c r="P2419" i="25"/>
  <c r="P2418" i="25"/>
  <c r="P2417" i="25"/>
  <c r="P2416" i="25"/>
  <c r="P2415" i="25"/>
  <c r="P2414" i="25"/>
  <c r="P2413" i="25"/>
  <c r="P2412" i="25"/>
  <c r="P2411" i="25"/>
  <c r="P2410" i="25"/>
  <c r="P2409" i="25"/>
  <c r="P2408" i="25"/>
  <c r="P2407" i="25"/>
  <c r="P2406" i="25"/>
  <c r="P2405" i="25"/>
  <c r="P2404" i="25"/>
  <c r="P2403" i="25"/>
  <c r="P2402" i="25"/>
  <c r="P2401" i="25"/>
  <c r="P2400" i="25"/>
  <c r="P2399" i="25"/>
  <c r="P2398" i="25"/>
  <c r="P2397" i="25"/>
  <c r="P2396" i="25"/>
  <c r="P2395" i="25"/>
  <c r="P2394" i="25"/>
  <c r="P2393" i="25"/>
  <c r="P2392" i="25"/>
  <c r="P2391" i="25"/>
  <c r="P2390" i="25"/>
  <c r="P2389" i="25"/>
  <c r="P2388" i="25"/>
  <c r="P2387" i="25"/>
  <c r="P2386" i="25"/>
  <c r="P2385" i="25"/>
  <c r="P2384" i="25"/>
  <c r="P2383" i="25"/>
  <c r="P2382" i="25"/>
  <c r="P2381" i="25"/>
  <c r="P2380" i="25"/>
  <c r="P2379" i="25"/>
  <c r="P2378" i="25"/>
  <c r="P2377" i="25"/>
  <c r="P2376" i="25"/>
  <c r="P2375" i="25"/>
  <c r="P2374" i="25"/>
  <c r="P2373" i="25"/>
  <c r="P2372" i="25"/>
  <c r="P2371" i="25"/>
  <c r="P2370" i="25"/>
  <c r="P2369" i="25"/>
  <c r="P2368" i="25"/>
  <c r="P2367" i="25"/>
  <c r="P2366" i="25"/>
  <c r="P2365" i="25"/>
  <c r="P2364" i="25"/>
  <c r="P2363" i="25"/>
  <c r="P2362" i="25"/>
  <c r="P2361" i="25"/>
  <c r="P2360" i="25"/>
  <c r="P2359" i="25"/>
  <c r="P2358" i="25"/>
  <c r="P2357" i="25"/>
  <c r="P2356" i="25"/>
  <c r="P2355" i="25"/>
  <c r="P2354" i="25"/>
  <c r="P2353" i="25"/>
  <c r="P2352" i="25"/>
  <c r="P2351" i="25"/>
  <c r="P2350" i="25"/>
  <c r="P2349" i="25"/>
  <c r="P2348" i="25"/>
  <c r="P2347" i="25"/>
  <c r="P2346" i="25"/>
  <c r="P2345" i="25"/>
  <c r="P2344" i="25"/>
  <c r="P2343" i="25"/>
  <c r="P2342" i="25"/>
  <c r="P2341" i="25"/>
  <c r="P2340" i="25"/>
  <c r="P2339" i="25"/>
  <c r="P2338" i="25"/>
  <c r="P2337" i="25"/>
  <c r="P2336" i="25"/>
  <c r="P2335" i="25"/>
  <c r="P2334" i="25"/>
  <c r="P2333" i="25"/>
  <c r="P2332" i="25"/>
  <c r="P2331" i="25"/>
  <c r="P2330" i="25"/>
  <c r="P2329" i="25"/>
  <c r="P2328" i="25"/>
  <c r="P2327" i="25"/>
  <c r="P2326" i="25"/>
  <c r="P2325" i="25"/>
  <c r="P2324" i="25"/>
  <c r="P2323" i="25"/>
  <c r="P2322" i="25"/>
  <c r="P2321" i="25"/>
  <c r="P2320" i="25"/>
  <c r="P2319" i="25"/>
  <c r="P2318" i="25"/>
  <c r="P2317" i="25"/>
  <c r="P2316" i="25"/>
  <c r="P2315" i="25"/>
  <c r="P2314" i="25"/>
  <c r="P2313" i="25"/>
  <c r="P2312" i="25"/>
  <c r="P2311" i="25"/>
  <c r="P2310" i="25"/>
  <c r="P2309" i="25"/>
  <c r="P2308" i="25"/>
  <c r="P2307" i="25"/>
  <c r="P2306" i="25"/>
  <c r="P2305" i="25"/>
  <c r="P2304" i="25"/>
  <c r="P2303" i="25"/>
  <c r="P2302" i="25"/>
  <c r="P2301" i="25"/>
  <c r="P2300" i="25"/>
  <c r="P2299" i="25"/>
  <c r="P2298" i="25"/>
  <c r="P2297" i="25"/>
  <c r="P2296" i="25"/>
  <c r="P2295" i="25"/>
  <c r="P2294" i="25"/>
  <c r="P2293" i="25"/>
  <c r="P2292" i="25"/>
  <c r="P2291" i="25"/>
  <c r="P2290" i="25"/>
  <c r="P2289" i="25"/>
  <c r="P2288" i="25"/>
  <c r="P2287" i="25"/>
  <c r="P2286" i="25"/>
  <c r="P2285" i="25"/>
  <c r="P2284" i="25"/>
  <c r="P2283" i="25"/>
  <c r="P2282" i="25"/>
  <c r="P2281" i="25"/>
  <c r="P2280" i="25"/>
  <c r="P2279" i="25"/>
  <c r="P2278" i="25"/>
  <c r="P2277" i="25"/>
  <c r="P2276" i="25"/>
  <c r="P2275" i="25"/>
  <c r="P2274" i="25"/>
  <c r="P2273" i="25"/>
  <c r="P2272" i="25"/>
  <c r="P2271" i="25"/>
  <c r="P2270" i="25"/>
  <c r="P2269" i="25"/>
  <c r="P2268" i="25"/>
  <c r="P2267" i="25"/>
  <c r="P2266" i="25"/>
  <c r="P2265" i="25"/>
  <c r="P2264" i="25"/>
  <c r="P2263" i="25"/>
  <c r="P2262" i="25"/>
  <c r="P2261" i="25"/>
  <c r="P2260" i="25"/>
  <c r="P2259" i="25"/>
  <c r="P2258" i="25"/>
  <c r="P2257" i="25"/>
  <c r="P2256" i="25"/>
  <c r="P2255" i="25"/>
  <c r="P2254" i="25"/>
  <c r="P2253" i="25"/>
  <c r="P2252" i="25"/>
  <c r="P2251" i="25"/>
  <c r="P2250" i="25"/>
  <c r="P2249" i="25"/>
  <c r="P2248" i="25"/>
  <c r="P2247" i="25"/>
  <c r="P2246" i="25"/>
  <c r="P2245" i="25"/>
  <c r="P2244" i="25"/>
  <c r="P2243" i="25"/>
  <c r="P2242" i="25"/>
  <c r="P2241" i="25"/>
  <c r="P2240" i="25"/>
  <c r="P2239" i="25"/>
  <c r="P2238" i="25"/>
  <c r="P2237" i="25"/>
  <c r="P2236" i="25"/>
  <c r="P2235" i="25"/>
  <c r="P2234" i="25"/>
  <c r="P2233" i="25"/>
  <c r="P2232" i="25"/>
  <c r="P2231" i="25"/>
  <c r="P2230" i="25"/>
  <c r="P2229" i="25"/>
  <c r="P2228" i="25"/>
  <c r="P2227" i="25"/>
  <c r="P2226" i="25"/>
  <c r="P2225" i="25"/>
  <c r="P2224" i="25"/>
  <c r="P2223" i="25"/>
  <c r="P2222" i="25"/>
  <c r="P2221" i="25"/>
  <c r="P2220" i="25"/>
  <c r="P2219" i="25"/>
  <c r="P2218" i="25"/>
  <c r="P2217" i="25"/>
  <c r="P2216" i="25"/>
  <c r="P2215" i="25"/>
  <c r="P2214" i="25"/>
  <c r="P2213" i="25"/>
  <c r="P2212" i="25"/>
  <c r="P2211" i="25"/>
  <c r="P2210" i="25"/>
  <c r="P2209" i="25"/>
  <c r="P2208" i="25"/>
  <c r="P2207" i="25"/>
  <c r="P2206" i="25"/>
  <c r="P2205" i="25"/>
  <c r="P2204" i="25"/>
  <c r="P2203" i="25"/>
  <c r="P2202" i="25"/>
  <c r="P2201" i="25"/>
  <c r="P2200" i="25"/>
  <c r="P2199" i="25"/>
  <c r="P2198" i="25"/>
  <c r="P2197" i="25"/>
  <c r="P2196" i="25"/>
  <c r="P2195" i="25"/>
  <c r="P2194" i="25"/>
  <c r="P2193" i="25"/>
  <c r="P2192" i="25"/>
  <c r="P2191" i="25"/>
  <c r="P2190" i="25"/>
  <c r="P2189" i="25"/>
  <c r="P2188" i="25"/>
  <c r="P2187" i="25"/>
  <c r="P2186" i="25"/>
  <c r="P2185" i="25"/>
  <c r="P2184" i="25"/>
  <c r="P2183" i="25"/>
  <c r="P2182" i="25"/>
  <c r="P2181" i="25"/>
  <c r="P2180" i="25"/>
  <c r="P2179" i="25"/>
  <c r="P2178" i="25"/>
  <c r="P2177" i="25"/>
  <c r="P2176" i="25"/>
  <c r="P2175" i="25"/>
  <c r="P2174" i="25"/>
  <c r="P2173" i="25"/>
  <c r="P2172" i="25"/>
  <c r="P2171" i="25"/>
  <c r="P2170" i="25"/>
  <c r="P2169" i="25"/>
  <c r="P2168" i="25"/>
  <c r="P2167" i="25"/>
  <c r="P2166" i="25"/>
  <c r="P2165" i="25"/>
  <c r="P2164" i="25"/>
  <c r="P2163" i="25"/>
  <c r="P2162" i="25"/>
  <c r="P2161" i="25"/>
  <c r="P2160" i="25"/>
  <c r="P2159" i="25"/>
  <c r="P2158" i="25"/>
  <c r="P2157" i="25"/>
  <c r="P2156" i="25"/>
  <c r="P2155" i="25"/>
  <c r="P2154" i="25"/>
  <c r="P2153" i="25"/>
  <c r="P2152" i="25"/>
  <c r="P2151" i="25"/>
  <c r="P2150" i="25"/>
  <c r="P2149" i="25"/>
  <c r="P2148" i="25"/>
  <c r="P2147" i="25"/>
  <c r="P2146" i="25"/>
  <c r="P2145" i="25"/>
  <c r="P2144" i="25"/>
  <c r="P2143" i="25"/>
  <c r="P2142" i="25"/>
  <c r="P2141" i="25"/>
  <c r="P2140" i="25"/>
  <c r="P2139" i="25"/>
  <c r="P2138" i="25"/>
  <c r="P2137" i="25"/>
  <c r="P2136" i="25"/>
  <c r="P2135" i="25"/>
  <c r="P2134" i="25"/>
  <c r="P2133" i="25"/>
  <c r="P2132" i="25"/>
  <c r="P2131" i="25"/>
  <c r="P2130" i="25"/>
  <c r="P2129" i="25"/>
  <c r="P2128" i="25"/>
  <c r="P2127" i="25"/>
  <c r="P2126" i="25"/>
  <c r="P2125" i="25"/>
  <c r="P2124" i="25"/>
  <c r="P2123" i="25"/>
  <c r="P2122" i="25"/>
  <c r="P2121" i="25"/>
  <c r="P2120" i="25"/>
  <c r="P2119" i="25"/>
  <c r="P2118" i="25"/>
  <c r="P2117" i="25"/>
  <c r="P2116" i="25"/>
  <c r="P2115" i="25"/>
  <c r="P2114" i="25"/>
  <c r="P2113" i="25"/>
  <c r="P2112" i="25"/>
  <c r="P2111" i="25"/>
  <c r="P2110" i="25"/>
  <c r="P2109" i="25"/>
  <c r="P2108" i="25"/>
  <c r="P2107" i="25"/>
  <c r="P2106" i="25"/>
  <c r="P2105" i="25"/>
  <c r="P2104" i="25"/>
  <c r="P2103" i="25"/>
  <c r="P2102" i="25"/>
  <c r="P2101" i="25"/>
  <c r="P2100" i="25"/>
  <c r="P2099" i="25"/>
  <c r="P2098" i="25"/>
  <c r="P2097" i="25"/>
  <c r="P2096" i="25"/>
  <c r="P2095" i="25"/>
  <c r="P2094" i="25"/>
  <c r="P2093" i="25"/>
  <c r="P2092" i="25"/>
  <c r="P2091" i="25"/>
  <c r="P2090" i="25"/>
  <c r="P2089" i="25"/>
  <c r="P2088" i="25"/>
  <c r="P2087" i="25"/>
  <c r="P2086" i="25"/>
  <c r="P2085" i="25"/>
  <c r="P2084" i="25"/>
  <c r="P2083" i="25"/>
  <c r="P2082" i="25"/>
  <c r="P2081" i="25"/>
  <c r="P2080" i="25"/>
  <c r="P2079" i="25"/>
  <c r="P2078" i="25"/>
  <c r="P2077" i="25"/>
  <c r="P2076" i="25"/>
  <c r="P2075" i="25"/>
  <c r="P2074" i="25"/>
  <c r="P2073" i="25"/>
  <c r="P2072" i="25"/>
  <c r="P2071" i="25"/>
  <c r="P2070" i="25"/>
  <c r="P2069" i="25"/>
  <c r="P2068" i="25"/>
  <c r="P2067" i="25"/>
  <c r="P2066" i="25"/>
  <c r="P2065" i="25"/>
  <c r="P2064" i="25"/>
  <c r="P2063" i="25"/>
  <c r="P2062" i="25"/>
  <c r="P2061" i="25"/>
  <c r="P2060" i="25"/>
  <c r="P2059" i="25"/>
  <c r="P2058" i="25"/>
  <c r="P2057" i="25"/>
  <c r="P2056" i="25"/>
  <c r="P2055" i="25"/>
  <c r="P2054" i="25"/>
  <c r="P2053" i="25"/>
  <c r="P2052" i="25"/>
  <c r="P2051" i="25"/>
  <c r="P2050" i="25"/>
  <c r="P2049" i="25"/>
  <c r="P2048" i="25"/>
  <c r="P2047" i="25"/>
  <c r="P2046" i="25"/>
  <c r="P2045" i="25"/>
  <c r="P2044" i="25"/>
  <c r="P2043" i="25"/>
  <c r="P2042" i="25"/>
  <c r="P2041" i="25"/>
  <c r="P2040" i="25"/>
  <c r="P2039" i="25"/>
  <c r="P2038" i="25"/>
  <c r="P2037" i="25"/>
  <c r="P2036" i="25"/>
  <c r="P2035" i="25"/>
  <c r="P2034" i="25"/>
  <c r="P2033" i="25"/>
  <c r="P2032" i="25"/>
  <c r="P2031" i="25"/>
  <c r="P2030" i="25"/>
  <c r="P2029" i="25"/>
  <c r="P2028" i="25"/>
  <c r="P2027" i="25"/>
  <c r="P2026" i="25"/>
  <c r="P2025" i="25"/>
  <c r="P2024" i="25"/>
  <c r="P2023" i="25"/>
  <c r="P2022" i="25"/>
  <c r="P2021" i="25"/>
  <c r="P2020" i="25"/>
  <c r="P2019" i="25"/>
  <c r="P2018" i="25"/>
  <c r="P2017" i="25"/>
  <c r="P2016" i="25"/>
  <c r="P2015" i="25"/>
  <c r="P2014" i="25"/>
  <c r="P2013" i="25"/>
  <c r="P2012" i="25"/>
  <c r="P2011" i="25"/>
  <c r="P2010" i="25"/>
  <c r="P2009" i="25"/>
  <c r="P2008" i="25"/>
  <c r="P2007" i="25"/>
  <c r="P2006" i="25"/>
  <c r="P2005" i="25"/>
  <c r="P2004" i="25"/>
  <c r="P2003" i="25"/>
  <c r="P2002" i="25"/>
  <c r="P2001" i="25"/>
  <c r="P2000" i="25"/>
  <c r="P1999" i="25"/>
  <c r="P1998" i="25"/>
  <c r="P1997" i="25"/>
  <c r="P1996" i="25"/>
  <c r="P1995" i="25"/>
  <c r="P1994" i="25"/>
  <c r="P1993" i="25"/>
  <c r="P1992" i="25"/>
  <c r="P1991" i="25"/>
  <c r="P1990" i="25"/>
  <c r="P1989" i="25"/>
  <c r="P1988" i="25"/>
  <c r="P1987" i="25"/>
  <c r="P1986" i="25"/>
  <c r="P1985" i="25"/>
  <c r="P1984" i="25"/>
  <c r="P1983" i="25"/>
  <c r="P1982" i="25"/>
  <c r="P1981" i="25"/>
  <c r="P1980" i="25"/>
  <c r="P1979" i="25"/>
  <c r="P1978" i="25"/>
  <c r="P1977" i="25"/>
  <c r="P1976" i="25"/>
  <c r="P1975" i="25"/>
  <c r="P1974" i="25"/>
  <c r="P1973" i="25"/>
  <c r="P1972" i="25"/>
  <c r="P1971" i="25"/>
  <c r="P1970" i="25"/>
  <c r="P1969" i="25"/>
  <c r="P1968" i="25"/>
  <c r="P1967" i="25"/>
  <c r="P1966" i="25"/>
  <c r="P1965" i="25"/>
  <c r="P1964" i="25"/>
  <c r="P1963" i="25"/>
  <c r="P1962" i="25"/>
  <c r="P1961" i="25"/>
  <c r="P1960" i="25"/>
  <c r="P1959" i="25"/>
  <c r="P1958" i="25"/>
  <c r="P1957" i="25"/>
  <c r="P1956" i="25"/>
  <c r="P1955" i="25"/>
  <c r="P1954" i="25"/>
  <c r="P1953" i="25"/>
  <c r="P1952" i="25"/>
  <c r="P1951" i="25"/>
  <c r="P1950" i="25"/>
  <c r="P1949" i="25"/>
  <c r="P1948" i="25"/>
  <c r="P1947" i="25"/>
  <c r="P1946" i="25"/>
  <c r="P1945" i="25"/>
  <c r="P1944" i="25"/>
  <c r="P1943" i="25"/>
  <c r="P1942" i="25"/>
  <c r="P1941" i="25"/>
  <c r="P1940" i="25"/>
  <c r="P1939" i="25"/>
  <c r="P1938" i="25"/>
  <c r="P1937" i="25"/>
  <c r="P1936" i="25"/>
  <c r="P1935" i="25"/>
  <c r="P1934" i="25"/>
  <c r="P1933" i="25"/>
  <c r="P1932" i="25"/>
  <c r="P1931" i="25"/>
  <c r="P1930" i="25"/>
  <c r="P1929" i="25"/>
  <c r="P1928" i="25"/>
  <c r="P1927" i="25"/>
  <c r="P1926" i="25"/>
  <c r="P1925" i="25"/>
  <c r="P1924" i="25"/>
  <c r="P1923" i="25"/>
  <c r="P1922" i="25"/>
  <c r="P1921" i="25"/>
  <c r="P1920" i="25"/>
  <c r="P1919" i="25"/>
  <c r="P1918" i="25"/>
  <c r="P1917" i="25"/>
  <c r="P1916" i="25"/>
  <c r="P1915" i="25"/>
  <c r="P1914" i="25"/>
  <c r="P1913" i="25"/>
  <c r="P1912" i="25"/>
  <c r="P1911" i="25"/>
  <c r="P1910" i="25"/>
  <c r="P1909" i="25"/>
  <c r="P1908" i="25"/>
  <c r="P1907" i="25"/>
  <c r="P1906" i="25"/>
  <c r="P1905" i="25"/>
  <c r="P1904" i="25"/>
  <c r="P1903" i="25"/>
  <c r="P1902" i="25"/>
  <c r="P1901" i="25"/>
  <c r="P1900" i="25"/>
  <c r="P1899" i="25"/>
  <c r="P1898" i="25"/>
  <c r="P1897" i="25"/>
  <c r="P1896" i="25"/>
  <c r="P1895" i="25"/>
  <c r="P1894" i="25"/>
  <c r="P1893" i="25"/>
  <c r="P1892" i="25"/>
  <c r="P1891" i="25"/>
  <c r="P1890" i="25"/>
  <c r="P1889" i="25"/>
  <c r="P1888" i="25"/>
  <c r="P1887" i="25"/>
  <c r="P1886" i="25"/>
  <c r="P1885" i="25"/>
  <c r="P1884" i="25"/>
  <c r="P1883" i="25"/>
  <c r="P1882" i="25"/>
  <c r="P1881" i="25"/>
  <c r="P1880" i="25"/>
  <c r="P1879" i="25"/>
  <c r="P1878" i="25"/>
  <c r="P1877" i="25"/>
  <c r="P1876" i="25"/>
  <c r="P1875" i="25"/>
  <c r="P1874" i="25"/>
  <c r="P1873" i="25"/>
  <c r="P1872" i="25"/>
  <c r="P1871" i="25"/>
  <c r="P1870" i="25"/>
  <c r="P1869" i="25"/>
  <c r="P1868" i="25"/>
  <c r="P1867" i="25"/>
  <c r="P1866" i="25"/>
  <c r="P1865" i="25"/>
  <c r="P1864" i="25"/>
  <c r="P1863" i="25"/>
  <c r="P1862" i="25"/>
  <c r="P1861" i="25"/>
  <c r="P1860" i="25"/>
  <c r="P1859" i="25"/>
  <c r="P1858" i="25"/>
  <c r="P1857" i="25"/>
  <c r="P1856" i="25"/>
  <c r="P1855" i="25"/>
  <c r="P1854" i="25"/>
  <c r="P1853" i="25"/>
  <c r="P1852" i="25"/>
  <c r="P1851" i="25"/>
  <c r="P1850" i="25"/>
  <c r="P1849" i="25"/>
  <c r="P1848" i="25"/>
  <c r="P1847" i="25"/>
  <c r="P1846" i="25"/>
  <c r="P1845" i="25"/>
  <c r="P1844" i="25"/>
  <c r="P1843" i="25"/>
  <c r="P1842" i="25"/>
  <c r="P1841" i="25"/>
  <c r="P1840" i="25"/>
  <c r="P1839" i="25"/>
  <c r="P1838" i="25"/>
  <c r="P1837" i="25"/>
  <c r="P1836" i="25"/>
  <c r="P1835" i="25"/>
  <c r="P1834" i="25"/>
  <c r="P1833" i="25"/>
  <c r="P1832" i="25"/>
  <c r="P1831" i="25"/>
  <c r="P1830" i="25"/>
  <c r="P1829" i="25"/>
  <c r="P1828" i="25"/>
  <c r="P1827" i="25"/>
  <c r="P1826" i="25"/>
  <c r="P1825" i="25"/>
  <c r="P1824" i="25"/>
  <c r="P1823" i="25"/>
  <c r="P1822" i="25"/>
  <c r="P1821" i="25"/>
  <c r="P1820" i="25"/>
  <c r="P1819" i="25"/>
  <c r="P1818" i="25"/>
  <c r="P1817" i="25"/>
  <c r="P1816" i="25"/>
  <c r="P1815" i="25"/>
  <c r="P1814" i="25"/>
  <c r="P1813" i="25"/>
  <c r="P1812" i="25"/>
  <c r="P1811" i="25"/>
  <c r="P1810" i="25"/>
  <c r="P1809" i="25"/>
  <c r="P1808" i="25"/>
  <c r="P1807" i="25"/>
  <c r="P1806" i="25"/>
  <c r="P1805" i="25"/>
  <c r="P1804" i="25"/>
  <c r="P1803" i="25"/>
  <c r="P1802" i="25"/>
  <c r="P1801" i="25"/>
  <c r="P1800" i="25"/>
  <c r="P1799" i="25"/>
  <c r="P1798" i="25"/>
  <c r="P1797" i="25"/>
  <c r="P1796" i="25"/>
  <c r="P1795" i="25"/>
  <c r="P1794" i="25"/>
  <c r="P1793" i="25"/>
  <c r="P1792" i="25"/>
  <c r="P1791" i="25"/>
  <c r="P1790" i="25"/>
  <c r="P1789" i="25"/>
  <c r="P1788" i="25"/>
  <c r="P1787" i="25"/>
  <c r="P1786" i="25"/>
  <c r="P1785" i="25"/>
  <c r="P1784" i="25"/>
  <c r="P1783" i="25"/>
  <c r="P1782" i="25"/>
  <c r="P1781" i="25"/>
  <c r="P1780" i="25"/>
  <c r="P1779" i="25"/>
  <c r="P1778" i="25"/>
  <c r="P1777" i="25"/>
  <c r="P1776" i="25"/>
  <c r="P1775" i="25"/>
  <c r="P1774" i="25"/>
  <c r="P1773" i="25"/>
  <c r="P1772" i="25"/>
  <c r="P1771" i="25"/>
  <c r="P1770" i="25"/>
  <c r="P1769" i="25"/>
  <c r="P1768" i="25"/>
  <c r="P1767" i="25"/>
  <c r="P1766" i="25"/>
  <c r="P1765" i="25"/>
  <c r="P1764" i="25"/>
  <c r="P1763" i="25"/>
  <c r="P1762" i="25"/>
  <c r="P1761" i="25"/>
  <c r="P1760" i="25"/>
  <c r="P1759" i="25"/>
  <c r="P1758" i="25"/>
  <c r="P1757" i="25"/>
  <c r="P1756" i="25"/>
  <c r="P1755" i="25"/>
  <c r="P1754" i="25"/>
  <c r="P1753" i="25"/>
  <c r="P1752" i="25"/>
  <c r="P1751" i="25"/>
  <c r="P1750" i="25"/>
  <c r="P1749" i="25"/>
  <c r="P1748" i="25"/>
  <c r="P1747" i="25"/>
  <c r="P1746" i="25"/>
  <c r="P1745" i="25"/>
  <c r="P1744" i="25"/>
  <c r="P1743" i="25"/>
  <c r="P1742" i="25"/>
  <c r="P1741" i="25"/>
  <c r="P1740" i="25"/>
  <c r="P1739" i="25"/>
  <c r="P1738" i="25"/>
  <c r="P1737" i="25"/>
  <c r="P1736" i="25"/>
  <c r="P1735" i="25"/>
  <c r="P1734" i="25"/>
  <c r="P1733" i="25"/>
  <c r="P1732" i="25"/>
  <c r="P1731" i="25"/>
  <c r="P1730" i="25"/>
  <c r="P1729" i="25"/>
  <c r="P1728" i="25"/>
  <c r="P1727" i="25"/>
  <c r="P1726" i="25"/>
  <c r="P1725" i="25"/>
  <c r="P1724" i="25"/>
  <c r="P1723" i="25"/>
  <c r="P1722" i="25"/>
  <c r="P1721" i="25"/>
  <c r="P1720" i="25"/>
  <c r="P1719" i="25"/>
  <c r="P1718" i="25"/>
  <c r="P1717" i="25"/>
  <c r="P1716" i="25"/>
  <c r="P1715" i="25"/>
  <c r="P1714" i="25"/>
  <c r="P1713" i="25"/>
  <c r="P1712" i="25"/>
  <c r="P1711" i="25"/>
  <c r="P1710" i="25"/>
  <c r="P1709" i="25"/>
  <c r="P1708" i="25"/>
  <c r="P1707" i="25"/>
  <c r="P1706" i="25"/>
  <c r="P1705" i="25"/>
  <c r="P1704" i="25"/>
  <c r="P1703" i="25"/>
  <c r="P1702" i="25"/>
  <c r="P1701" i="25"/>
  <c r="P1700" i="25"/>
  <c r="P1699" i="25"/>
  <c r="P1698" i="25"/>
  <c r="P1697" i="25"/>
  <c r="P1696" i="25"/>
  <c r="P1695" i="25"/>
  <c r="P1694" i="25"/>
  <c r="P1693" i="25"/>
  <c r="P1692" i="25"/>
  <c r="P1691" i="25"/>
  <c r="P1690" i="25"/>
  <c r="P1689" i="25"/>
  <c r="P1688" i="25"/>
  <c r="P1687" i="25"/>
  <c r="P1686" i="25"/>
  <c r="P1685" i="25"/>
  <c r="P1684" i="25"/>
  <c r="P1683" i="25"/>
  <c r="P1682" i="25"/>
  <c r="P1681" i="25"/>
  <c r="P1680" i="25"/>
  <c r="P1679" i="25"/>
  <c r="P1678" i="25"/>
  <c r="P1677" i="25"/>
  <c r="P1676" i="25"/>
  <c r="P1675" i="25"/>
  <c r="P1674" i="25"/>
  <c r="P1673" i="25"/>
  <c r="P1672" i="25"/>
  <c r="P1671" i="25"/>
  <c r="P1670" i="25"/>
  <c r="P1669" i="25"/>
  <c r="P1668" i="25"/>
  <c r="P1667" i="25"/>
  <c r="P1666" i="25"/>
  <c r="P1665" i="25"/>
  <c r="P1664" i="25"/>
  <c r="P1663" i="25"/>
  <c r="P1662" i="25"/>
  <c r="P1661" i="25"/>
  <c r="P1660" i="25"/>
  <c r="P1659" i="25"/>
  <c r="P1658" i="25"/>
  <c r="P1657" i="25"/>
  <c r="P1656" i="25"/>
  <c r="P1655" i="25"/>
  <c r="P1654" i="25"/>
  <c r="P1653" i="25"/>
  <c r="P1652" i="25"/>
  <c r="P1651" i="25"/>
  <c r="P1650" i="25"/>
  <c r="P1649" i="25"/>
  <c r="P1648" i="25"/>
  <c r="P1647" i="25"/>
  <c r="P1646" i="25"/>
  <c r="P1645" i="25"/>
  <c r="P1644" i="25"/>
  <c r="P1643" i="25"/>
  <c r="P1642" i="25"/>
  <c r="P1641" i="25"/>
  <c r="P1640" i="25"/>
  <c r="P1639" i="25"/>
  <c r="P1638" i="25"/>
  <c r="P1637" i="25"/>
  <c r="P1636" i="25"/>
  <c r="P1635" i="25"/>
  <c r="P1634" i="25"/>
  <c r="P1633" i="25"/>
  <c r="P1632" i="25"/>
  <c r="P1631" i="25"/>
  <c r="P1630" i="25"/>
  <c r="P1629" i="25"/>
  <c r="P1628" i="25"/>
  <c r="P1627" i="25"/>
  <c r="P1626" i="25"/>
  <c r="P1625" i="25"/>
  <c r="P1624" i="25"/>
  <c r="P1623" i="25"/>
  <c r="P1622" i="25"/>
  <c r="P1621" i="25"/>
  <c r="P1620" i="25"/>
  <c r="P1619" i="25"/>
  <c r="P1618" i="25"/>
  <c r="P1617" i="25"/>
  <c r="P1616" i="25"/>
  <c r="P1615" i="25"/>
  <c r="P1614" i="25"/>
  <c r="P1613" i="25"/>
  <c r="P1612" i="25"/>
  <c r="P1611" i="25"/>
  <c r="P1610" i="25"/>
  <c r="P1609" i="25"/>
  <c r="P1608" i="25"/>
  <c r="P1607" i="25"/>
  <c r="P1606" i="25"/>
  <c r="P1605" i="25"/>
  <c r="P1604" i="25"/>
  <c r="P1603" i="25"/>
  <c r="P1602" i="25"/>
  <c r="P1601" i="25"/>
  <c r="P1600" i="25"/>
  <c r="P1599" i="25"/>
  <c r="P1598" i="25"/>
  <c r="P1597" i="25"/>
  <c r="P1596" i="25"/>
  <c r="P1595" i="25"/>
  <c r="P1594" i="25"/>
  <c r="P1593" i="25"/>
  <c r="P1592" i="25"/>
  <c r="P1591" i="25"/>
  <c r="P1590" i="25"/>
  <c r="P1589" i="25"/>
  <c r="P1588" i="25"/>
  <c r="P1587" i="25"/>
  <c r="P1586" i="25"/>
  <c r="P1585" i="25"/>
  <c r="P1584" i="25"/>
  <c r="P1583" i="25"/>
  <c r="P1582" i="25"/>
  <c r="P1581" i="25"/>
  <c r="P1580" i="25"/>
  <c r="P1579" i="25"/>
  <c r="P1578" i="25"/>
  <c r="P1577" i="25"/>
  <c r="P1576" i="25"/>
  <c r="P1575" i="25"/>
  <c r="P1574" i="25"/>
  <c r="P1573" i="25"/>
  <c r="P1572" i="25"/>
  <c r="P1571" i="25"/>
  <c r="P1570" i="25"/>
  <c r="P1569" i="25"/>
  <c r="P1568" i="25"/>
  <c r="P1567" i="25"/>
  <c r="P1566" i="25"/>
  <c r="P1565" i="25"/>
  <c r="P1564" i="25"/>
  <c r="P1563" i="25"/>
  <c r="P1562" i="25"/>
  <c r="P1561" i="25"/>
  <c r="P1560" i="25"/>
  <c r="P1559" i="25"/>
  <c r="P1558" i="25"/>
  <c r="P1557" i="25"/>
  <c r="P1556" i="25"/>
  <c r="P1555" i="25"/>
  <c r="P1554" i="25"/>
  <c r="P1553" i="25"/>
  <c r="P1552" i="25"/>
  <c r="P1551" i="25"/>
  <c r="P1550" i="25"/>
  <c r="P1549" i="25"/>
  <c r="P1548" i="25"/>
  <c r="P1547" i="25"/>
  <c r="P1546" i="25"/>
  <c r="P1545" i="25"/>
  <c r="P1544" i="25"/>
  <c r="P1543" i="25"/>
  <c r="P1542" i="25"/>
  <c r="P1541" i="25"/>
  <c r="P1540" i="25"/>
  <c r="P1539" i="25"/>
  <c r="P1538" i="25"/>
  <c r="P1537" i="25"/>
  <c r="P1536" i="25"/>
  <c r="P1535" i="25"/>
  <c r="P1534" i="25"/>
  <c r="P1533" i="25"/>
  <c r="P1532" i="25"/>
  <c r="P1531" i="25"/>
  <c r="P1530" i="25"/>
  <c r="P1529" i="25"/>
  <c r="P1528" i="25"/>
  <c r="P1527" i="25"/>
  <c r="P1526" i="25"/>
  <c r="P1525" i="25"/>
  <c r="P1524" i="25"/>
  <c r="P1523" i="25"/>
  <c r="P1522" i="25"/>
  <c r="P1521" i="25"/>
  <c r="P1520" i="25"/>
  <c r="P1519" i="25"/>
  <c r="P1518" i="25"/>
  <c r="P1517" i="25"/>
  <c r="P1516" i="25"/>
  <c r="P1515" i="25"/>
  <c r="P1514" i="25"/>
  <c r="P1513" i="25"/>
  <c r="P1512" i="25"/>
  <c r="P1511" i="25"/>
  <c r="P1510" i="25"/>
  <c r="P1509" i="25"/>
  <c r="P1508" i="25"/>
  <c r="P1507" i="25"/>
  <c r="P1506" i="25"/>
  <c r="P1505" i="25"/>
  <c r="P1504" i="25"/>
  <c r="P1503" i="25"/>
  <c r="P1502" i="25"/>
  <c r="P1501" i="25"/>
  <c r="P1500" i="25"/>
  <c r="P1499" i="25"/>
  <c r="P1498" i="25"/>
  <c r="P1497" i="25"/>
  <c r="P1496" i="25"/>
  <c r="P1495" i="25"/>
  <c r="P1494" i="25"/>
  <c r="P1493" i="25"/>
  <c r="P1492" i="25"/>
  <c r="P1491" i="25"/>
  <c r="P1490" i="25"/>
  <c r="P1489" i="25"/>
  <c r="P1488" i="25"/>
  <c r="P1487" i="25"/>
  <c r="P1486" i="25"/>
  <c r="P1485" i="25"/>
  <c r="P1484" i="25"/>
  <c r="P1483" i="25"/>
  <c r="P1482" i="25"/>
  <c r="P1481" i="25"/>
  <c r="P1480" i="25"/>
  <c r="P1479" i="25"/>
  <c r="P1478" i="25"/>
  <c r="P1477" i="25"/>
  <c r="P1476" i="25"/>
  <c r="P1475" i="25"/>
  <c r="P1474" i="25"/>
  <c r="P1473" i="25"/>
  <c r="P1472" i="25"/>
  <c r="P1471" i="25"/>
  <c r="P1470" i="25"/>
  <c r="P1469" i="25"/>
  <c r="P1468" i="25"/>
  <c r="P1467" i="25"/>
  <c r="P1466" i="25"/>
  <c r="P1465" i="25"/>
  <c r="P1464" i="25"/>
  <c r="P1463" i="25"/>
  <c r="P1462" i="25"/>
  <c r="P1461" i="25"/>
  <c r="P1460" i="25"/>
  <c r="P1459" i="25"/>
  <c r="P1458" i="25"/>
  <c r="P1457" i="25"/>
  <c r="P1456" i="25"/>
  <c r="P1455" i="25"/>
  <c r="P1454" i="25"/>
  <c r="P1453" i="25"/>
  <c r="P1452" i="25"/>
  <c r="P1451" i="25"/>
  <c r="P1450" i="25"/>
  <c r="P1449" i="25"/>
  <c r="P1448" i="25"/>
  <c r="P1447" i="25"/>
  <c r="P1446" i="25"/>
  <c r="P1445" i="25"/>
  <c r="P1444" i="25"/>
  <c r="P1443" i="25"/>
  <c r="P1442" i="25"/>
  <c r="P1441" i="25"/>
  <c r="P1440" i="25"/>
  <c r="P1439" i="25"/>
  <c r="P1438" i="25"/>
  <c r="P1437" i="25"/>
  <c r="P1436" i="25"/>
  <c r="P1435" i="25"/>
  <c r="P1434" i="25"/>
  <c r="P1433" i="25"/>
  <c r="P1432" i="25"/>
  <c r="P1431" i="25"/>
  <c r="P1430" i="25"/>
  <c r="P1429" i="25"/>
  <c r="P1428" i="25"/>
  <c r="P1427" i="25"/>
  <c r="P1426" i="25"/>
  <c r="P1425" i="25"/>
  <c r="P1424" i="25"/>
  <c r="P1423" i="25"/>
  <c r="P1422" i="25"/>
  <c r="P1421" i="25"/>
  <c r="P1420" i="25"/>
  <c r="P1419" i="25"/>
  <c r="P1418" i="25"/>
  <c r="P1417" i="25"/>
  <c r="P1416" i="25"/>
  <c r="P1415" i="25"/>
  <c r="P1414" i="25"/>
  <c r="P1413" i="25"/>
  <c r="P1412" i="25"/>
  <c r="P1411" i="25"/>
  <c r="P1410" i="25"/>
  <c r="P1409" i="25"/>
  <c r="P1408" i="25"/>
  <c r="P1407" i="25"/>
  <c r="P1406" i="25"/>
  <c r="P1405" i="25"/>
  <c r="P1404" i="25"/>
  <c r="P1403" i="25"/>
  <c r="P1402" i="25"/>
  <c r="P1401" i="25"/>
  <c r="P1400" i="25"/>
  <c r="P1399" i="25"/>
  <c r="P1398" i="25"/>
  <c r="P1397" i="25"/>
  <c r="P1396" i="25"/>
  <c r="P1395" i="25"/>
  <c r="P1394" i="25"/>
  <c r="P1393" i="25"/>
  <c r="P1392" i="25"/>
  <c r="P1391" i="25"/>
  <c r="P1390" i="25"/>
  <c r="P1389" i="25"/>
  <c r="P1388" i="25"/>
  <c r="P1387" i="25"/>
  <c r="P1386" i="25"/>
  <c r="P1385" i="25"/>
  <c r="P1384" i="25"/>
  <c r="P1383" i="25"/>
  <c r="P1382" i="25"/>
  <c r="P1381" i="25"/>
  <c r="P1380" i="25"/>
  <c r="P1379" i="25"/>
  <c r="P1378" i="25"/>
  <c r="P1377" i="25"/>
  <c r="P1376" i="25"/>
  <c r="P1375" i="25"/>
  <c r="P1374" i="25"/>
  <c r="P1373" i="25"/>
  <c r="P1372" i="25"/>
  <c r="P1371" i="25"/>
  <c r="P1370" i="25"/>
  <c r="P1369" i="25"/>
  <c r="P1368" i="25"/>
  <c r="P1367" i="25"/>
  <c r="P1366" i="25"/>
  <c r="P1365" i="25"/>
  <c r="P1364" i="25"/>
  <c r="P1363" i="25"/>
  <c r="P1362" i="25"/>
  <c r="P1361" i="25"/>
  <c r="P1360" i="25"/>
  <c r="P1359" i="25"/>
  <c r="P1358" i="25"/>
  <c r="P1357" i="25"/>
  <c r="P1356" i="25"/>
  <c r="P1355" i="25"/>
  <c r="P1354" i="25"/>
  <c r="P1353" i="25"/>
  <c r="P1352" i="25"/>
  <c r="P1351" i="25"/>
  <c r="P1350" i="25"/>
  <c r="P1349" i="25"/>
  <c r="P1348" i="25"/>
  <c r="P1347" i="25"/>
  <c r="P1346" i="25"/>
  <c r="P1345" i="25"/>
  <c r="P1344" i="25"/>
  <c r="P1343" i="25"/>
  <c r="P1342" i="25"/>
  <c r="P1341" i="25"/>
  <c r="P1340" i="25"/>
  <c r="P1339" i="25"/>
  <c r="P1338" i="25"/>
  <c r="P1337" i="25"/>
  <c r="P1336" i="25"/>
  <c r="P1335" i="25"/>
  <c r="P1334" i="25"/>
  <c r="P1333" i="25"/>
  <c r="P1332" i="25"/>
  <c r="P1331" i="25"/>
  <c r="P1330" i="25"/>
  <c r="P1329" i="25"/>
  <c r="P1328" i="25"/>
  <c r="P1327" i="25"/>
  <c r="P1326" i="25"/>
  <c r="P1325" i="25"/>
  <c r="P1324" i="25"/>
  <c r="P1323" i="25"/>
  <c r="P1322" i="25"/>
  <c r="P1321" i="25"/>
  <c r="P1320" i="25"/>
  <c r="P1319" i="25"/>
  <c r="P1318" i="25"/>
  <c r="P1317" i="25"/>
  <c r="P1316" i="25"/>
  <c r="P1315" i="25"/>
  <c r="P1314" i="25"/>
  <c r="P1313" i="25"/>
  <c r="P1312" i="25"/>
  <c r="P1311" i="25"/>
  <c r="P1310" i="25"/>
  <c r="P1309" i="25"/>
  <c r="P1308" i="25"/>
  <c r="P1307" i="25"/>
  <c r="P1306" i="25"/>
  <c r="P1305" i="25"/>
  <c r="P1304" i="25"/>
  <c r="P1303" i="25"/>
  <c r="P1302" i="25"/>
  <c r="P1301" i="25"/>
  <c r="P1300" i="25"/>
  <c r="P1299" i="25"/>
  <c r="P1298" i="25"/>
  <c r="P1297" i="25"/>
  <c r="P1296" i="25"/>
  <c r="P1295" i="25"/>
  <c r="P1294" i="25"/>
  <c r="P1293" i="25"/>
  <c r="P1292" i="25"/>
  <c r="P1291" i="25"/>
  <c r="P1290" i="25"/>
  <c r="P1289" i="25"/>
  <c r="P1288" i="25"/>
  <c r="P1287" i="25"/>
  <c r="P1286" i="25"/>
  <c r="P1285" i="25"/>
  <c r="P1284" i="25"/>
  <c r="P1283" i="25"/>
  <c r="P1282" i="25"/>
  <c r="P1281" i="25"/>
  <c r="P1280" i="25"/>
  <c r="P1279" i="25"/>
  <c r="P1278" i="25"/>
  <c r="P1277" i="25"/>
  <c r="P1276" i="25"/>
  <c r="P1275" i="25"/>
  <c r="P1274" i="25"/>
  <c r="P1273" i="25"/>
  <c r="P1272" i="25"/>
  <c r="P1271" i="25"/>
  <c r="P1270" i="25"/>
  <c r="P1269" i="25"/>
  <c r="P1268" i="25"/>
  <c r="P1267" i="25"/>
  <c r="P1266" i="25"/>
  <c r="P1265" i="25"/>
  <c r="P1264" i="25"/>
  <c r="P1263" i="25"/>
  <c r="P1262" i="25"/>
  <c r="P1261" i="25"/>
  <c r="P1260" i="25"/>
  <c r="P1259" i="25"/>
  <c r="P1258" i="25"/>
  <c r="P1257" i="25"/>
  <c r="P1256" i="25"/>
  <c r="P1255" i="25"/>
  <c r="P1254" i="25"/>
  <c r="P1253" i="25"/>
  <c r="P1252" i="25"/>
  <c r="P1251" i="25"/>
  <c r="P1250" i="25"/>
  <c r="P1249" i="25"/>
  <c r="P1248" i="25"/>
  <c r="P1247" i="25"/>
  <c r="P1246" i="25"/>
  <c r="P1245" i="25"/>
  <c r="P1244" i="25"/>
  <c r="P1243" i="25"/>
  <c r="P1242" i="25"/>
  <c r="P1241" i="25"/>
  <c r="P1240" i="25"/>
  <c r="P1239" i="25"/>
  <c r="P1238" i="25"/>
  <c r="P1237" i="25"/>
  <c r="P1236" i="25"/>
  <c r="P1235" i="25"/>
  <c r="P1234" i="25"/>
  <c r="P1233" i="25"/>
  <c r="P1232" i="25"/>
  <c r="P1231" i="25"/>
  <c r="P1230" i="25"/>
  <c r="P1229" i="25"/>
  <c r="P1228" i="25"/>
  <c r="P1227" i="25"/>
  <c r="P1226" i="25"/>
  <c r="P1225" i="25"/>
  <c r="P1224" i="25"/>
  <c r="P1223" i="25"/>
  <c r="P1222" i="25"/>
  <c r="P1221" i="25"/>
  <c r="P1220" i="25"/>
  <c r="P1219" i="25"/>
  <c r="P1218" i="25"/>
  <c r="P1217" i="25"/>
  <c r="P1216" i="25"/>
  <c r="P1215" i="25"/>
  <c r="P1214" i="25"/>
  <c r="P1213" i="25"/>
  <c r="P1212" i="25"/>
  <c r="P1211" i="25"/>
  <c r="P1210" i="25"/>
  <c r="P1209" i="25"/>
  <c r="P1208" i="25"/>
  <c r="P1207" i="25"/>
  <c r="P1206" i="25"/>
  <c r="P1205" i="25"/>
  <c r="P1204" i="25"/>
  <c r="P1203" i="25"/>
  <c r="P1202" i="25"/>
  <c r="P1201" i="25"/>
  <c r="P1200" i="25"/>
  <c r="P1199" i="25"/>
  <c r="P1198" i="25"/>
  <c r="P1197" i="25"/>
  <c r="P1196" i="25"/>
  <c r="P1195" i="25"/>
  <c r="P1194" i="25"/>
  <c r="P1193" i="25"/>
  <c r="P1192" i="25"/>
  <c r="P1191" i="25"/>
  <c r="P1190" i="25"/>
  <c r="P1189" i="25"/>
  <c r="P1188" i="25"/>
  <c r="P1187" i="25"/>
  <c r="P1186" i="25"/>
  <c r="P1185" i="25"/>
  <c r="P1184" i="25"/>
  <c r="P1183" i="25"/>
  <c r="P1182" i="25"/>
  <c r="P1181" i="25"/>
  <c r="P1180" i="25"/>
  <c r="P1179" i="25"/>
  <c r="P1178" i="25"/>
  <c r="P1177" i="25"/>
  <c r="P1176" i="25"/>
  <c r="P1175" i="25"/>
  <c r="P1174" i="25"/>
  <c r="P1173" i="25"/>
  <c r="P1172" i="25"/>
  <c r="P1171" i="25"/>
  <c r="P1170" i="25"/>
  <c r="P1169" i="25"/>
  <c r="P1168" i="25"/>
  <c r="P1167" i="25"/>
  <c r="P1166" i="25"/>
  <c r="P1165" i="25"/>
  <c r="P1164" i="25"/>
  <c r="P1163" i="25"/>
  <c r="P1162" i="25"/>
  <c r="P1161" i="25"/>
  <c r="P1160" i="25"/>
  <c r="P1159" i="25"/>
  <c r="P1158" i="25"/>
  <c r="P1157" i="25"/>
  <c r="P1156" i="25"/>
  <c r="P1155" i="25"/>
  <c r="P1154" i="25"/>
  <c r="P1153" i="25"/>
  <c r="P1152" i="25"/>
  <c r="P1151" i="25"/>
  <c r="P1150" i="25"/>
  <c r="P1149" i="25"/>
  <c r="P1148" i="25"/>
  <c r="P1147" i="25"/>
  <c r="P1146" i="25"/>
  <c r="P1145" i="25"/>
  <c r="P1144" i="25"/>
  <c r="P1143" i="25"/>
  <c r="P1142" i="25"/>
  <c r="P1141" i="25"/>
  <c r="P1140" i="25"/>
  <c r="P1139" i="25"/>
  <c r="P1138" i="25"/>
  <c r="P1137" i="25"/>
  <c r="P1136" i="25"/>
  <c r="P1135" i="25"/>
  <c r="P1134" i="25"/>
  <c r="P1133" i="25"/>
  <c r="P1132" i="25"/>
  <c r="P1131" i="25"/>
  <c r="P1130" i="25"/>
  <c r="P1129" i="25"/>
  <c r="P1128" i="25"/>
  <c r="P1127" i="25"/>
  <c r="P1126" i="25"/>
  <c r="P1125" i="25"/>
  <c r="P1124" i="25"/>
  <c r="P1123" i="25"/>
  <c r="P1122" i="25"/>
  <c r="P1121" i="25"/>
  <c r="P1120" i="25"/>
  <c r="P1119" i="25"/>
  <c r="P1118" i="25"/>
  <c r="P1117" i="25"/>
  <c r="P1116" i="25"/>
  <c r="P1115" i="25"/>
  <c r="P1114" i="25"/>
  <c r="P1113" i="25"/>
  <c r="P1112" i="25"/>
  <c r="P1111" i="25"/>
  <c r="P1110" i="25"/>
  <c r="P1109" i="25"/>
  <c r="P1108" i="25"/>
  <c r="P1107" i="25"/>
  <c r="P1106" i="25"/>
  <c r="P1105" i="25"/>
  <c r="P1104" i="25"/>
  <c r="P1103" i="25"/>
  <c r="P1102" i="25"/>
  <c r="P1101" i="25"/>
  <c r="P1100" i="25"/>
  <c r="P1099" i="25"/>
  <c r="P1098" i="25"/>
  <c r="P1097" i="25"/>
  <c r="P1096" i="25"/>
  <c r="P1095" i="25"/>
  <c r="P1094" i="25"/>
  <c r="P1093" i="25"/>
  <c r="P1092" i="25"/>
  <c r="P1091" i="25"/>
  <c r="P1090" i="25"/>
  <c r="P1089" i="25"/>
  <c r="P1088" i="25"/>
  <c r="P1087" i="25"/>
  <c r="P1086" i="25"/>
  <c r="P1085" i="25"/>
  <c r="P1084" i="25"/>
  <c r="P1083" i="25"/>
  <c r="P1082" i="25"/>
  <c r="P1081" i="25"/>
  <c r="P1080" i="25"/>
  <c r="P1079" i="25"/>
  <c r="P1078" i="25"/>
  <c r="P1077" i="25"/>
  <c r="P1076" i="25"/>
  <c r="P1075" i="25"/>
  <c r="P1074" i="25"/>
  <c r="P1073" i="25"/>
  <c r="P1072" i="25"/>
  <c r="P1071" i="25"/>
  <c r="P1070" i="25"/>
  <c r="P1069" i="25"/>
  <c r="P1068" i="25"/>
  <c r="P1067" i="25"/>
  <c r="P1066" i="25"/>
  <c r="P1065" i="25"/>
  <c r="P1064" i="25"/>
  <c r="P1063" i="25"/>
  <c r="P1062" i="25"/>
  <c r="P1061" i="25"/>
  <c r="P1060" i="25"/>
  <c r="P1059" i="25"/>
  <c r="P1058" i="25"/>
  <c r="P1057" i="25"/>
  <c r="P1056" i="25"/>
  <c r="P1055" i="25"/>
  <c r="P1054" i="25"/>
  <c r="P1053" i="25"/>
  <c r="P1052" i="25"/>
  <c r="P1051" i="25"/>
  <c r="P1050" i="25"/>
  <c r="P1049" i="25"/>
  <c r="P1048" i="25"/>
  <c r="P1047" i="25"/>
  <c r="P1046" i="25"/>
  <c r="P1045" i="25"/>
  <c r="P1044" i="25"/>
  <c r="P1043" i="25"/>
  <c r="P1042" i="25"/>
  <c r="P1041" i="25"/>
  <c r="P1040" i="25"/>
  <c r="P1039" i="25"/>
  <c r="P1038" i="25"/>
  <c r="P1037" i="25"/>
  <c r="P1036" i="25"/>
  <c r="P1035" i="25"/>
  <c r="P1034" i="25"/>
  <c r="P1033" i="25"/>
  <c r="P1032" i="25"/>
  <c r="P1031" i="25"/>
  <c r="P1030" i="25"/>
  <c r="P1029" i="25"/>
  <c r="P1028" i="25"/>
  <c r="P1027" i="25"/>
  <c r="P1026" i="25"/>
  <c r="P1025" i="25"/>
  <c r="P1024" i="25"/>
  <c r="P1023" i="25"/>
  <c r="P1022" i="25"/>
  <c r="P1021" i="25"/>
  <c r="P1020" i="25"/>
  <c r="P1019" i="25"/>
  <c r="P1018" i="25"/>
  <c r="P1017" i="25"/>
  <c r="P1016" i="25"/>
  <c r="P1015" i="25"/>
  <c r="P1014" i="25"/>
  <c r="P1013" i="25"/>
  <c r="P1012" i="25"/>
  <c r="P1011" i="25"/>
  <c r="P1010" i="25"/>
  <c r="P1009" i="25"/>
  <c r="P1008" i="25"/>
  <c r="P1007" i="25"/>
  <c r="P1006" i="25"/>
  <c r="P1005" i="25"/>
  <c r="P1004" i="25"/>
  <c r="P1003" i="25"/>
  <c r="P1002" i="25"/>
  <c r="P1001" i="25"/>
  <c r="P1000" i="25"/>
  <c r="P999" i="25"/>
  <c r="P998" i="25"/>
  <c r="P997" i="25"/>
  <c r="P996" i="25"/>
  <c r="P995" i="25"/>
  <c r="P994" i="25"/>
  <c r="P993" i="25"/>
  <c r="P992" i="25"/>
  <c r="P991" i="25"/>
  <c r="P990" i="25"/>
  <c r="P989" i="25"/>
  <c r="P988" i="25"/>
  <c r="P987" i="25"/>
  <c r="P986" i="25"/>
  <c r="P985" i="25"/>
  <c r="P984" i="25"/>
  <c r="P983" i="25"/>
  <c r="P982" i="25"/>
  <c r="P981" i="25"/>
  <c r="P980" i="25"/>
  <c r="P979" i="25"/>
  <c r="P978" i="25"/>
  <c r="P977" i="25"/>
  <c r="P976" i="25"/>
  <c r="P975" i="25"/>
  <c r="P974" i="25"/>
  <c r="P973" i="25"/>
  <c r="P972" i="25"/>
  <c r="P971" i="25"/>
  <c r="P970" i="25"/>
  <c r="P969" i="25"/>
  <c r="P968" i="25"/>
  <c r="P967" i="25"/>
  <c r="P966" i="25"/>
  <c r="P965" i="25"/>
  <c r="P964" i="25"/>
  <c r="P963" i="25"/>
  <c r="P962" i="25"/>
  <c r="P961" i="25"/>
  <c r="P960" i="25"/>
  <c r="P959" i="25"/>
  <c r="P958" i="25"/>
  <c r="P957" i="25"/>
  <c r="P956" i="25"/>
  <c r="P955" i="25"/>
  <c r="P954" i="25"/>
  <c r="P953" i="25"/>
  <c r="P952" i="25"/>
  <c r="P951" i="25"/>
  <c r="P950" i="25"/>
  <c r="P949" i="25"/>
  <c r="P948" i="25"/>
  <c r="P947" i="25"/>
  <c r="P946" i="25"/>
  <c r="P945" i="25"/>
  <c r="P944" i="25"/>
  <c r="P943" i="25"/>
  <c r="P942" i="25"/>
  <c r="P941" i="25"/>
  <c r="P940" i="25"/>
  <c r="P939" i="25"/>
  <c r="P938" i="25"/>
  <c r="P937" i="25"/>
  <c r="P936" i="25"/>
  <c r="P935" i="25"/>
  <c r="P934" i="25"/>
  <c r="P933" i="25"/>
  <c r="P932" i="25"/>
  <c r="P931" i="25"/>
  <c r="P930" i="25"/>
  <c r="P929" i="25"/>
  <c r="P928" i="25"/>
  <c r="P927" i="25"/>
  <c r="P926" i="25"/>
  <c r="P925" i="25"/>
  <c r="P924" i="25"/>
  <c r="P923" i="25"/>
  <c r="P922" i="25"/>
  <c r="P921" i="25"/>
  <c r="P920" i="25"/>
  <c r="P919" i="25"/>
  <c r="P918" i="25"/>
  <c r="P917" i="25"/>
  <c r="P916" i="25"/>
  <c r="P915" i="25"/>
  <c r="P914" i="25"/>
  <c r="P913" i="25"/>
  <c r="P912" i="25"/>
  <c r="P911" i="25"/>
  <c r="P910" i="25"/>
  <c r="P909" i="25"/>
  <c r="P908" i="25"/>
  <c r="P907" i="25"/>
  <c r="P906" i="25"/>
  <c r="P905" i="25"/>
  <c r="P904" i="25"/>
  <c r="P903" i="25"/>
  <c r="P902" i="25"/>
  <c r="P901" i="25"/>
  <c r="P900" i="25"/>
  <c r="P899" i="25"/>
  <c r="P898" i="25"/>
  <c r="P897" i="25"/>
  <c r="P896" i="25"/>
  <c r="P895" i="25"/>
  <c r="P894" i="25"/>
  <c r="P893" i="25"/>
  <c r="P892" i="25"/>
  <c r="P891" i="25"/>
  <c r="P890" i="25"/>
  <c r="P889" i="25"/>
  <c r="P888" i="25"/>
  <c r="P887" i="25"/>
  <c r="P886" i="25"/>
  <c r="P885" i="25"/>
  <c r="P884" i="25"/>
  <c r="P883" i="25"/>
  <c r="P882" i="25"/>
  <c r="P881" i="25"/>
  <c r="P880" i="25"/>
  <c r="P879" i="25"/>
  <c r="P878" i="25"/>
  <c r="P877" i="25"/>
  <c r="P876" i="25"/>
  <c r="P875" i="25"/>
  <c r="P874" i="25"/>
  <c r="P873" i="25"/>
  <c r="P872" i="25"/>
  <c r="P871" i="25"/>
  <c r="P870" i="25"/>
  <c r="P869" i="25"/>
  <c r="P868" i="25"/>
  <c r="P867" i="25"/>
  <c r="P866" i="25"/>
  <c r="P865" i="25"/>
  <c r="P864" i="25"/>
  <c r="P863" i="25"/>
  <c r="P862" i="25"/>
  <c r="P861" i="25"/>
  <c r="P860" i="25"/>
  <c r="P859" i="25"/>
  <c r="P858" i="25"/>
  <c r="P857" i="25"/>
  <c r="P856" i="25"/>
  <c r="P855" i="25"/>
  <c r="P854" i="25"/>
  <c r="P853" i="25"/>
  <c r="P852" i="25"/>
  <c r="P851" i="25"/>
  <c r="P850" i="25"/>
  <c r="P849" i="25"/>
  <c r="P848" i="25"/>
  <c r="P847" i="25"/>
  <c r="P846" i="25"/>
  <c r="P845" i="25"/>
  <c r="P844" i="25"/>
  <c r="P843" i="25"/>
  <c r="P842" i="25"/>
  <c r="P841" i="25"/>
  <c r="P840" i="25"/>
  <c r="P839" i="25"/>
  <c r="P838" i="25"/>
  <c r="P837" i="25"/>
  <c r="P836" i="25"/>
  <c r="P835" i="25"/>
  <c r="P834" i="25"/>
  <c r="P833" i="25"/>
  <c r="P832" i="25"/>
  <c r="P831" i="25"/>
  <c r="P830" i="25"/>
  <c r="P829" i="25"/>
  <c r="P828" i="25"/>
  <c r="P827" i="25"/>
  <c r="P826" i="25"/>
  <c r="P825" i="25"/>
  <c r="P824" i="25"/>
  <c r="P823" i="25"/>
  <c r="P822" i="25"/>
  <c r="P821" i="25"/>
  <c r="P820" i="25"/>
  <c r="P819" i="25"/>
  <c r="P818" i="25"/>
  <c r="P817" i="25"/>
  <c r="P816" i="25"/>
  <c r="P815" i="25"/>
  <c r="P814" i="25"/>
  <c r="P813" i="25"/>
  <c r="P812" i="25"/>
  <c r="P811" i="25"/>
  <c r="P810" i="25"/>
  <c r="P809" i="25"/>
  <c r="P808" i="25"/>
  <c r="P807" i="25"/>
  <c r="P806" i="25"/>
  <c r="P805" i="25"/>
  <c r="P804" i="25"/>
  <c r="P803" i="25"/>
  <c r="P802" i="25"/>
  <c r="P801" i="25"/>
  <c r="P800" i="25"/>
  <c r="P799" i="25"/>
  <c r="P798" i="25"/>
  <c r="P797" i="25"/>
  <c r="P796" i="25"/>
  <c r="P795" i="25"/>
  <c r="P794" i="25"/>
  <c r="P793" i="25"/>
  <c r="P792" i="25"/>
  <c r="P791" i="25"/>
  <c r="P790" i="25"/>
  <c r="P789" i="25"/>
  <c r="P788" i="25"/>
  <c r="P787" i="25"/>
  <c r="P786" i="25"/>
  <c r="P785" i="25"/>
  <c r="P784" i="25"/>
  <c r="P783" i="25"/>
  <c r="P782" i="25"/>
  <c r="P781" i="25"/>
  <c r="P780" i="25"/>
  <c r="P779" i="25"/>
  <c r="P778" i="25"/>
  <c r="P777" i="25"/>
  <c r="P776" i="25"/>
  <c r="P775" i="25"/>
  <c r="P774" i="25"/>
  <c r="P773" i="25"/>
  <c r="P772" i="25"/>
  <c r="P771" i="25"/>
  <c r="P770" i="25"/>
  <c r="P769" i="25"/>
  <c r="P768" i="25"/>
  <c r="P767" i="25"/>
  <c r="P766" i="25"/>
  <c r="P765" i="25"/>
  <c r="P764" i="25"/>
  <c r="P763" i="25"/>
  <c r="P762" i="25"/>
  <c r="P761" i="25"/>
  <c r="P760" i="25"/>
  <c r="P759" i="25"/>
  <c r="P758" i="25"/>
  <c r="P757" i="25"/>
  <c r="P756" i="25"/>
  <c r="P755" i="25"/>
  <c r="P754" i="25"/>
  <c r="P753" i="25"/>
  <c r="P752" i="25"/>
  <c r="P751" i="25"/>
  <c r="P750" i="25"/>
  <c r="P749" i="25"/>
  <c r="P748" i="25"/>
  <c r="P747" i="25"/>
  <c r="P746" i="25"/>
  <c r="P745" i="25"/>
  <c r="P744" i="25"/>
  <c r="P743" i="25"/>
  <c r="P742" i="25"/>
  <c r="P741" i="25"/>
  <c r="P740" i="25"/>
  <c r="P739" i="25"/>
  <c r="P738" i="25"/>
  <c r="P737" i="25"/>
  <c r="P736" i="25"/>
  <c r="P735" i="25"/>
  <c r="P734" i="25"/>
  <c r="P733" i="25"/>
  <c r="P732" i="25"/>
  <c r="P731" i="25"/>
  <c r="P730" i="25"/>
  <c r="P729" i="25"/>
  <c r="P728" i="25"/>
  <c r="P727" i="25"/>
  <c r="P726" i="25"/>
  <c r="P725" i="25"/>
  <c r="P724" i="25"/>
  <c r="P723" i="25"/>
  <c r="P722" i="25"/>
  <c r="P721" i="25"/>
  <c r="P720" i="25"/>
  <c r="P719" i="25"/>
  <c r="P718" i="25"/>
  <c r="P717" i="25"/>
  <c r="P716" i="25"/>
  <c r="P715" i="25"/>
  <c r="P714" i="25"/>
  <c r="P713" i="25"/>
  <c r="P712" i="25"/>
  <c r="P711" i="25"/>
  <c r="P710" i="25"/>
  <c r="P709" i="25"/>
  <c r="P708" i="25"/>
  <c r="P707" i="25"/>
  <c r="P706" i="25"/>
  <c r="P705" i="25"/>
  <c r="P704" i="25"/>
  <c r="P703" i="25"/>
  <c r="P702" i="25"/>
  <c r="P701" i="25"/>
  <c r="P700" i="25"/>
  <c r="P699" i="25"/>
  <c r="P698" i="25"/>
  <c r="P697" i="25"/>
  <c r="P696" i="25"/>
  <c r="P695" i="25"/>
  <c r="P694" i="25"/>
  <c r="P693" i="25"/>
  <c r="P692" i="25"/>
  <c r="P691" i="25"/>
  <c r="P690" i="25"/>
  <c r="P689" i="25"/>
  <c r="P688" i="25"/>
  <c r="P687" i="25"/>
  <c r="P686" i="25"/>
  <c r="P685" i="25"/>
  <c r="P684" i="25"/>
  <c r="P683" i="25"/>
  <c r="P682" i="25"/>
  <c r="P681" i="25"/>
  <c r="P680" i="25"/>
  <c r="P679" i="25"/>
  <c r="P678" i="25"/>
  <c r="P677" i="25"/>
  <c r="P676" i="25"/>
  <c r="P675" i="25"/>
  <c r="P674" i="25"/>
  <c r="P673" i="25"/>
  <c r="P672" i="25"/>
  <c r="P671" i="25"/>
  <c r="P670" i="25"/>
  <c r="P669" i="25"/>
  <c r="P668" i="25"/>
  <c r="P667" i="25"/>
  <c r="P666" i="25"/>
  <c r="P665" i="25"/>
  <c r="P664" i="25"/>
  <c r="P663" i="25"/>
  <c r="P662" i="25"/>
  <c r="P661" i="25"/>
  <c r="P660" i="25"/>
  <c r="P659" i="25"/>
  <c r="P658" i="25"/>
  <c r="P657" i="25"/>
  <c r="P656" i="25"/>
  <c r="P655" i="25"/>
  <c r="P654" i="25"/>
  <c r="P653" i="25"/>
  <c r="P652" i="25"/>
  <c r="P651" i="25"/>
  <c r="P650" i="25"/>
  <c r="P649" i="25"/>
  <c r="P648" i="25"/>
  <c r="P647" i="25"/>
  <c r="P646" i="25"/>
  <c r="P645" i="25"/>
  <c r="P644" i="25"/>
  <c r="P643" i="25"/>
  <c r="P642" i="25"/>
  <c r="P641" i="25"/>
  <c r="P640" i="25"/>
  <c r="P639" i="25"/>
  <c r="P638" i="25"/>
  <c r="P637" i="25"/>
  <c r="P636" i="25"/>
  <c r="P635" i="25"/>
  <c r="P634" i="25"/>
  <c r="P633" i="25"/>
  <c r="P632" i="25"/>
  <c r="P631" i="25"/>
  <c r="P630" i="25"/>
  <c r="P629" i="25"/>
  <c r="P628" i="25"/>
  <c r="P627" i="25"/>
  <c r="P626" i="25"/>
  <c r="P625" i="25"/>
  <c r="P624" i="25"/>
  <c r="P623" i="25"/>
  <c r="P622" i="25"/>
  <c r="P621" i="25"/>
  <c r="P620" i="25"/>
  <c r="P619" i="25"/>
  <c r="P618" i="25"/>
  <c r="P617" i="25"/>
  <c r="P616" i="25"/>
  <c r="P615" i="25"/>
  <c r="P614" i="25"/>
  <c r="P613" i="25"/>
  <c r="P612" i="25"/>
  <c r="P611" i="25"/>
  <c r="P610" i="25"/>
  <c r="P609" i="25"/>
  <c r="P608" i="25"/>
  <c r="P607" i="25"/>
  <c r="P606" i="25"/>
  <c r="P605" i="25"/>
  <c r="P604" i="25"/>
  <c r="P603" i="25"/>
  <c r="P602" i="25"/>
  <c r="P601" i="25"/>
  <c r="P600" i="25"/>
  <c r="P599" i="25"/>
  <c r="P598" i="25"/>
  <c r="P597" i="25"/>
  <c r="P596" i="25"/>
  <c r="P595" i="25"/>
  <c r="P594" i="25"/>
  <c r="P593" i="25"/>
  <c r="P592" i="25"/>
  <c r="P591" i="25"/>
  <c r="P590" i="25"/>
  <c r="P589" i="25"/>
  <c r="P588" i="25"/>
  <c r="P587" i="25"/>
  <c r="P586" i="25"/>
  <c r="P585" i="25"/>
  <c r="P584" i="25"/>
  <c r="P583" i="25"/>
  <c r="P582" i="25"/>
  <c r="P581" i="25"/>
  <c r="P580" i="25"/>
  <c r="P579" i="25"/>
  <c r="P578" i="25"/>
  <c r="P577" i="25"/>
  <c r="P576" i="25"/>
  <c r="P575" i="25"/>
  <c r="P574" i="25"/>
  <c r="P573" i="25"/>
  <c r="P572" i="25"/>
  <c r="P571" i="25"/>
  <c r="P570" i="25"/>
  <c r="P569" i="25"/>
  <c r="P568" i="25"/>
  <c r="P567" i="25"/>
  <c r="P566" i="25"/>
  <c r="P565" i="25"/>
  <c r="P564" i="25"/>
  <c r="P563" i="25"/>
  <c r="P562" i="25"/>
  <c r="P561" i="25"/>
  <c r="P560" i="25"/>
  <c r="P559" i="25"/>
  <c r="P558" i="25"/>
  <c r="P557" i="25"/>
  <c r="P556" i="25"/>
  <c r="P555" i="25"/>
  <c r="P554" i="25"/>
  <c r="P553" i="25"/>
  <c r="P552" i="25"/>
  <c r="P551" i="25"/>
  <c r="P550" i="25"/>
  <c r="P549" i="25"/>
  <c r="P548" i="25"/>
  <c r="P547" i="25"/>
  <c r="P546" i="25"/>
  <c r="P545" i="25"/>
  <c r="P544" i="25"/>
  <c r="P543" i="25"/>
  <c r="P542" i="25"/>
  <c r="P541" i="25"/>
  <c r="P540" i="25"/>
  <c r="P539" i="25"/>
  <c r="P538" i="25"/>
  <c r="P537" i="25"/>
  <c r="P536" i="25"/>
  <c r="P535" i="25"/>
  <c r="P534" i="25"/>
  <c r="P533" i="25"/>
  <c r="P532" i="25"/>
  <c r="P531" i="25"/>
  <c r="P530" i="25"/>
  <c r="P529" i="25"/>
  <c r="P528" i="25"/>
  <c r="P527" i="25"/>
  <c r="P526" i="25"/>
  <c r="P525" i="25"/>
  <c r="P524" i="25"/>
  <c r="P523" i="25"/>
  <c r="P522" i="25"/>
  <c r="P521" i="25"/>
  <c r="P520" i="25"/>
  <c r="P519" i="25"/>
  <c r="P518" i="25"/>
  <c r="P517" i="25"/>
  <c r="P516" i="25"/>
  <c r="P515" i="25"/>
  <c r="P514" i="25"/>
  <c r="P513" i="25"/>
  <c r="P512" i="25"/>
  <c r="P511" i="25"/>
  <c r="P510" i="25"/>
  <c r="P509" i="25"/>
  <c r="P508" i="25"/>
  <c r="P507" i="25"/>
  <c r="P506" i="25"/>
  <c r="P505" i="25"/>
  <c r="P504" i="25"/>
  <c r="P503" i="25"/>
  <c r="P502" i="25"/>
  <c r="P501" i="25"/>
  <c r="P500" i="25"/>
  <c r="P499" i="25"/>
  <c r="P498" i="25"/>
  <c r="P497" i="25"/>
  <c r="P496" i="25"/>
  <c r="P495" i="25"/>
  <c r="P494" i="25"/>
  <c r="P493" i="25"/>
  <c r="P492" i="25"/>
  <c r="P491" i="25"/>
  <c r="P490" i="25"/>
  <c r="P489" i="25"/>
  <c r="P488" i="25"/>
  <c r="P487" i="25"/>
  <c r="P486" i="25"/>
  <c r="P485" i="25"/>
  <c r="P484" i="25"/>
  <c r="P483" i="25"/>
  <c r="P482" i="25"/>
  <c r="P481" i="25"/>
  <c r="P480" i="25"/>
  <c r="P479" i="25"/>
  <c r="P478" i="25"/>
  <c r="P477" i="25"/>
  <c r="P476" i="25"/>
  <c r="P475" i="25"/>
  <c r="P474" i="25"/>
  <c r="P473" i="25"/>
  <c r="P472" i="25"/>
  <c r="P471" i="25"/>
  <c r="P470" i="25"/>
  <c r="P469" i="25"/>
  <c r="P468" i="25"/>
  <c r="P467" i="25"/>
  <c r="P466" i="25"/>
  <c r="P465" i="25"/>
  <c r="P464" i="25"/>
  <c r="P463" i="25"/>
  <c r="P462" i="25"/>
  <c r="P461" i="25"/>
  <c r="P460" i="25"/>
  <c r="P459" i="25"/>
  <c r="P458" i="25"/>
  <c r="P457" i="25"/>
  <c r="P456" i="25"/>
  <c r="P455" i="25"/>
  <c r="P454" i="25"/>
  <c r="P453" i="25"/>
  <c r="P452" i="25"/>
  <c r="P451" i="25"/>
  <c r="P450" i="25"/>
  <c r="P449" i="25"/>
  <c r="P448" i="25"/>
  <c r="P447" i="25"/>
  <c r="P446" i="25"/>
  <c r="P445" i="25"/>
  <c r="P444" i="25"/>
  <c r="P443" i="25"/>
  <c r="P442" i="25"/>
  <c r="P441" i="25"/>
  <c r="P440" i="25"/>
  <c r="P439" i="25"/>
  <c r="P438" i="25"/>
  <c r="P437" i="25"/>
  <c r="P436" i="25"/>
  <c r="P435" i="25"/>
  <c r="P434" i="25"/>
  <c r="P433" i="25"/>
  <c r="P432" i="25"/>
  <c r="P431" i="25"/>
  <c r="P430" i="25"/>
  <c r="P429" i="25"/>
  <c r="P428" i="25"/>
  <c r="P427" i="25"/>
  <c r="P426" i="25"/>
  <c r="P425" i="25"/>
  <c r="P424" i="25"/>
  <c r="P423" i="25"/>
  <c r="P422" i="25"/>
  <c r="P421" i="25"/>
  <c r="P420" i="25"/>
  <c r="P419" i="25"/>
  <c r="P418" i="25"/>
  <c r="P417" i="25"/>
  <c r="P416" i="25"/>
  <c r="P415" i="25"/>
  <c r="P414" i="25"/>
  <c r="P413" i="25"/>
  <c r="P412" i="25"/>
  <c r="P411" i="25"/>
  <c r="P410" i="25"/>
  <c r="P409" i="25"/>
  <c r="P408" i="25"/>
  <c r="P407" i="25"/>
  <c r="P406" i="25"/>
  <c r="P405" i="25"/>
  <c r="P404" i="25"/>
  <c r="P403" i="25"/>
  <c r="P402" i="25"/>
  <c r="P401" i="25"/>
  <c r="P400" i="25"/>
  <c r="P399" i="25"/>
  <c r="P398" i="25"/>
  <c r="P397" i="25"/>
  <c r="P396" i="25"/>
  <c r="P395" i="25"/>
  <c r="P394" i="25"/>
  <c r="P393" i="25"/>
  <c r="P392" i="25"/>
  <c r="P391" i="25"/>
  <c r="P390" i="25"/>
  <c r="P389" i="25"/>
  <c r="P388" i="25"/>
  <c r="P387" i="25"/>
  <c r="P386" i="25"/>
  <c r="P385" i="25"/>
  <c r="P384" i="25"/>
  <c r="P383" i="25"/>
  <c r="P382" i="25"/>
  <c r="P381" i="25"/>
  <c r="P380" i="25"/>
  <c r="P379" i="25"/>
  <c r="P378" i="25"/>
  <c r="P377" i="25"/>
  <c r="P376" i="25"/>
  <c r="P375" i="25"/>
  <c r="P374" i="25"/>
  <c r="P373" i="25"/>
  <c r="P372" i="25"/>
  <c r="P371" i="25"/>
  <c r="P370" i="25"/>
  <c r="P369" i="25"/>
  <c r="P368" i="25"/>
  <c r="P367" i="25"/>
  <c r="P366" i="25"/>
  <c r="P365" i="25"/>
  <c r="P364" i="25"/>
  <c r="P363" i="25"/>
  <c r="P362" i="25"/>
  <c r="P361" i="25"/>
  <c r="P360" i="25"/>
  <c r="P359" i="25"/>
  <c r="P358" i="25"/>
  <c r="P357" i="25"/>
  <c r="P356" i="25"/>
  <c r="P355" i="25"/>
  <c r="P354" i="25"/>
  <c r="P353" i="25"/>
  <c r="P352" i="25"/>
  <c r="P351" i="25"/>
  <c r="P350" i="25"/>
  <c r="P349" i="25"/>
  <c r="P348" i="25"/>
  <c r="P347" i="25"/>
  <c r="P346" i="25"/>
  <c r="P345" i="25"/>
  <c r="P344" i="25"/>
  <c r="P343" i="25"/>
  <c r="P342" i="25"/>
  <c r="P341" i="25"/>
  <c r="P340" i="25"/>
  <c r="P339" i="25"/>
  <c r="P338" i="25"/>
  <c r="P337" i="25"/>
  <c r="P336" i="25"/>
  <c r="P335" i="25"/>
  <c r="P334" i="25"/>
  <c r="P333" i="25"/>
  <c r="P332" i="25"/>
  <c r="P331" i="25"/>
  <c r="P330" i="25"/>
  <c r="P329" i="25"/>
  <c r="P328" i="25"/>
  <c r="P327" i="25"/>
  <c r="P326" i="25"/>
  <c r="P325" i="25"/>
  <c r="P324" i="25"/>
  <c r="P323" i="25"/>
  <c r="P322" i="25"/>
  <c r="P321" i="25"/>
  <c r="P320" i="25"/>
  <c r="P319" i="25"/>
  <c r="P318" i="25"/>
  <c r="P317" i="25"/>
  <c r="P316" i="25"/>
  <c r="P315" i="25"/>
  <c r="P314" i="25"/>
  <c r="P313" i="25"/>
  <c r="P312" i="25"/>
  <c r="P311" i="25"/>
  <c r="P310" i="25"/>
  <c r="P309" i="25"/>
  <c r="P308" i="25"/>
  <c r="P307" i="25"/>
  <c r="P306" i="25"/>
  <c r="P305" i="25"/>
  <c r="P304" i="25"/>
  <c r="P303" i="25"/>
  <c r="P302" i="25"/>
  <c r="P301" i="25"/>
  <c r="P300" i="25"/>
  <c r="P299" i="25"/>
  <c r="P298" i="25"/>
  <c r="P297" i="25"/>
  <c r="P296" i="25"/>
  <c r="P295" i="25"/>
  <c r="P294" i="25"/>
  <c r="P293" i="25"/>
  <c r="P292" i="25"/>
  <c r="P291" i="25"/>
  <c r="P290" i="25"/>
  <c r="P289" i="25"/>
  <c r="P288" i="25"/>
  <c r="P287" i="25"/>
  <c r="P286" i="25"/>
  <c r="P285" i="25"/>
  <c r="P284" i="25"/>
  <c r="P283" i="25"/>
  <c r="P282" i="25"/>
  <c r="P281" i="25"/>
  <c r="P280" i="25"/>
  <c r="P279" i="25"/>
  <c r="P278" i="25"/>
  <c r="P277" i="25"/>
  <c r="P276" i="25"/>
  <c r="P275" i="25"/>
  <c r="P274" i="25"/>
  <c r="P273" i="25"/>
  <c r="P272" i="25"/>
  <c r="P271" i="25"/>
  <c r="P270" i="25"/>
  <c r="P269" i="25"/>
  <c r="P268" i="25"/>
  <c r="P267" i="25"/>
  <c r="P266" i="25"/>
  <c r="P265" i="25"/>
  <c r="P264" i="25"/>
  <c r="P263" i="25"/>
  <c r="P262" i="25"/>
  <c r="P261" i="25"/>
  <c r="P260" i="25"/>
  <c r="P259" i="25"/>
  <c r="P258" i="25"/>
  <c r="P257" i="25"/>
  <c r="P256" i="25"/>
  <c r="P255" i="25"/>
  <c r="P254" i="25"/>
  <c r="P253" i="25"/>
  <c r="P252" i="25"/>
  <c r="P251" i="25"/>
  <c r="P250" i="25"/>
  <c r="P249" i="25"/>
  <c r="P248" i="25"/>
  <c r="P247" i="25"/>
  <c r="P246" i="25"/>
  <c r="P245" i="25"/>
  <c r="P244" i="25"/>
  <c r="P243" i="25"/>
  <c r="P242" i="25"/>
  <c r="P241" i="25"/>
  <c r="P240" i="25"/>
  <c r="P239" i="25"/>
  <c r="P238" i="25"/>
  <c r="P237" i="25"/>
  <c r="P236" i="25"/>
  <c r="P235" i="25"/>
  <c r="P234" i="25"/>
  <c r="P233" i="25"/>
  <c r="P232" i="25"/>
  <c r="P231" i="25"/>
  <c r="P230" i="25"/>
  <c r="P229" i="25"/>
  <c r="P228" i="25"/>
  <c r="P227" i="25"/>
  <c r="P226" i="25"/>
  <c r="P225" i="25"/>
  <c r="P224" i="25"/>
  <c r="P223" i="25"/>
  <c r="P222" i="25"/>
  <c r="P221" i="25"/>
  <c r="P220" i="25"/>
  <c r="P219" i="25"/>
  <c r="P218" i="25"/>
  <c r="P217" i="25"/>
  <c r="P216" i="25"/>
  <c r="P215" i="25"/>
  <c r="P214" i="25"/>
  <c r="P213" i="25"/>
  <c r="P212" i="25"/>
  <c r="P211" i="25"/>
  <c r="P210" i="25"/>
  <c r="P209" i="25"/>
  <c r="P208" i="25"/>
  <c r="P207" i="25"/>
  <c r="P206" i="25"/>
  <c r="P205" i="25"/>
  <c r="P204" i="25"/>
  <c r="P203" i="25"/>
  <c r="P202" i="25"/>
  <c r="P201" i="25"/>
  <c r="P200" i="25"/>
  <c r="P199" i="25"/>
  <c r="P198" i="25"/>
  <c r="P197" i="25"/>
  <c r="P196" i="25"/>
  <c r="P195" i="25"/>
  <c r="P194" i="25"/>
  <c r="P193" i="25"/>
  <c r="P192" i="25"/>
  <c r="P191" i="25"/>
  <c r="P190" i="25"/>
  <c r="P189" i="25"/>
  <c r="P188" i="25"/>
  <c r="P187" i="25"/>
  <c r="P186" i="25"/>
  <c r="P185" i="25"/>
  <c r="P184" i="25"/>
  <c r="P183" i="25"/>
  <c r="P182" i="25"/>
  <c r="P181" i="25"/>
  <c r="P180" i="25"/>
  <c r="P179" i="25"/>
  <c r="P178" i="25"/>
  <c r="P177" i="25"/>
  <c r="P176" i="25"/>
  <c r="P175" i="25"/>
  <c r="P174" i="25"/>
  <c r="P173" i="25"/>
  <c r="P172" i="25"/>
  <c r="P171" i="25"/>
  <c r="P170" i="25"/>
  <c r="P169" i="25"/>
  <c r="P168" i="25"/>
  <c r="P167" i="25"/>
  <c r="P166" i="25"/>
  <c r="P165" i="25"/>
  <c r="P164" i="25"/>
  <c r="P163" i="25"/>
  <c r="P162" i="25"/>
  <c r="P161" i="25"/>
  <c r="P160" i="25"/>
  <c r="P159" i="25"/>
  <c r="P158" i="25"/>
  <c r="P157" i="25"/>
  <c r="P156" i="25"/>
  <c r="P155" i="25"/>
  <c r="P154" i="25"/>
  <c r="P153" i="25"/>
  <c r="P152" i="25"/>
  <c r="P151" i="25"/>
  <c r="P150" i="25"/>
  <c r="P149" i="25"/>
  <c r="P148" i="25"/>
  <c r="P147" i="25"/>
  <c r="P146" i="25"/>
  <c r="P145" i="25"/>
  <c r="P144" i="25"/>
  <c r="P143" i="25"/>
  <c r="P142" i="25"/>
  <c r="P141" i="25"/>
  <c r="P140" i="25"/>
  <c r="P139" i="25"/>
  <c r="P138" i="25"/>
  <c r="P137" i="25"/>
  <c r="P136" i="25"/>
  <c r="P135" i="25"/>
  <c r="P134" i="25"/>
  <c r="P133" i="25"/>
  <c r="P132" i="25"/>
  <c r="P131" i="25"/>
  <c r="P130" i="25"/>
  <c r="P129" i="25"/>
  <c r="P128" i="25"/>
  <c r="P127" i="25"/>
  <c r="P126" i="25"/>
  <c r="P125" i="25"/>
  <c r="P124" i="25"/>
  <c r="P123" i="25"/>
  <c r="P122" i="25"/>
  <c r="P121" i="25"/>
  <c r="P120" i="25"/>
  <c r="P119" i="25"/>
  <c r="P118" i="25"/>
  <c r="P117" i="25"/>
  <c r="P116" i="25"/>
  <c r="P115" i="25"/>
  <c r="P114" i="25"/>
  <c r="P113" i="25"/>
  <c r="P112" i="25"/>
  <c r="P111" i="25"/>
  <c r="P110" i="25"/>
  <c r="P109" i="25"/>
  <c r="P108" i="25"/>
  <c r="P107" i="25"/>
  <c r="P106" i="25"/>
  <c r="P105" i="25"/>
  <c r="P104" i="25"/>
  <c r="P103" i="25"/>
  <c r="P102" i="25"/>
  <c r="P101" i="25"/>
  <c r="P100" i="25"/>
  <c r="P99" i="25"/>
  <c r="P98" i="25"/>
  <c r="P97" i="25"/>
  <c r="P96" i="25"/>
  <c r="P95" i="25"/>
  <c r="P94" i="25"/>
  <c r="P93" i="25"/>
  <c r="P92" i="25"/>
  <c r="P91" i="25"/>
  <c r="P90" i="25"/>
  <c r="P89" i="25"/>
  <c r="P88" i="25"/>
  <c r="P87" i="25"/>
  <c r="P86" i="25"/>
  <c r="P85" i="25"/>
  <c r="P84" i="25"/>
  <c r="P83" i="25"/>
  <c r="P82" i="25"/>
  <c r="P81" i="25"/>
  <c r="P80" i="25"/>
  <c r="P79" i="25"/>
  <c r="P78" i="25"/>
  <c r="P77" i="25"/>
  <c r="P76" i="25"/>
  <c r="P75" i="25"/>
  <c r="P74" i="25"/>
  <c r="P73" i="25"/>
  <c r="P72" i="25"/>
  <c r="P71" i="25"/>
  <c r="P70" i="25"/>
  <c r="P69" i="25"/>
  <c r="P68" i="25"/>
  <c r="P67" i="25"/>
  <c r="P66" i="25"/>
  <c r="P65" i="25"/>
  <c r="P64" i="25"/>
  <c r="P63" i="25"/>
  <c r="P62" i="25"/>
  <c r="P61" i="25"/>
  <c r="P60" i="25"/>
  <c r="P59" i="25"/>
  <c r="P58" i="25"/>
  <c r="P57" i="25"/>
  <c r="P56" i="25"/>
  <c r="P55" i="25"/>
  <c r="P54" i="25"/>
  <c r="P53" i="25"/>
  <c r="P52" i="25"/>
  <c r="P51" i="25"/>
  <c r="P50" i="25"/>
  <c r="P49" i="25"/>
  <c r="P48" i="25"/>
  <c r="P47" i="25"/>
  <c r="P46" i="25"/>
  <c r="P45" i="25"/>
  <c r="P44" i="25"/>
  <c r="P43" i="25"/>
  <c r="P42" i="25"/>
  <c r="P41" i="25"/>
  <c r="P40" i="25"/>
  <c r="P39" i="25"/>
  <c r="P38" i="25"/>
  <c r="P37" i="25"/>
  <c r="P36" i="25"/>
  <c r="P35" i="25"/>
  <c r="P34" i="25"/>
  <c r="P33" i="25"/>
  <c r="P32" i="25"/>
  <c r="P31" i="25"/>
  <c r="P30" i="25"/>
  <c r="P29" i="25"/>
  <c r="P28" i="25"/>
  <c r="P27" i="25"/>
  <c r="P26" i="25"/>
  <c r="P25" i="25"/>
  <c r="P24" i="25"/>
  <c r="P23" i="25"/>
  <c r="P22" i="25"/>
  <c r="P21" i="25"/>
  <c r="P20" i="25"/>
  <c r="P19" i="25"/>
  <c r="P18" i="25"/>
  <c r="P17" i="25"/>
  <c r="P16" i="25"/>
  <c r="P15" i="25"/>
  <c r="P14" i="25"/>
  <c r="P13" i="25"/>
  <c r="P12" i="25"/>
  <c r="P11" i="25"/>
  <c r="P10" i="25"/>
  <c r="P9" i="25"/>
  <c r="P8" i="25"/>
  <c r="P7" i="25"/>
  <c r="P6" i="25"/>
  <c r="P5" i="25"/>
  <c r="P4" i="25"/>
  <c r="P3" i="25"/>
  <c r="P2" i="25"/>
  <c r="Q26" i="36"/>
  <c r="Q25" i="36"/>
  <c r="P20" i="36"/>
  <c r="P18" i="36"/>
  <c r="P3" i="36"/>
  <c r="Q24" i="36"/>
  <c r="Q23" i="36"/>
  <c r="Q22" i="36"/>
  <c r="Q21" i="36"/>
  <c r="Q20" i="36"/>
  <c r="Q19" i="36"/>
  <c r="Q18" i="36"/>
  <c r="Q17" i="36"/>
  <c r="Q16" i="36"/>
  <c r="Q15" i="36"/>
  <c r="Q14" i="36"/>
  <c r="Q13" i="36"/>
  <c r="Q12" i="36"/>
  <c r="Q11" i="36"/>
  <c r="Q10" i="36"/>
  <c r="Q9" i="36"/>
  <c r="Q8" i="36"/>
  <c r="Q7" i="36"/>
  <c r="Q6" i="36"/>
  <c r="Q5" i="36"/>
  <c r="Q4" i="36"/>
  <c r="Q3" i="36"/>
  <c r="P26" i="36"/>
  <c r="P25" i="36"/>
  <c r="P24" i="36"/>
  <c r="P23" i="36"/>
  <c r="P22" i="36"/>
  <c r="P21" i="36"/>
  <c r="P19" i="36"/>
  <c r="P17" i="36"/>
  <c r="P16" i="36"/>
  <c r="P15" i="36"/>
  <c r="P14" i="36"/>
  <c r="P13" i="36"/>
  <c r="P12" i="36"/>
  <c r="P11" i="36"/>
  <c r="P10" i="36"/>
  <c r="P9" i="36"/>
  <c r="P8" i="36"/>
  <c r="P7" i="36"/>
  <c r="P6" i="36"/>
  <c r="P5" i="36"/>
  <c r="P4" i="36"/>
  <c r="Q10" i="35"/>
  <c r="Q5" i="35"/>
  <c r="Q26" i="35"/>
  <c r="Q25" i="35"/>
  <c r="Q24" i="35"/>
  <c r="Q23" i="35"/>
  <c r="Q22" i="35"/>
  <c r="Q21" i="35"/>
  <c r="Q20" i="35"/>
  <c r="Q19" i="35"/>
  <c r="Q18" i="35"/>
  <c r="Q17" i="35"/>
  <c r="Q16" i="35"/>
  <c r="Q15" i="35"/>
  <c r="Q14" i="35"/>
  <c r="Q13" i="35"/>
  <c r="Q12" i="35"/>
  <c r="Q11" i="35"/>
  <c r="Q9" i="35"/>
  <c r="Q8" i="35"/>
  <c r="Q7" i="35"/>
  <c r="Q6" i="35"/>
  <c r="Q4" i="35"/>
  <c r="Q3" i="35"/>
  <c r="Q26" i="34"/>
  <c r="Q25" i="34"/>
  <c r="Q24" i="34"/>
  <c r="Q23" i="34"/>
  <c r="Q22" i="34"/>
  <c r="Q21" i="34"/>
  <c r="Q20" i="34"/>
  <c r="Q19" i="34"/>
  <c r="Q18" i="34"/>
  <c r="Q17" i="34"/>
  <c r="Q16" i="34"/>
  <c r="Q15" i="34"/>
  <c r="Q14" i="34"/>
  <c r="Q13" i="34"/>
  <c r="Q12" i="34"/>
  <c r="Q11" i="34"/>
  <c r="Q10" i="34"/>
  <c r="Q9" i="34"/>
  <c r="Q8" i="34"/>
  <c r="Q7" i="34"/>
  <c r="Q6" i="34"/>
  <c r="Q5" i="34"/>
  <c r="Q4" i="34"/>
  <c r="Q3" i="34"/>
  <c r="P26" i="34"/>
  <c r="P25" i="34"/>
  <c r="P24" i="34"/>
  <c r="P23" i="34"/>
  <c r="P22" i="34"/>
  <c r="P21" i="34"/>
  <c r="P20" i="34"/>
  <c r="P19" i="34"/>
  <c r="P18" i="34"/>
  <c r="P17" i="34"/>
  <c r="P16" i="34"/>
  <c r="P15" i="34"/>
  <c r="P14" i="34"/>
  <c r="P13" i="34"/>
  <c r="P12" i="34"/>
  <c r="P11" i="34"/>
  <c r="P10" i="34"/>
  <c r="P9" i="34"/>
  <c r="P8" i="34"/>
  <c r="P7" i="34"/>
  <c r="P6" i="34"/>
  <c r="P5" i="34"/>
  <c r="P4" i="34"/>
  <c r="P3" i="34"/>
  <c r="Q4" i="26"/>
  <c r="Q5" i="26"/>
  <c r="Q6" i="26"/>
  <c r="Q7" i="26"/>
  <c r="Q8" i="26"/>
  <c r="Q9" i="26"/>
  <c r="Q10" i="26"/>
  <c r="Q11" i="26"/>
  <c r="Q12" i="26"/>
  <c r="Q13" i="26"/>
  <c r="Q14" i="26"/>
  <c r="Q15" i="26"/>
  <c r="Q16" i="26"/>
  <c r="Q17" i="26"/>
  <c r="Q18" i="26"/>
  <c r="Q19" i="26"/>
  <c r="Q20" i="26"/>
  <c r="Q21" i="26"/>
  <c r="Q22" i="26"/>
  <c r="Q23" i="26"/>
  <c r="Q24" i="26"/>
  <c r="Q25" i="26"/>
  <c r="Q26" i="26"/>
  <c r="Q3" i="26"/>
  <c r="L27" i="33" a="1"/>
  <c r="L27" i="33"/>
  <c r="L26" i="33" a="1"/>
  <c r="L26" i="33"/>
  <c r="L25" i="33" a="1"/>
  <c r="L25" i="33"/>
  <c r="L24" i="33" a="1"/>
  <c r="L24" i="33"/>
  <c r="L23" i="33" a="1"/>
  <c r="L23" i="33"/>
  <c r="L22" i="33" a="1"/>
  <c r="L22" i="33"/>
  <c r="L21" i="33" a="1"/>
  <c r="L21" i="33"/>
  <c r="L20" i="33" a="1"/>
  <c r="L20" i="33"/>
  <c r="L19" i="33" a="1"/>
  <c r="L19" i="33"/>
  <c r="L18" i="33" a="1"/>
  <c r="L18" i="33"/>
  <c r="L17" i="33" a="1"/>
  <c r="L17" i="33"/>
  <c r="L16" i="33" a="1"/>
  <c r="L16" i="33"/>
  <c r="L15" i="33" a="1"/>
  <c r="L15" i="33"/>
  <c r="L14" i="33" a="1"/>
  <c r="L14" i="33"/>
  <c r="L13" i="33" a="1"/>
  <c r="L13" i="33"/>
  <c r="L12" i="33" a="1"/>
  <c r="L12" i="33"/>
  <c r="L11" i="33" a="1"/>
  <c r="L11" i="33"/>
  <c r="L10" i="33" a="1"/>
  <c r="L10" i="33"/>
  <c r="L9" i="33" a="1"/>
  <c r="L9" i="33"/>
  <c r="L8" i="33" a="1"/>
  <c r="L8" i="33"/>
  <c r="L7" i="33" a="1"/>
  <c r="L7" i="33"/>
  <c r="L6" i="33" a="1"/>
  <c r="L6" i="33"/>
  <c r="L5" i="33" a="1"/>
  <c r="L5" i="33"/>
  <c r="L4" i="33" a="1"/>
  <c r="L4" i="33"/>
  <c r="L3" i="33" a="1"/>
  <c r="L3" i="33"/>
  <c r="K3" i="33" a="1"/>
  <c r="K3" i="33"/>
  <c r="K27" i="33" a="1"/>
  <c r="K27" i="33"/>
  <c r="K26" i="33" a="1"/>
  <c r="K26" i="33"/>
  <c r="K25" i="33" a="1"/>
  <c r="K25" i="33"/>
  <c r="K24" i="33" a="1"/>
  <c r="K24" i="33"/>
  <c r="K23" i="33" a="1"/>
  <c r="K23" i="33"/>
  <c r="K22" i="33" a="1"/>
  <c r="K22" i="33"/>
  <c r="K21" i="33" a="1"/>
  <c r="K21" i="33"/>
  <c r="K20" i="33" a="1"/>
  <c r="K20" i="33"/>
  <c r="K19" i="33" a="1"/>
  <c r="K19" i="33"/>
  <c r="K18" i="33" a="1"/>
  <c r="K18" i="33"/>
  <c r="K17" i="33" a="1"/>
  <c r="K17" i="33"/>
  <c r="K16" i="33" a="1"/>
  <c r="K16" i="33"/>
  <c r="K15" i="33" a="1"/>
  <c r="K15" i="33"/>
  <c r="K14" i="33" a="1"/>
  <c r="K14" i="33"/>
  <c r="K13" i="33" a="1"/>
  <c r="K13" i="33"/>
  <c r="K12" i="33" a="1"/>
  <c r="K12" i="33"/>
  <c r="K11" i="33" a="1"/>
  <c r="K11" i="33"/>
  <c r="K10" i="33" a="1"/>
  <c r="K10" i="33"/>
  <c r="K9" i="33" a="1"/>
  <c r="K9" i="33"/>
  <c r="K8" i="33" a="1"/>
  <c r="K8" i="33"/>
  <c r="K7" i="33" a="1"/>
  <c r="K7" i="33"/>
  <c r="K6" i="33" a="1"/>
  <c r="K6" i="33"/>
  <c r="K5" i="33" a="1"/>
  <c r="K5" i="33"/>
  <c r="K4" i="33" a="1"/>
  <c r="K4" i="33"/>
  <c r="K3" i="29" a="1"/>
  <c r="K3" i="29"/>
  <c r="K27" i="29" a="1"/>
  <c r="K27" i="29"/>
  <c r="K26" i="29" a="1"/>
  <c r="K26" i="29"/>
  <c r="K25" i="29" a="1"/>
  <c r="K25" i="29"/>
  <c r="K24" i="29" a="1"/>
  <c r="K24" i="29"/>
  <c r="K23" i="29" a="1"/>
  <c r="K23" i="29"/>
  <c r="K22" i="29" a="1"/>
  <c r="K22" i="29"/>
  <c r="K21" i="29" a="1"/>
  <c r="K21" i="29"/>
  <c r="K20" i="29" a="1"/>
  <c r="K20" i="29"/>
  <c r="K19" i="29" a="1"/>
  <c r="K19" i="29"/>
  <c r="K18" i="29" a="1"/>
  <c r="K18" i="29"/>
  <c r="K17" i="29" a="1"/>
  <c r="K17" i="29"/>
  <c r="K16" i="29" a="1"/>
  <c r="K16" i="29"/>
  <c r="K15" i="29" a="1"/>
  <c r="K15" i="29"/>
  <c r="K14" i="29" a="1"/>
  <c r="K14" i="29"/>
  <c r="K13" i="29" a="1"/>
  <c r="K13" i="29"/>
  <c r="K12" i="29" a="1"/>
  <c r="K12" i="29"/>
  <c r="K11" i="29" a="1"/>
  <c r="K11" i="29"/>
  <c r="K10" i="29" a="1"/>
  <c r="K10" i="29"/>
  <c r="K9" i="29" a="1"/>
  <c r="K9" i="29"/>
  <c r="K8" i="29" a="1"/>
  <c r="K8" i="29"/>
  <c r="K7" i="29" a="1"/>
  <c r="K7" i="29"/>
  <c r="K6" i="29" a="1"/>
  <c r="K6" i="29"/>
  <c r="K5" i="29" a="1"/>
  <c r="K5" i="29"/>
  <c r="K4" i="29" a="1"/>
  <c r="K4" i="29"/>
  <c r="L4" i="31" a="1"/>
  <c r="L4" i="31"/>
  <c r="L5" i="31" a="1"/>
  <c r="L5" i="31"/>
  <c r="L6" i="31" a="1"/>
  <c r="L6" i="31"/>
  <c r="L7" i="31" a="1"/>
  <c r="L7" i="31"/>
  <c r="L8" i="31" a="1"/>
  <c r="L8" i="31"/>
  <c r="L9" i="31" a="1"/>
  <c r="L9" i="31"/>
  <c r="L10" i="31" a="1"/>
  <c r="L10" i="31"/>
  <c r="L11" i="31" a="1"/>
  <c r="L11" i="31"/>
  <c r="L12" i="31" a="1"/>
  <c r="L12" i="31"/>
  <c r="L13" i="31" a="1"/>
  <c r="L13" i="31"/>
  <c r="L14" i="31" a="1"/>
  <c r="L14" i="31"/>
  <c r="L15" i="31" a="1"/>
  <c r="L15" i="31"/>
  <c r="L16" i="31" a="1"/>
  <c r="L16" i="31"/>
  <c r="L17" i="31" a="1"/>
  <c r="L17" i="31"/>
  <c r="L18" i="31" a="1"/>
  <c r="L18" i="31"/>
  <c r="L19" i="31" a="1"/>
  <c r="L19" i="31"/>
  <c r="L20" i="31" a="1"/>
  <c r="L20" i="31"/>
  <c r="L21" i="31" a="1"/>
  <c r="L21" i="31"/>
  <c r="L22" i="31" a="1"/>
  <c r="L22" i="31"/>
  <c r="L23" i="31" a="1"/>
  <c r="L23" i="31"/>
  <c r="L24" i="31" a="1"/>
  <c r="L24" i="31"/>
  <c r="L25" i="31" a="1"/>
  <c r="L25" i="31"/>
  <c r="L26" i="31" a="1"/>
  <c r="L26" i="31"/>
  <c r="L27" i="31" a="1"/>
  <c r="L27" i="31"/>
  <c r="L3" i="31" a="1"/>
  <c r="L3" i="31"/>
  <c r="N4" i="30"/>
  <c r="N5" i="30"/>
  <c r="N6" i="30"/>
  <c r="N7" i="30"/>
  <c r="N8" i="30"/>
  <c r="N9" i="30"/>
  <c r="N10" i="30"/>
  <c r="N11" i="30"/>
  <c r="N12" i="30"/>
  <c r="N13" i="30"/>
  <c r="N14" i="30"/>
  <c r="N15" i="30"/>
  <c r="N16" i="30"/>
  <c r="N17" i="30"/>
  <c r="N18" i="30"/>
  <c r="N19" i="30"/>
  <c r="N20" i="30"/>
  <c r="N21" i="30"/>
  <c r="N22" i="30"/>
  <c r="N23" i="30"/>
  <c r="N24" i="30"/>
  <c r="N25" i="30"/>
  <c r="N26" i="30"/>
  <c r="N27" i="30"/>
  <c r="N3" i="30"/>
  <c r="M4" i="30"/>
  <c r="M5" i="30"/>
  <c r="M6" i="30"/>
  <c r="M7" i="30"/>
  <c r="M8" i="30"/>
  <c r="M9" i="30"/>
  <c r="M10" i="30"/>
  <c r="M11" i="30"/>
  <c r="M12" i="30"/>
  <c r="M13" i="30"/>
  <c r="M14" i="30"/>
  <c r="M15" i="30"/>
  <c r="M16" i="30"/>
  <c r="M17" i="30"/>
  <c r="M18" i="30"/>
  <c r="M19" i="30"/>
  <c r="M20" i="30"/>
  <c r="M21" i="30"/>
  <c r="M22" i="30"/>
  <c r="M23" i="30"/>
  <c r="M24" i="30"/>
  <c r="M25" i="30"/>
  <c r="M26" i="30"/>
  <c r="M27" i="30"/>
  <c r="M3" i="30"/>
  <c r="L4" i="30"/>
  <c r="L5" i="30"/>
  <c r="L6" i="30"/>
  <c r="L7" i="30"/>
  <c r="L8" i="30"/>
  <c r="L9" i="30"/>
  <c r="L10" i="30"/>
  <c r="L11" i="30"/>
  <c r="L12" i="30"/>
  <c r="L13" i="30"/>
  <c r="L14" i="30"/>
  <c r="L15" i="30"/>
  <c r="L16" i="30"/>
  <c r="L17" i="30"/>
  <c r="L18" i="30"/>
  <c r="L19" i="30"/>
  <c r="L20" i="30"/>
  <c r="L21" i="30"/>
  <c r="L22" i="30"/>
  <c r="L23" i="30"/>
  <c r="L24" i="30"/>
  <c r="L25" i="30"/>
  <c r="L26" i="30"/>
  <c r="L27" i="30"/>
  <c r="L3" i="30"/>
  <c r="K4" i="30"/>
  <c r="K5" i="30"/>
  <c r="K6" i="30"/>
  <c r="K7" i="30"/>
  <c r="K8" i="30"/>
  <c r="K9" i="30"/>
  <c r="K10" i="30"/>
  <c r="K11" i="30"/>
  <c r="K12" i="30"/>
  <c r="K13" i="30"/>
  <c r="K14" i="30"/>
  <c r="K15" i="30"/>
  <c r="K16" i="30"/>
  <c r="K17" i="30"/>
  <c r="K18" i="30"/>
  <c r="K19" i="30"/>
  <c r="K20" i="30"/>
  <c r="K21" i="30"/>
  <c r="K22" i="30"/>
  <c r="K23" i="30"/>
  <c r="K24" i="30"/>
  <c r="K25" i="30"/>
  <c r="K26" i="30"/>
  <c r="K27" i="30"/>
  <c r="K3" i="30"/>
  <c r="O3" i="24"/>
  <c r="N22" i="24"/>
  <c r="N23" i="24"/>
  <c r="N24" i="24"/>
  <c r="N25" i="24"/>
  <c r="N26" i="24"/>
  <c r="N27" i="24"/>
  <c r="N4" i="24"/>
  <c r="N5" i="24"/>
  <c r="N6" i="24"/>
  <c r="N7" i="24"/>
  <c r="N8" i="24"/>
  <c r="N9" i="24"/>
  <c r="N10" i="24"/>
  <c r="N11" i="24"/>
  <c r="N12" i="24"/>
  <c r="N13" i="24"/>
  <c r="N14" i="24"/>
  <c r="N15" i="24"/>
  <c r="N16" i="24"/>
  <c r="N17" i="24"/>
  <c r="N18" i="24"/>
  <c r="N19" i="24"/>
  <c r="N20" i="24"/>
  <c r="N21" i="24"/>
  <c r="N3" i="24"/>
  <c r="M3" i="24"/>
  <c r="S3" i="38"/>
  <c r="S4" i="38"/>
  <c r="S5" i="38"/>
  <c r="S6" i="38"/>
  <c r="S7" i="38"/>
  <c r="S8" i="38"/>
  <c r="S9" i="38"/>
  <c r="S10" i="38"/>
  <c r="S11" i="38"/>
  <c r="S12" i="38"/>
  <c r="S13" i="38"/>
  <c r="S14" i="38"/>
  <c r="S15" i="38"/>
  <c r="S16" i="38"/>
  <c r="S17" i="38"/>
  <c r="S18" i="38"/>
  <c r="S19" i="38"/>
  <c r="S20" i="38"/>
  <c r="S21" i="38"/>
  <c r="S22" i="38"/>
  <c r="S23" i="38"/>
  <c r="S24" i="38"/>
  <c r="S25" i="38"/>
  <c r="S26" i="38"/>
  <c r="S27" i="38"/>
  <c r="S28" i="38"/>
  <c r="S29" i="38"/>
  <c r="S30" i="38"/>
  <c r="S31" i="38"/>
  <c r="S32" i="38"/>
  <c r="S33" i="38"/>
  <c r="S34" i="38"/>
  <c r="S35" i="38"/>
  <c r="S36" i="38"/>
  <c r="S37" i="38"/>
  <c r="S38" i="38"/>
  <c r="S39" i="38"/>
  <c r="S40" i="38"/>
  <c r="S41" i="38"/>
  <c r="S42" i="38"/>
  <c r="S43" i="38"/>
  <c r="S44" i="38"/>
  <c r="S45" i="38"/>
  <c r="S46" i="38"/>
  <c r="S47" i="38"/>
  <c r="S48" i="38"/>
  <c r="S49" i="38"/>
  <c r="S50" i="38"/>
  <c r="S51" i="38"/>
  <c r="S52" i="38"/>
  <c r="S53" i="38"/>
  <c r="S54" i="38"/>
  <c r="S55" i="38"/>
  <c r="S56" i="38"/>
  <c r="S57" i="38"/>
  <c r="S58" i="38"/>
  <c r="S59" i="38"/>
  <c r="S60" i="38"/>
  <c r="S61" i="38"/>
  <c r="S62" i="38"/>
  <c r="S63" i="38"/>
  <c r="S64" i="38"/>
  <c r="S65" i="38"/>
  <c r="S66" i="38"/>
  <c r="S67" i="38"/>
  <c r="S68" i="38"/>
  <c r="S69" i="38"/>
  <c r="S70" i="38"/>
  <c r="S71" i="38"/>
  <c r="S72" i="38"/>
  <c r="S73" i="38"/>
  <c r="S74" i="38"/>
  <c r="S75" i="38"/>
  <c r="S76" i="38"/>
  <c r="S77" i="38"/>
  <c r="S78" i="38"/>
  <c r="S79" i="38"/>
  <c r="S80" i="38"/>
  <c r="S81" i="38"/>
  <c r="S82" i="38"/>
  <c r="S83" i="38"/>
  <c r="S84" i="38"/>
  <c r="S85" i="38"/>
  <c r="S86" i="38"/>
  <c r="S87" i="38"/>
  <c r="S88" i="38"/>
  <c r="S89" i="38"/>
  <c r="S90" i="38"/>
  <c r="S91" i="38"/>
  <c r="S92" i="38"/>
  <c r="S93" i="38"/>
  <c r="S94" i="38"/>
  <c r="S95" i="38"/>
  <c r="S96" i="38"/>
  <c r="S97" i="38"/>
  <c r="S98" i="38"/>
  <c r="S99" i="38"/>
  <c r="S100" i="38"/>
  <c r="S101" i="38"/>
  <c r="S102" i="38"/>
  <c r="S103" i="38"/>
  <c r="S104" i="38"/>
  <c r="S105" i="38"/>
  <c r="S106" i="38"/>
  <c r="S107" i="38"/>
  <c r="S108" i="38"/>
  <c r="S109" i="38"/>
  <c r="S110" i="38"/>
  <c r="S111" i="38"/>
  <c r="S112" i="38"/>
  <c r="S113" i="38"/>
  <c r="S114" i="38"/>
  <c r="S115" i="38"/>
  <c r="S116" i="38"/>
  <c r="S117" i="38"/>
  <c r="S118" i="38"/>
  <c r="S119" i="38"/>
  <c r="S120" i="38"/>
  <c r="S121" i="38"/>
  <c r="S122" i="38"/>
  <c r="S123" i="38"/>
  <c r="S124" i="38"/>
  <c r="S125" i="38"/>
  <c r="S126" i="38"/>
  <c r="S127" i="38"/>
  <c r="S128" i="38"/>
  <c r="S129" i="38"/>
  <c r="S130" i="38"/>
  <c r="S131" i="38"/>
  <c r="S132" i="38"/>
  <c r="S133" i="38"/>
  <c r="S134" i="38"/>
  <c r="S135" i="38"/>
  <c r="S136" i="38"/>
  <c r="S137" i="38"/>
  <c r="S138" i="38"/>
  <c r="S139" i="38"/>
  <c r="S140" i="38"/>
  <c r="S141" i="38"/>
  <c r="S142" i="38"/>
  <c r="S143" i="38"/>
  <c r="S144" i="38"/>
  <c r="S145" i="38"/>
  <c r="S146" i="38"/>
  <c r="S147" i="38"/>
  <c r="S148" i="38"/>
  <c r="S149" i="38"/>
  <c r="S150" i="38"/>
  <c r="S151" i="38"/>
  <c r="S152" i="38"/>
  <c r="S153" i="38"/>
  <c r="S154" i="38"/>
  <c r="S155" i="38"/>
  <c r="S156" i="38"/>
  <c r="S157" i="38"/>
  <c r="S158" i="38"/>
  <c r="S159" i="38"/>
  <c r="S160" i="38"/>
  <c r="S161" i="38"/>
  <c r="S162" i="38"/>
  <c r="S163" i="38"/>
  <c r="S164" i="38"/>
  <c r="S165" i="38"/>
  <c r="S166" i="38"/>
  <c r="S167" i="38"/>
  <c r="S168" i="38"/>
  <c r="S169" i="38"/>
  <c r="S170" i="38"/>
  <c r="S171" i="38"/>
  <c r="S172" i="38"/>
  <c r="S173" i="38"/>
  <c r="S174" i="38"/>
  <c r="S175" i="38"/>
  <c r="S176" i="38"/>
  <c r="S177" i="38"/>
  <c r="S178" i="38"/>
  <c r="S179" i="38"/>
  <c r="S180" i="38"/>
  <c r="S181" i="38"/>
  <c r="S182" i="38"/>
  <c r="S183" i="38"/>
  <c r="S184" i="38"/>
  <c r="S185" i="38"/>
  <c r="S186" i="38"/>
  <c r="S187" i="38"/>
  <c r="S188" i="38"/>
  <c r="S189" i="38"/>
  <c r="S190" i="38"/>
  <c r="S191" i="38"/>
  <c r="S192" i="38"/>
  <c r="S193" i="38"/>
  <c r="S194" i="38"/>
  <c r="S195" i="38"/>
  <c r="S196" i="38"/>
  <c r="S197" i="38"/>
  <c r="S198" i="38"/>
  <c r="S199" i="38"/>
  <c r="S200" i="38"/>
  <c r="S201" i="38"/>
  <c r="S202" i="38"/>
  <c r="S203" i="38"/>
  <c r="S204" i="38"/>
  <c r="S205" i="38"/>
  <c r="S206" i="38"/>
  <c r="S207" i="38"/>
  <c r="S208" i="38"/>
  <c r="S209" i="38"/>
  <c r="S210" i="38"/>
  <c r="S211" i="38"/>
  <c r="S212" i="38"/>
  <c r="S213" i="38"/>
  <c r="S214" i="38"/>
  <c r="S215" i="38"/>
  <c r="S216" i="38"/>
  <c r="S217" i="38"/>
  <c r="S218" i="38"/>
  <c r="S219" i="38"/>
  <c r="S220" i="38"/>
  <c r="S221" i="38"/>
  <c r="S222" i="38"/>
  <c r="S223" i="38"/>
  <c r="S224" i="38"/>
  <c r="S225" i="38"/>
  <c r="S226" i="38"/>
  <c r="S227" i="38"/>
  <c r="S228" i="38"/>
  <c r="S229" i="38"/>
  <c r="S230" i="38"/>
  <c r="S231" i="38"/>
  <c r="S232" i="38"/>
  <c r="S233" i="38"/>
  <c r="S234" i="38"/>
  <c r="S235" i="38"/>
  <c r="S236" i="38"/>
  <c r="S237" i="38"/>
  <c r="S238" i="38"/>
  <c r="S239" i="38"/>
  <c r="S240" i="38"/>
  <c r="S241" i="38"/>
  <c r="S242" i="38"/>
  <c r="S243" i="38"/>
  <c r="S244" i="38"/>
  <c r="S245" i="38"/>
  <c r="S246" i="38"/>
  <c r="S247" i="38"/>
  <c r="S248" i="38"/>
  <c r="S249" i="38"/>
  <c r="S250" i="38"/>
  <c r="S251" i="38"/>
  <c r="S252" i="38"/>
  <c r="S253" i="38"/>
  <c r="S254" i="38"/>
  <c r="S255" i="38"/>
  <c r="S256" i="38"/>
  <c r="S257" i="38"/>
  <c r="S258" i="38"/>
  <c r="S259" i="38"/>
  <c r="S260" i="38"/>
  <c r="S261" i="38"/>
  <c r="S262" i="38"/>
  <c r="S263" i="38"/>
  <c r="S264" i="38"/>
  <c r="S265" i="38"/>
  <c r="S266" i="38"/>
  <c r="S267" i="38"/>
  <c r="S268" i="38"/>
  <c r="S269" i="38"/>
  <c r="S270" i="38"/>
  <c r="S271" i="38"/>
  <c r="S272" i="38"/>
  <c r="S273" i="38"/>
  <c r="S274" i="38"/>
  <c r="S275" i="38"/>
  <c r="S276" i="38"/>
  <c r="S277" i="38"/>
  <c r="S278" i="38"/>
  <c r="S279" i="38"/>
  <c r="S280" i="38"/>
  <c r="S281" i="38"/>
  <c r="S282" i="38"/>
  <c r="S283" i="38"/>
  <c r="S284" i="38"/>
  <c r="S285" i="38"/>
  <c r="S286" i="38"/>
  <c r="S287" i="38"/>
  <c r="S288" i="38"/>
  <c r="S289" i="38"/>
  <c r="S290" i="38"/>
  <c r="S291" i="38"/>
  <c r="S292" i="38"/>
  <c r="S293" i="38"/>
  <c r="S294" i="38"/>
  <c r="S295" i="38"/>
  <c r="S296" i="38"/>
  <c r="S297" i="38"/>
  <c r="S298" i="38"/>
  <c r="S299" i="38"/>
  <c r="S300" i="38"/>
  <c r="S301" i="38"/>
  <c r="S302" i="38"/>
  <c r="S303" i="38"/>
  <c r="S304" i="38"/>
  <c r="S305" i="38"/>
  <c r="S306" i="38"/>
  <c r="S307" i="38"/>
  <c r="S308" i="38"/>
  <c r="S309" i="38"/>
  <c r="S310" i="38"/>
  <c r="S311" i="38"/>
  <c r="S312" i="38"/>
  <c r="S313" i="38"/>
  <c r="S314" i="38"/>
  <c r="S315" i="38"/>
  <c r="S316" i="38"/>
  <c r="S317" i="38"/>
  <c r="S318" i="38"/>
  <c r="S319" i="38"/>
  <c r="S320" i="38"/>
  <c r="S321" i="38"/>
  <c r="S322" i="38"/>
  <c r="S323" i="38"/>
  <c r="S324" i="38"/>
  <c r="S325" i="38"/>
  <c r="S326" i="38"/>
  <c r="S327" i="38"/>
  <c r="S328" i="38"/>
  <c r="S329" i="38"/>
  <c r="S330" i="38"/>
  <c r="S331" i="38"/>
  <c r="S332" i="38"/>
  <c r="S333" i="38"/>
  <c r="S334" i="38"/>
  <c r="S335" i="38"/>
  <c r="S336" i="38"/>
  <c r="S337" i="38"/>
  <c r="S338" i="38"/>
  <c r="S339" i="38"/>
  <c r="S340" i="38"/>
  <c r="S341" i="38"/>
  <c r="S342" i="38"/>
  <c r="S343" i="38"/>
  <c r="S344" i="38"/>
  <c r="S345" i="38"/>
  <c r="S346" i="38"/>
  <c r="S347" i="38"/>
  <c r="S348" i="38"/>
  <c r="S349" i="38"/>
  <c r="S350" i="38"/>
  <c r="S351" i="38"/>
  <c r="S352" i="38"/>
  <c r="S353" i="38"/>
  <c r="S354" i="38"/>
  <c r="S355" i="38"/>
  <c r="S356" i="38"/>
  <c r="S357" i="38"/>
  <c r="S358" i="38"/>
  <c r="S359" i="38"/>
  <c r="S360" i="38"/>
  <c r="S361" i="38"/>
  <c r="S362" i="38"/>
  <c r="S363" i="38"/>
  <c r="S364" i="38"/>
  <c r="S365" i="38"/>
  <c r="S366" i="38"/>
  <c r="S367" i="38"/>
  <c r="S368" i="38"/>
  <c r="S369" i="38"/>
  <c r="S370" i="38"/>
  <c r="S371" i="38"/>
  <c r="S372" i="38"/>
  <c r="S373" i="38"/>
  <c r="S374" i="38"/>
  <c r="S375" i="38"/>
  <c r="S376" i="38"/>
  <c r="S377" i="38"/>
  <c r="S378" i="38"/>
  <c r="S379" i="38"/>
  <c r="S380" i="38"/>
  <c r="S381" i="38"/>
  <c r="S382" i="38"/>
  <c r="S383" i="38"/>
  <c r="S384" i="38"/>
  <c r="S385" i="38"/>
  <c r="S386" i="38"/>
  <c r="S387" i="38"/>
  <c r="S388" i="38"/>
  <c r="S389" i="38"/>
  <c r="S390" i="38"/>
  <c r="S391" i="38"/>
  <c r="S392" i="38"/>
  <c r="S393" i="38"/>
  <c r="S394" i="38"/>
  <c r="S395" i="38"/>
  <c r="S396" i="38"/>
  <c r="S397" i="38"/>
  <c r="S398" i="38"/>
  <c r="S399" i="38"/>
  <c r="S400" i="38"/>
  <c r="S401" i="38"/>
  <c r="S402" i="38"/>
  <c r="S403" i="38"/>
  <c r="S404" i="38"/>
  <c r="S405" i="38"/>
  <c r="S406" i="38"/>
  <c r="S407" i="38"/>
  <c r="S408" i="38"/>
  <c r="S409" i="38"/>
  <c r="S410" i="38"/>
  <c r="S411" i="38"/>
  <c r="S412" i="38"/>
  <c r="S413" i="38"/>
  <c r="S414" i="38"/>
  <c r="S415" i="38"/>
  <c r="S416" i="38"/>
  <c r="S417" i="38"/>
  <c r="S418" i="38"/>
  <c r="S419" i="38"/>
  <c r="S420" i="38"/>
  <c r="S421" i="38"/>
  <c r="S422" i="38"/>
  <c r="S423" i="38"/>
  <c r="S424" i="38"/>
  <c r="S425" i="38"/>
  <c r="S426" i="38"/>
  <c r="S427" i="38"/>
  <c r="S428" i="38"/>
  <c r="S429" i="38"/>
  <c r="S430" i="38"/>
  <c r="S431" i="38"/>
  <c r="S432" i="38"/>
  <c r="S433" i="38"/>
  <c r="S434" i="38"/>
  <c r="S435" i="38"/>
  <c r="S436" i="38"/>
  <c r="S437" i="38"/>
  <c r="S438" i="38"/>
  <c r="S439" i="38"/>
  <c r="S440" i="38"/>
  <c r="S441" i="38"/>
  <c r="S442" i="38"/>
  <c r="S443" i="38"/>
  <c r="S444" i="38"/>
  <c r="S445" i="38"/>
  <c r="S446" i="38"/>
  <c r="S447" i="38"/>
  <c r="S448" i="38"/>
  <c r="S449" i="38"/>
  <c r="S450" i="38"/>
  <c r="S451" i="38"/>
  <c r="S452" i="38"/>
  <c r="S453" i="38"/>
  <c r="S454" i="38"/>
  <c r="S455" i="38"/>
  <c r="S456" i="38"/>
  <c r="S457" i="38"/>
  <c r="S458" i="38"/>
  <c r="S459" i="38"/>
  <c r="S460" i="38"/>
  <c r="S461" i="38"/>
  <c r="S462" i="38"/>
  <c r="S463" i="38"/>
  <c r="S464" i="38"/>
  <c r="S465" i="38"/>
  <c r="S466" i="38"/>
  <c r="S467" i="38"/>
  <c r="S468" i="38"/>
  <c r="S469" i="38"/>
  <c r="S470" i="38"/>
  <c r="S471" i="38"/>
  <c r="S472" i="38"/>
  <c r="S473" i="38"/>
  <c r="S474" i="38"/>
  <c r="S475" i="38"/>
  <c r="S476" i="38"/>
  <c r="S477" i="38"/>
  <c r="S478" i="38"/>
  <c r="S479" i="38"/>
  <c r="S480" i="38"/>
  <c r="S481" i="38"/>
  <c r="S482" i="38"/>
  <c r="S483" i="38"/>
  <c r="S484" i="38"/>
  <c r="S485" i="38"/>
  <c r="S486" i="38"/>
  <c r="S487" i="38"/>
  <c r="S488" i="38"/>
  <c r="S489" i="38"/>
  <c r="S490" i="38"/>
  <c r="S491" i="38"/>
  <c r="S492" i="38"/>
  <c r="S493" i="38"/>
  <c r="S494" i="38"/>
  <c r="S495" i="38"/>
  <c r="S496" i="38"/>
  <c r="S497" i="38"/>
  <c r="S498" i="38"/>
  <c r="S499" i="38"/>
  <c r="S500" i="38"/>
  <c r="S501" i="38"/>
  <c r="S502" i="38"/>
  <c r="S503" i="38"/>
  <c r="S504" i="38"/>
  <c r="S505" i="38"/>
  <c r="S506" i="38"/>
  <c r="S507" i="38"/>
  <c r="S508" i="38"/>
  <c r="S509" i="38"/>
  <c r="S510" i="38"/>
  <c r="S511" i="38"/>
  <c r="S512" i="38"/>
  <c r="S513" i="38"/>
  <c r="S514" i="38"/>
  <c r="S515" i="38"/>
  <c r="S516" i="38"/>
  <c r="S517" i="38"/>
  <c r="S518" i="38"/>
  <c r="S519" i="38"/>
  <c r="S520" i="38"/>
  <c r="S521" i="38"/>
  <c r="S522" i="38"/>
  <c r="S523" i="38"/>
  <c r="S524" i="38"/>
  <c r="S525" i="38"/>
  <c r="S526" i="38"/>
  <c r="S527" i="38"/>
  <c r="S528" i="38"/>
  <c r="S529" i="38"/>
  <c r="S530" i="38"/>
  <c r="S531" i="38"/>
  <c r="S532" i="38"/>
  <c r="S533" i="38"/>
  <c r="S534" i="38"/>
  <c r="S535" i="38"/>
  <c r="S536" i="38"/>
  <c r="S537" i="38"/>
  <c r="S538" i="38"/>
  <c r="S539" i="38"/>
  <c r="S540" i="38"/>
  <c r="S541" i="38"/>
  <c r="S542" i="38"/>
  <c r="S543" i="38"/>
  <c r="S544" i="38"/>
  <c r="S545" i="38"/>
  <c r="S546" i="38"/>
  <c r="S547" i="38"/>
  <c r="S548" i="38"/>
  <c r="S549" i="38"/>
  <c r="S550" i="38"/>
  <c r="S551" i="38"/>
  <c r="S552" i="38"/>
  <c r="S553" i="38"/>
  <c r="S554" i="38"/>
  <c r="S555" i="38"/>
  <c r="S556" i="38"/>
  <c r="S557" i="38"/>
  <c r="S558" i="38"/>
  <c r="S559" i="38"/>
  <c r="S560" i="38"/>
  <c r="S561" i="38"/>
  <c r="S562" i="38"/>
  <c r="S563" i="38"/>
  <c r="S564" i="38"/>
  <c r="S565" i="38"/>
  <c r="S566" i="38"/>
  <c r="S567" i="38"/>
  <c r="S568" i="38"/>
  <c r="S569" i="38"/>
  <c r="S570" i="38"/>
  <c r="S571" i="38"/>
  <c r="S572" i="38"/>
  <c r="S573" i="38"/>
  <c r="S574" i="38"/>
  <c r="S575" i="38"/>
  <c r="S576" i="38"/>
  <c r="S577" i="38"/>
  <c r="S578" i="38"/>
  <c r="S579" i="38"/>
  <c r="S580" i="38"/>
  <c r="S581" i="38"/>
  <c r="S582" i="38"/>
  <c r="S583" i="38"/>
  <c r="S584" i="38"/>
  <c r="S585" i="38"/>
  <c r="S586" i="38"/>
  <c r="S587" i="38"/>
  <c r="S588" i="38"/>
  <c r="S589" i="38"/>
  <c r="S590" i="38"/>
  <c r="S591" i="38"/>
  <c r="S592" i="38"/>
  <c r="S593" i="38"/>
  <c r="S594" i="38"/>
  <c r="S595" i="38"/>
  <c r="S596" i="38"/>
  <c r="S597" i="38"/>
  <c r="S598" i="38"/>
  <c r="S599" i="38"/>
  <c r="S600" i="38"/>
  <c r="S601" i="38"/>
  <c r="S602" i="38"/>
  <c r="S603" i="38"/>
  <c r="S604" i="38"/>
  <c r="S605" i="38"/>
  <c r="S606" i="38"/>
  <c r="S607" i="38"/>
  <c r="S608" i="38"/>
  <c r="S609" i="38"/>
  <c r="S610" i="38"/>
  <c r="S611" i="38"/>
  <c r="S612" i="38"/>
  <c r="S613" i="38"/>
  <c r="S614" i="38"/>
  <c r="S615" i="38"/>
  <c r="S616" i="38"/>
  <c r="S617" i="38"/>
  <c r="S618" i="38"/>
  <c r="S619" i="38"/>
  <c r="S620" i="38"/>
  <c r="S621" i="38"/>
  <c r="S622" i="38"/>
  <c r="S623" i="38"/>
  <c r="S624" i="38"/>
  <c r="S625" i="38"/>
  <c r="S626" i="38"/>
  <c r="S627" i="38"/>
  <c r="S628" i="38"/>
  <c r="S629" i="38"/>
  <c r="S630" i="38"/>
  <c r="S631" i="38"/>
  <c r="S632" i="38"/>
  <c r="S633" i="38"/>
  <c r="S634" i="38"/>
  <c r="S635" i="38"/>
  <c r="S636" i="38"/>
  <c r="S637" i="38"/>
  <c r="S638" i="38"/>
  <c r="S639" i="38"/>
  <c r="S640" i="38"/>
  <c r="S641" i="38"/>
  <c r="S642" i="38"/>
  <c r="S643" i="38"/>
  <c r="S644" i="38"/>
  <c r="S645" i="38"/>
  <c r="S646" i="38"/>
  <c r="S647" i="38"/>
  <c r="S648" i="38"/>
  <c r="S649" i="38"/>
  <c r="S650" i="38"/>
  <c r="S651" i="38"/>
  <c r="S652" i="38"/>
  <c r="S653" i="38"/>
  <c r="S654" i="38"/>
  <c r="S655" i="38"/>
  <c r="S656" i="38"/>
  <c r="S657" i="38"/>
  <c r="S658" i="38"/>
  <c r="S659" i="38"/>
  <c r="S660" i="38"/>
  <c r="S661" i="38"/>
  <c r="S662" i="38"/>
  <c r="S663" i="38"/>
  <c r="S664" i="38"/>
  <c r="S665" i="38"/>
  <c r="S666" i="38"/>
  <c r="S667" i="38"/>
  <c r="S668" i="38"/>
  <c r="S669" i="38"/>
  <c r="S670" i="38"/>
  <c r="S671" i="38"/>
  <c r="S672" i="38"/>
  <c r="S673" i="38"/>
  <c r="S674" i="38"/>
  <c r="S675" i="38"/>
  <c r="S676" i="38"/>
  <c r="S677" i="38"/>
  <c r="S678" i="38"/>
  <c r="S679" i="38"/>
  <c r="S680" i="38"/>
  <c r="S681" i="38"/>
  <c r="S682" i="38"/>
  <c r="S683" i="38"/>
  <c r="S684" i="38"/>
  <c r="S685" i="38"/>
  <c r="S686" i="38"/>
  <c r="S687" i="38"/>
  <c r="S688" i="38"/>
  <c r="S689" i="38"/>
  <c r="S690" i="38"/>
  <c r="S691" i="38"/>
  <c r="S692" i="38"/>
  <c r="S693" i="38"/>
  <c r="S694" i="38"/>
  <c r="S695" i="38"/>
  <c r="S696" i="38"/>
  <c r="S697" i="38"/>
  <c r="S698" i="38"/>
  <c r="S699" i="38"/>
  <c r="S700" i="38"/>
  <c r="S701" i="38"/>
  <c r="S702" i="38"/>
  <c r="S703" i="38"/>
  <c r="S704" i="38"/>
  <c r="S705" i="38"/>
  <c r="S706" i="38"/>
  <c r="S707" i="38"/>
  <c r="S708" i="38"/>
  <c r="S709" i="38"/>
  <c r="S710" i="38"/>
  <c r="S711" i="38"/>
  <c r="S712" i="38"/>
  <c r="S713" i="38"/>
  <c r="S714" i="38"/>
  <c r="S715" i="38"/>
  <c r="S716" i="38"/>
  <c r="S717" i="38"/>
  <c r="S718" i="38"/>
  <c r="S719" i="38"/>
  <c r="S720" i="38"/>
  <c r="S721" i="38"/>
  <c r="S722" i="38"/>
  <c r="S723" i="38"/>
  <c r="S724" i="38"/>
  <c r="S725" i="38"/>
  <c r="S726" i="38"/>
  <c r="S727" i="38"/>
  <c r="S728" i="38"/>
  <c r="S729" i="38"/>
  <c r="S730" i="38"/>
  <c r="S731" i="38"/>
  <c r="S732" i="38"/>
  <c r="S733" i="38"/>
  <c r="S734" i="38"/>
  <c r="S735" i="38"/>
  <c r="S736" i="38"/>
  <c r="S737" i="38"/>
  <c r="S738" i="38"/>
  <c r="S739" i="38"/>
  <c r="S740" i="38"/>
  <c r="S741" i="38"/>
  <c r="S742" i="38"/>
  <c r="S743" i="38"/>
  <c r="S744" i="38"/>
  <c r="S745" i="38"/>
  <c r="S746" i="38"/>
  <c r="S747" i="38"/>
  <c r="S748" i="38"/>
  <c r="S749" i="38"/>
  <c r="S750" i="38"/>
  <c r="S751" i="38"/>
  <c r="S752" i="38"/>
  <c r="S753" i="38"/>
  <c r="S754" i="38"/>
  <c r="S755" i="38"/>
  <c r="S756" i="38"/>
  <c r="S757" i="38"/>
  <c r="S758" i="38"/>
  <c r="S759" i="38"/>
  <c r="S760" i="38"/>
  <c r="S761" i="38"/>
  <c r="S762" i="38"/>
  <c r="S763" i="38"/>
  <c r="S764" i="38"/>
  <c r="S765" i="38"/>
  <c r="S766" i="38"/>
  <c r="S767" i="38"/>
  <c r="S768" i="38"/>
  <c r="S769" i="38"/>
  <c r="S770" i="38"/>
  <c r="S771" i="38"/>
  <c r="S772" i="38"/>
  <c r="S773" i="38"/>
  <c r="S774" i="38"/>
  <c r="S775" i="38"/>
  <c r="S776" i="38"/>
  <c r="S777" i="38"/>
  <c r="S778" i="38"/>
  <c r="S779" i="38"/>
  <c r="S780" i="38"/>
  <c r="S781" i="38"/>
  <c r="S782" i="38"/>
  <c r="S783" i="38"/>
  <c r="S784" i="38"/>
  <c r="S785" i="38"/>
  <c r="S786" i="38"/>
  <c r="S787" i="38"/>
  <c r="S788" i="38"/>
  <c r="S789" i="38"/>
  <c r="S790" i="38"/>
  <c r="S791" i="38"/>
  <c r="S792" i="38"/>
  <c r="S793" i="38"/>
  <c r="S794" i="38"/>
  <c r="S795" i="38"/>
  <c r="S796" i="38"/>
  <c r="S797" i="38"/>
  <c r="S798" i="38"/>
  <c r="S799" i="38"/>
  <c r="S800" i="38"/>
  <c r="S801" i="38"/>
  <c r="S802" i="38"/>
  <c r="S803" i="38"/>
  <c r="S804" i="38"/>
  <c r="S805" i="38"/>
  <c r="S806" i="38"/>
  <c r="S807" i="38"/>
  <c r="S808" i="38"/>
  <c r="S809" i="38"/>
  <c r="S810" i="38"/>
  <c r="S811" i="38"/>
  <c r="S812" i="38"/>
  <c r="S813" i="38"/>
  <c r="S814" i="38"/>
  <c r="S815" i="38"/>
  <c r="S816" i="38"/>
  <c r="S817" i="38"/>
  <c r="S818" i="38"/>
  <c r="S819" i="38"/>
  <c r="S820" i="38"/>
  <c r="S821" i="38"/>
  <c r="S822" i="38"/>
  <c r="S823" i="38"/>
  <c r="S824" i="38"/>
  <c r="S825" i="38"/>
  <c r="S826" i="38"/>
  <c r="S827" i="38"/>
  <c r="S828" i="38"/>
  <c r="S829" i="38"/>
  <c r="S830" i="38"/>
  <c r="S831" i="38"/>
  <c r="S832" i="38"/>
  <c r="S833" i="38"/>
  <c r="S834" i="38"/>
  <c r="S835" i="38"/>
  <c r="S836" i="38"/>
  <c r="S837" i="38"/>
  <c r="S838" i="38"/>
  <c r="S839" i="38"/>
  <c r="S840" i="38"/>
  <c r="S841" i="38"/>
  <c r="S842" i="38"/>
  <c r="S843" i="38"/>
  <c r="R3" i="38"/>
  <c r="R4" i="38"/>
  <c r="R5" i="38"/>
  <c r="R6" i="38"/>
  <c r="R7" i="38"/>
  <c r="R8" i="38"/>
  <c r="R9" i="38"/>
  <c r="R10" i="38"/>
  <c r="R11" i="38"/>
  <c r="R12" i="38"/>
  <c r="R13" i="38"/>
  <c r="R14" i="38"/>
  <c r="R15" i="38"/>
  <c r="R16" i="38"/>
  <c r="R17" i="38"/>
  <c r="R18" i="38"/>
  <c r="R19" i="38"/>
  <c r="R20" i="38"/>
  <c r="R21" i="38"/>
  <c r="R22" i="38"/>
  <c r="R23" i="38"/>
  <c r="R24" i="38"/>
  <c r="R25" i="38"/>
  <c r="R26" i="38"/>
  <c r="R27" i="38"/>
  <c r="R28" i="38"/>
  <c r="R29" i="38"/>
  <c r="R30" i="38"/>
  <c r="R31" i="38"/>
  <c r="R32" i="38"/>
  <c r="R33" i="38"/>
  <c r="R34" i="38"/>
  <c r="R35" i="38"/>
  <c r="R36" i="38"/>
  <c r="R37" i="38"/>
  <c r="R38" i="38"/>
  <c r="R39" i="38"/>
  <c r="R40" i="38"/>
  <c r="R41" i="38"/>
  <c r="R42" i="38"/>
  <c r="R43" i="38"/>
  <c r="R44" i="38"/>
  <c r="R45" i="38"/>
  <c r="R46" i="38"/>
  <c r="R47" i="38"/>
  <c r="R48" i="38"/>
  <c r="R49" i="38"/>
  <c r="R50" i="38"/>
  <c r="R51" i="38"/>
  <c r="R52" i="38"/>
  <c r="R53" i="38"/>
  <c r="R54" i="38"/>
  <c r="R55" i="38"/>
  <c r="R56" i="38"/>
  <c r="R57" i="38"/>
  <c r="R58" i="38"/>
  <c r="R59" i="38"/>
  <c r="R60" i="38"/>
  <c r="R61" i="38"/>
  <c r="R62" i="38"/>
  <c r="R63" i="38"/>
  <c r="R64" i="38"/>
  <c r="R65" i="38"/>
  <c r="R66" i="38"/>
  <c r="R67" i="38"/>
  <c r="R68" i="38"/>
  <c r="R69" i="38"/>
  <c r="R70" i="38"/>
  <c r="R71" i="38"/>
  <c r="R72" i="38"/>
  <c r="R73" i="38"/>
  <c r="R74" i="38"/>
  <c r="R75" i="38"/>
  <c r="R76" i="38"/>
  <c r="R77" i="38"/>
  <c r="R78" i="38"/>
  <c r="R79" i="38"/>
  <c r="R80" i="38"/>
  <c r="R81" i="38"/>
  <c r="R82" i="38"/>
  <c r="R83" i="38"/>
  <c r="R84" i="38"/>
  <c r="R85" i="38"/>
  <c r="R86" i="38"/>
  <c r="R87" i="38"/>
  <c r="R88" i="38"/>
  <c r="R89" i="38"/>
  <c r="R90" i="38"/>
  <c r="R91" i="38"/>
  <c r="R92" i="38"/>
  <c r="R93" i="38"/>
  <c r="R94" i="38"/>
  <c r="R95" i="38"/>
  <c r="R96" i="38"/>
  <c r="R97" i="38"/>
  <c r="R98" i="38"/>
  <c r="R99" i="38"/>
  <c r="R100" i="38"/>
  <c r="R101" i="38"/>
  <c r="R102" i="38"/>
  <c r="R103" i="38"/>
  <c r="R104" i="38"/>
  <c r="R105" i="38"/>
  <c r="R106" i="38"/>
  <c r="R107" i="38"/>
  <c r="R108" i="38"/>
  <c r="R109" i="38"/>
  <c r="R110" i="38"/>
  <c r="R111" i="38"/>
  <c r="R112" i="38"/>
  <c r="R113" i="38"/>
  <c r="R114" i="38"/>
  <c r="R115" i="38"/>
  <c r="R116" i="38"/>
  <c r="R117" i="38"/>
  <c r="R118" i="38"/>
  <c r="R119" i="38"/>
  <c r="R120" i="38"/>
  <c r="R121" i="38"/>
  <c r="R122" i="38"/>
  <c r="R123" i="38"/>
  <c r="R124" i="38"/>
  <c r="R125" i="38"/>
  <c r="R126" i="38"/>
  <c r="R127" i="38"/>
  <c r="R128" i="38"/>
  <c r="R129" i="38"/>
  <c r="R130" i="38"/>
  <c r="R131" i="38"/>
  <c r="R132" i="38"/>
  <c r="R133" i="38"/>
  <c r="R134" i="38"/>
  <c r="R135" i="38"/>
  <c r="R136" i="38"/>
  <c r="R137" i="38"/>
  <c r="R138" i="38"/>
  <c r="R139" i="38"/>
  <c r="R140" i="38"/>
  <c r="R141" i="38"/>
  <c r="R142" i="38"/>
  <c r="R143" i="38"/>
  <c r="R144" i="38"/>
  <c r="R145" i="38"/>
  <c r="R146" i="38"/>
  <c r="R147" i="38"/>
  <c r="R148" i="38"/>
  <c r="R149" i="38"/>
  <c r="R150" i="38"/>
  <c r="R151" i="38"/>
  <c r="R152" i="38"/>
  <c r="R153" i="38"/>
  <c r="R154" i="38"/>
  <c r="R155" i="38"/>
  <c r="R156" i="38"/>
  <c r="R157" i="38"/>
  <c r="R158" i="38"/>
  <c r="R159" i="38"/>
  <c r="R160" i="38"/>
  <c r="R161" i="38"/>
  <c r="R162" i="38"/>
  <c r="R163" i="38"/>
  <c r="R164" i="38"/>
  <c r="R165" i="38"/>
  <c r="R166" i="38"/>
  <c r="R167" i="38"/>
  <c r="R168" i="38"/>
  <c r="R169" i="38"/>
  <c r="R170" i="38"/>
  <c r="R171" i="38"/>
  <c r="R172" i="38"/>
  <c r="R173" i="38"/>
  <c r="R174" i="38"/>
  <c r="R175" i="38"/>
  <c r="R176" i="38"/>
  <c r="R177" i="38"/>
  <c r="R178" i="38"/>
  <c r="R179" i="38"/>
  <c r="R180" i="38"/>
  <c r="R181" i="38"/>
  <c r="R182" i="38"/>
  <c r="R183" i="38"/>
  <c r="R184" i="38"/>
  <c r="R185" i="38"/>
  <c r="R186" i="38"/>
  <c r="R187" i="38"/>
  <c r="R188" i="38"/>
  <c r="R189" i="38"/>
  <c r="R190" i="38"/>
  <c r="R191" i="38"/>
  <c r="R192" i="38"/>
  <c r="R193" i="38"/>
  <c r="R194" i="38"/>
  <c r="R195" i="38"/>
  <c r="R196" i="38"/>
  <c r="R197" i="38"/>
  <c r="R198" i="38"/>
  <c r="R199" i="38"/>
  <c r="R200" i="38"/>
  <c r="R201" i="38"/>
  <c r="R202" i="38"/>
  <c r="R203" i="38"/>
  <c r="R204" i="38"/>
  <c r="R205" i="38"/>
  <c r="R206" i="38"/>
  <c r="R207" i="38"/>
  <c r="R208" i="38"/>
  <c r="R209" i="38"/>
  <c r="R210" i="38"/>
  <c r="R211" i="38"/>
  <c r="R212" i="38"/>
  <c r="R213" i="38"/>
  <c r="R214" i="38"/>
  <c r="R215" i="38"/>
  <c r="R216" i="38"/>
  <c r="R217" i="38"/>
  <c r="R218" i="38"/>
  <c r="R219" i="38"/>
  <c r="R220" i="38"/>
  <c r="R221" i="38"/>
  <c r="R222" i="38"/>
  <c r="R223" i="38"/>
  <c r="R224" i="38"/>
  <c r="R225" i="38"/>
  <c r="R226" i="38"/>
  <c r="R227" i="38"/>
  <c r="R228" i="38"/>
  <c r="R229" i="38"/>
  <c r="R230" i="38"/>
  <c r="R231" i="38"/>
  <c r="R232" i="38"/>
  <c r="R233" i="38"/>
  <c r="R234" i="38"/>
  <c r="R235" i="38"/>
  <c r="R236" i="38"/>
  <c r="R237" i="38"/>
  <c r="R238" i="38"/>
  <c r="R239" i="38"/>
  <c r="R240" i="38"/>
  <c r="R241" i="38"/>
  <c r="R242" i="38"/>
  <c r="R243" i="38"/>
  <c r="R244" i="38"/>
  <c r="R245" i="38"/>
  <c r="R246" i="38"/>
  <c r="R247" i="38"/>
  <c r="R248" i="38"/>
  <c r="R249" i="38"/>
  <c r="R250" i="38"/>
  <c r="R251" i="38"/>
  <c r="R252" i="38"/>
  <c r="R253" i="38"/>
  <c r="R254" i="38"/>
  <c r="R255" i="38"/>
  <c r="R256" i="38"/>
  <c r="R257" i="38"/>
  <c r="R258" i="38"/>
  <c r="R259" i="38"/>
  <c r="R260" i="38"/>
  <c r="R261" i="38"/>
  <c r="R262" i="38"/>
  <c r="R263" i="38"/>
  <c r="R264" i="38"/>
  <c r="R265" i="38"/>
  <c r="R266" i="38"/>
  <c r="R267" i="38"/>
  <c r="R268" i="38"/>
  <c r="R269" i="38"/>
  <c r="R270" i="38"/>
  <c r="R271" i="38"/>
  <c r="R272" i="38"/>
  <c r="R273" i="38"/>
  <c r="R274" i="38"/>
  <c r="R275" i="38"/>
  <c r="R276" i="38"/>
  <c r="R277" i="38"/>
  <c r="R278" i="38"/>
  <c r="R279" i="38"/>
  <c r="R280" i="38"/>
  <c r="R281" i="38"/>
  <c r="R282" i="38"/>
  <c r="R283" i="38"/>
  <c r="R284" i="38"/>
  <c r="R285" i="38"/>
  <c r="R286" i="38"/>
  <c r="R287" i="38"/>
  <c r="R288" i="38"/>
  <c r="R289" i="38"/>
  <c r="R290" i="38"/>
  <c r="R291" i="38"/>
  <c r="R292" i="38"/>
  <c r="R293" i="38"/>
  <c r="R294" i="38"/>
  <c r="R295" i="38"/>
  <c r="R296" i="38"/>
  <c r="R297" i="38"/>
  <c r="R298" i="38"/>
  <c r="R299" i="38"/>
  <c r="R300" i="38"/>
  <c r="R301" i="38"/>
  <c r="R302" i="38"/>
  <c r="R303" i="38"/>
  <c r="R304" i="38"/>
  <c r="R305" i="38"/>
  <c r="R306" i="38"/>
  <c r="R307" i="38"/>
  <c r="R308" i="38"/>
  <c r="R309" i="38"/>
  <c r="R310" i="38"/>
  <c r="R311" i="38"/>
  <c r="R312" i="38"/>
  <c r="R313" i="38"/>
  <c r="R314" i="38"/>
  <c r="R315" i="38"/>
  <c r="R316" i="38"/>
  <c r="R317" i="38"/>
  <c r="R318" i="38"/>
  <c r="R319" i="38"/>
  <c r="R320" i="38"/>
  <c r="R321" i="38"/>
  <c r="R322" i="38"/>
  <c r="R323" i="38"/>
  <c r="R324" i="38"/>
  <c r="R325" i="38"/>
  <c r="R326" i="38"/>
  <c r="R327" i="38"/>
  <c r="R328" i="38"/>
  <c r="R329" i="38"/>
  <c r="R330" i="38"/>
  <c r="R331" i="38"/>
  <c r="R332" i="38"/>
  <c r="R333" i="38"/>
  <c r="R334" i="38"/>
  <c r="R335" i="38"/>
  <c r="R336" i="38"/>
  <c r="R337" i="38"/>
  <c r="R338" i="38"/>
  <c r="R339" i="38"/>
  <c r="R340" i="38"/>
  <c r="R341" i="38"/>
  <c r="R342" i="38"/>
  <c r="R343" i="38"/>
  <c r="R344" i="38"/>
  <c r="R345" i="38"/>
  <c r="R346" i="38"/>
  <c r="R347" i="38"/>
  <c r="R348" i="38"/>
  <c r="R349" i="38"/>
  <c r="R350" i="38"/>
  <c r="R351" i="38"/>
  <c r="R352" i="38"/>
  <c r="R353" i="38"/>
  <c r="R354" i="38"/>
  <c r="R355" i="38"/>
  <c r="R356" i="38"/>
  <c r="R357" i="38"/>
  <c r="R358" i="38"/>
  <c r="R359" i="38"/>
  <c r="R360" i="38"/>
  <c r="R361" i="38"/>
  <c r="R362" i="38"/>
  <c r="R363" i="38"/>
  <c r="R364" i="38"/>
  <c r="R365" i="38"/>
  <c r="R366" i="38"/>
  <c r="R367" i="38"/>
  <c r="R368" i="38"/>
  <c r="R369" i="38"/>
  <c r="R370" i="38"/>
  <c r="R371" i="38"/>
  <c r="R372" i="38"/>
  <c r="R373" i="38"/>
  <c r="R374" i="38"/>
  <c r="R375" i="38"/>
  <c r="R376" i="38"/>
  <c r="R377" i="38"/>
  <c r="R378" i="38"/>
  <c r="R379" i="38"/>
  <c r="R380" i="38"/>
  <c r="R381" i="38"/>
  <c r="R382" i="38"/>
  <c r="R383" i="38"/>
  <c r="R384" i="38"/>
  <c r="R385" i="38"/>
  <c r="R386" i="38"/>
  <c r="R387" i="38"/>
  <c r="R388" i="38"/>
  <c r="R389" i="38"/>
  <c r="R390" i="38"/>
  <c r="R391" i="38"/>
  <c r="R392" i="38"/>
  <c r="R393" i="38"/>
  <c r="R394" i="38"/>
  <c r="R395" i="38"/>
  <c r="R396" i="38"/>
  <c r="R397" i="38"/>
  <c r="R398" i="38"/>
  <c r="R399" i="38"/>
  <c r="R400" i="38"/>
  <c r="R401" i="38"/>
  <c r="R402" i="38"/>
  <c r="R403" i="38"/>
  <c r="R404" i="38"/>
  <c r="R405" i="38"/>
  <c r="R406" i="38"/>
  <c r="R407" i="38"/>
  <c r="R408" i="38"/>
  <c r="R409" i="38"/>
  <c r="R410" i="38"/>
  <c r="R411" i="38"/>
  <c r="R412" i="38"/>
  <c r="R413" i="38"/>
  <c r="R414" i="38"/>
  <c r="R415" i="38"/>
  <c r="R416" i="38"/>
  <c r="R417" i="38"/>
  <c r="R418" i="38"/>
  <c r="R419" i="38"/>
  <c r="R420" i="38"/>
  <c r="R421" i="38"/>
  <c r="R422" i="38"/>
  <c r="R423" i="38"/>
  <c r="R424" i="38"/>
  <c r="R425" i="38"/>
  <c r="R426" i="38"/>
  <c r="R427" i="38"/>
  <c r="R428" i="38"/>
  <c r="R429" i="38"/>
  <c r="R430" i="38"/>
  <c r="R431" i="38"/>
  <c r="R432" i="38"/>
  <c r="R433" i="38"/>
  <c r="R434" i="38"/>
  <c r="R435" i="38"/>
  <c r="R436" i="38"/>
  <c r="R437" i="38"/>
  <c r="R438" i="38"/>
  <c r="R439" i="38"/>
  <c r="R440" i="38"/>
  <c r="R441" i="38"/>
  <c r="R442" i="38"/>
  <c r="R443" i="38"/>
  <c r="R444" i="38"/>
  <c r="R445" i="38"/>
  <c r="R446" i="38"/>
  <c r="R447" i="38"/>
  <c r="R448" i="38"/>
  <c r="R449" i="38"/>
  <c r="R450" i="38"/>
  <c r="R451" i="38"/>
  <c r="R452" i="38"/>
  <c r="R453" i="38"/>
  <c r="R454" i="38"/>
  <c r="R455" i="38"/>
  <c r="R456" i="38"/>
  <c r="R457" i="38"/>
  <c r="R458" i="38"/>
  <c r="R459" i="38"/>
  <c r="R460" i="38"/>
  <c r="R461" i="38"/>
  <c r="R462" i="38"/>
  <c r="R463" i="38"/>
  <c r="R464" i="38"/>
  <c r="R465" i="38"/>
  <c r="R466" i="38"/>
  <c r="R467" i="38"/>
  <c r="R468" i="38"/>
  <c r="R469" i="38"/>
  <c r="R470" i="38"/>
  <c r="R471" i="38"/>
  <c r="R472" i="38"/>
  <c r="R473" i="38"/>
  <c r="R474" i="38"/>
  <c r="R475" i="38"/>
  <c r="R476" i="38"/>
  <c r="R477" i="38"/>
  <c r="R478" i="38"/>
  <c r="R479" i="38"/>
  <c r="R480" i="38"/>
  <c r="R481" i="38"/>
  <c r="R482" i="38"/>
  <c r="R483" i="38"/>
  <c r="R484" i="38"/>
  <c r="R485" i="38"/>
  <c r="R486" i="38"/>
  <c r="R487" i="38"/>
  <c r="R488" i="38"/>
  <c r="R489" i="38"/>
  <c r="R490" i="38"/>
  <c r="R491" i="38"/>
  <c r="R492" i="38"/>
  <c r="R493" i="38"/>
  <c r="R494" i="38"/>
  <c r="R495" i="38"/>
  <c r="R496" i="38"/>
  <c r="R497" i="38"/>
  <c r="R498" i="38"/>
  <c r="R499" i="38"/>
  <c r="R500" i="38"/>
  <c r="R501" i="38"/>
  <c r="R502" i="38"/>
  <c r="R503" i="38"/>
  <c r="R504" i="38"/>
  <c r="R505" i="38"/>
  <c r="R506" i="38"/>
  <c r="R507" i="38"/>
  <c r="R508" i="38"/>
  <c r="R509" i="38"/>
  <c r="R510" i="38"/>
  <c r="R511" i="38"/>
  <c r="R512" i="38"/>
  <c r="R513" i="38"/>
  <c r="R514" i="38"/>
  <c r="R515" i="38"/>
  <c r="R516" i="38"/>
  <c r="R517" i="38"/>
  <c r="R518" i="38"/>
  <c r="R519" i="38"/>
  <c r="R520" i="38"/>
  <c r="R521" i="38"/>
  <c r="R522" i="38"/>
  <c r="R523" i="38"/>
  <c r="R524" i="38"/>
  <c r="R525" i="38"/>
  <c r="R526" i="38"/>
  <c r="R527" i="38"/>
  <c r="R528" i="38"/>
  <c r="R529" i="38"/>
  <c r="R530" i="38"/>
  <c r="R531" i="38"/>
  <c r="R532" i="38"/>
  <c r="R533" i="38"/>
  <c r="R534" i="38"/>
  <c r="R535" i="38"/>
  <c r="R536" i="38"/>
  <c r="R537" i="38"/>
  <c r="R538" i="38"/>
  <c r="R539" i="38"/>
  <c r="R540" i="38"/>
  <c r="R541" i="38"/>
  <c r="R542" i="38"/>
  <c r="R543" i="38"/>
  <c r="R544" i="38"/>
  <c r="R545" i="38"/>
  <c r="R546" i="38"/>
  <c r="R547" i="38"/>
  <c r="R548" i="38"/>
  <c r="R549" i="38"/>
  <c r="R550" i="38"/>
  <c r="R551" i="38"/>
  <c r="R552" i="38"/>
  <c r="R553" i="38"/>
  <c r="R554" i="38"/>
  <c r="R555" i="38"/>
  <c r="R556" i="38"/>
  <c r="R557" i="38"/>
  <c r="R558" i="38"/>
  <c r="R559" i="38"/>
  <c r="R560" i="38"/>
  <c r="R561" i="38"/>
  <c r="R562" i="38"/>
  <c r="R563" i="38"/>
  <c r="R564" i="38"/>
  <c r="R565" i="38"/>
  <c r="R566" i="38"/>
  <c r="R567" i="38"/>
  <c r="R568" i="38"/>
  <c r="R569" i="38"/>
  <c r="R570" i="38"/>
  <c r="R571" i="38"/>
  <c r="R572" i="38"/>
  <c r="R573" i="38"/>
  <c r="R574" i="38"/>
  <c r="R575" i="38"/>
  <c r="R576" i="38"/>
  <c r="R577" i="38"/>
  <c r="R578" i="38"/>
  <c r="R579" i="38"/>
  <c r="R580" i="38"/>
  <c r="R581" i="38"/>
  <c r="R582" i="38"/>
  <c r="R583" i="38"/>
  <c r="R584" i="38"/>
  <c r="R585" i="38"/>
  <c r="R586" i="38"/>
  <c r="R587" i="38"/>
  <c r="R588" i="38"/>
  <c r="R589" i="38"/>
  <c r="R590" i="38"/>
  <c r="R591" i="38"/>
  <c r="R592" i="38"/>
  <c r="R593" i="38"/>
  <c r="R594" i="38"/>
  <c r="R595" i="38"/>
  <c r="R596" i="38"/>
  <c r="R597" i="38"/>
  <c r="R598" i="38"/>
  <c r="R599" i="38"/>
  <c r="R600" i="38"/>
  <c r="R601" i="38"/>
  <c r="R602" i="38"/>
  <c r="R603" i="38"/>
  <c r="R604" i="38"/>
  <c r="R605" i="38"/>
  <c r="R606" i="38"/>
  <c r="R607" i="38"/>
  <c r="R608" i="38"/>
  <c r="R609" i="38"/>
  <c r="R610" i="38"/>
  <c r="R611" i="38"/>
  <c r="R612" i="38"/>
  <c r="R613" i="38"/>
  <c r="R614" i="38"/>
  <c r="R615" i="38"/>
  <c r="R616" i="38"/>
  <c r="R617" i="38"/>
  <c r="R618" i="38"/>
  <c r="R619" i="38"/>
  <c r="R620" i="38"/>
  <c r="R621" i="38"/>
  <c r="R622" i="38"/>
  <c r="R623" i="38"/>
  <c r="R624" i="38"/>
  <c r="R625" i="38"/>
  <c r="R626" i="38"/>
  <c r="R627" i="38"/>
  <c r="R628" i="38"/>
  <c r="R629" i="38"/>
  <c r="R630" i="38"/>
  <c r="R631" i="38"/>
  <c r="R632" i="38"/>
  <c r="R633" i="38"/>
  <c r="R634" i="38"/>
  <c r="R635" i="38"/>
  <c r="R636" i="38"/>
  <c r="R637" i="38"/>
  <c r="R638" i="38"/>
  <c r="R639" i="38"/>
  <c r="R640" i="38"/>
  <c r="R641" i="38"/>
  <c r="R642" i="38"/>
  <c r="R643" i="38"/>
  <c r="R644" i="38"/>
  <c r="R645" i="38"/>
  <c r="R646" i="38"/>
  <c r="R647" i="38"/>
  <c r="R648" i="38"/>
  <c r="R649" i="38"/>
  <c r="R650" i="38"/>
  <c r="R651" i="38"/>
  <c r="R652" i="38"/>
  <c r="R653" i="38"/>
  <c r="R654" i="38"/>
  <c r="R655" i="38"/>
  <c r="R656" i="38"/>
  <c r="R657" i="38"/>
  <c r="R658" i="38"/>
  <c r="R659" i="38"/>
  <c r="R660" i="38"/>
  <c r="R661" i="38"/>
  <c r="R662" i="38"/>
  <c r="R663" i="38"/>
  <c r="R664" i="38"/>
  <c r="R665" i="38"/>
  <c r="R666" i="38"/>
  <c r="R667" i="38"/>
  <c r="R668" i="38"/>
  <c r="R669" i="38"/>
  <c r="R670" i="38"/>
  <c r="R671" i="38"/>
  <c r="R672" i="38"/>
  <c r="R673" i="38"/>
  <c r="R674" i="38"/>
  <c r="R675" i="38"/>
  <c r="R676" i="38"/>
  <c r="R677" i="38"/>
  <c r="R678" i="38"/>
  <c r="R679" i="38"/>
  <c r="R680" i="38"/>
  <c r="R681" i="38"/>
  <c r="R682" i="38"/>
  <c r="R683" i="38"/>
  <c r="R684" i="38"/>
  <c r="R685" i="38"/>
  <c r="R686" i="38"/>
  <c r="R687" i="38"/>
  <c r="R688" i="38"/>
  <c r="R689" i="38"/>
  <c r="R690" i="38"/>
  <c r="R691" i="38"/>
  <c r="R692" i="38"/>
  <c r="R693" i="38"/>
  <c r="R694" i="38"/>
  <c r="R695" i="38"/>
  <c r="R696" i="38"/>
  <c r="R697" i="38"/>
  <c r="R698" i="38"/>
  <c r="R699" i="38"/>
  <c r="R700" i="38"/>
  <c r="R701" i="38"/>
  <c r="R702" i="38"/>
  <c r="R703" i="38"/>
  <c r="R704" i="38"/>
  <c r="R705" i="38"/>
  <c r="R706" i="38"/>
  <c r="R707" i="38"/>
  <c r="R708" i="38"/>
  <c r="R709" i="38"/>
  <c r="R710" i="38"/>
  <c r="R711" i="38"/>
  <c r="R712" i="38"/>
  <c r="R713" i="38"/>
  <c r="R714" i="38"/>
  <c r="R715" i="38"/>
  <c r="R716" i="38"/>
  <c r="R717" i="38"/>
  <c r="R718" i="38"/>
  <c r="R719" i="38"/>
  <c r="R720" i="38"/>
  <c r="R721" i="38"/>
  <c r="R722" i="38"/>
  <c r="R723" i="38"/>
  <c r="R724" i="38"/>
  <c r="R725" i="38"/>
  <c r="R726" i="38"/>
  <c r="R727" i="38"/>
  <c r="R728" i="38"/>
  <c r="R729" i="38"/>
  <c r="R730" i="38"/>
  <c r="R731" i="38"/>
  <c r="R732" i="38"/>
  <c r="R733" i="38"/>
  <c r="R734" i="38"/>
  <c r="R735" i="38"/>
  <c r="R736" i="38"/>
  <c r="R737" i="38"/>
  <c r="R738" i="38"/>
  <c r="R739" i="38"/>
  <c r="R740" i="38"/>
  <c r="R741" i="38"/>
  <c r="R742" i="38"/>
  <c r="R743" i="38"/>
  <c r="R744" i="38"/>
  <c r="R745" i="38"/>
  <c r="R746" i="38"/>
  <c r="R747" i="38"/>
  <c r="R748" i="38"/>
  <c r="R749" i="38"/>
  <c r="R750" i="38"/>
  <c r="R751" i="38"/>
  <c r="R752" i="38"/>
  <c r="R753" i="38"/>
  <c r="R754" i="38"/>
  <c r="R755" i="38"/>
  <c r="R756" i="38"/>
  <c r="R757" i="38"/>
  <c r="R758" i="38"/>
  <c r="R759" i="38"/>
  <c r="R760" i="38"/>
  <c r="R761" i="38"/>
  <c r="R762" i="38"/>
  <c r="R763" i="38"/>
  <c r="R764" i="38"/>
  <c r="R765" i="38"/>
  <c r="R766" i="38"/>
  <c r="R767" i="38"/>
  <c r="R768" i="38"/>
  <c r="R769" i="38"/>
  <c r="R770" i="38"/>
  <c r="R771" i="38"/>
  <c r="R772" i="38"/>
  <c r="R773" i="38"/>
  <c r="R774" i="38"/>
  <c r="R775" i="38"/>
  <c r="R776" i="38"/>
  <c r="R777" i="38"/>
  <c r="R778" i="38"/>
  <c r="R779" i="38"/>
  <c r="R780" i="38"/>
  <c r="R781" i="38"/>
  <c r="R782" i="38"/>
  <c r="R783" i="38"/>
  <c r="R784" i="38"/>
  <c r="R785" i="38"/>
  <c r="R786" i="38"/>
  <c r="R787" i="38"/>
  <c r="R788" i="38"/>
  <c r="R789" i="38"/>
  <c r="R790" i="38"/>
  <c r="R791" i="38"/>
  <c r="R792" i="38"/>
  <c r="R793" i="38"/>
  <c r="R794" i="38"/>
  <c r="R795" i="38"/>
  <c r="R796" i="38"/>
  <c r="R797" i="38"/>
  <c r="R798" i="38"/>
  <c r="R799" i="38"/>
  <c r="R800" i="38"/>
  <c r="R801" i="38"/>
  <c r="R802" i="38"/>
  <c r="R803" i="38"/>
  <c r="R804" i="38"/>
  <c r="R805" i="38"/>
  <c r="R806" i="38"/>
  <c r="R807" i="38"/>
  <c r="R808" i="38"/>
  <c r="R809" i="38"/>
  <c r="R810" i="38"/>
  <c r="R811" i="38"/>
  <c r="R812" i="38"/>
  <c r="R813" i="38"/>
  <c r="R814" i="38"/>
  <c r="R815" i="38"/>
  <c r="R816" i="38"/>
  <c r="R817" i="38"/>
  <c r="R818" i="38"/>
  <c r="R819" i="38"/>
  <c r="R820" i="38"/>
  <c r="R821" i="38"/>
  <c r="R822" i="38"/>
  <c r="R823" i="38"/>
  <c r="R824" i="38"/>
  <c r="R825" i="38"/>
  <c r="R826" i="38"/>
  <c r="R827" i="38"/>
  <c r="R828" i="38"/>
  <c r="R829" i="38"/>
  <c r="R830" i="38"/>
  <c r="R831" i="38"/>
  <c r="R832" i="38"/>
  <c r="R833" i="38"/>
  <c r="R834" i="38"/>
  <c r="R835" i="38"/>
  <c r="R836" i="38"/>
  <c r="R837" i="38"/>
  <c r="R838" i="38"/>
  <c r="R839" i="38"/>
  <c r="R840" i="38"/>
  <c r="R841" i="38"/>
  <c r="R842" i="38"/>
  <c r="R843" i="38"/>
  <c r="Q3" i="38"/>
  <c r="Q4" i="38"/>
  <c r="Q5" i="38"/>
  <c r="Q6" i="38"/>
  <c r="Q7" i="38"/>
  <c r="Q8" i="38"/>
  <c r="Q9" i="38"/>
  <c r="Q10" i="38"/>
  <c r="Q11" i="38"/>
  <c r="Q12" i="38"/>
  <c r="Q13" i="38"/>
  <c r="Q14" i="38"/>
  <c r="Q15" i="38"/>
  <c r="Q16" i="38"/>
  <c r="Q17" i="38"/>
  <c r="Q18" i="38"/>
  <c r="Q19" i="38"/>
  <c r="Q20" i="38"/>
  <c r="Q21" i="38"/>
  <c r="Q22" i="38"/>
  <c r="Q23" i="38"/>
  <c r="Q24" i="38"/>
  <c r="Q25" i="38"/>
  <c r="Q26" i="38"/>
  <c r="Q27" i="38"/>
  <c r="Q28" i="38"/>
  <c r="Q29" i="38"/>
  <c r="Q30" i="38"/>
  <c r="Q31" i="38"/>
  <c r="Q32" i="38"/>
  <c r="Q33" i="38"/>
  <c r="Q34" i="38"/>
  <c r="Q35" i="38"/>
  <c r="Q36" i="38"/>
  <c r="Q37" i="38"/>
  <c r="Q38" i="38"/>
  <c r="Q39" i="38"/>
  <c r="Q40" i="38"/>
  <c r="Q41" i="38"/>
  <c r="Q42" i="38"/>
  <c r="Q43" i="38"/>
  <c r="Q44" i="38"/>
  <c r="Q45" i="38"/>
  <c r="Q46" i="38"/>
  <c r="Q47" i="38"/>
  <c r="Q48" i="38"/>
  <c r="Q49" i="38"/>
  <c r="Q50" i="38"/>
  <c r="Q51" i="38"/>
  <c r="Q52" i="38"/>
  <c r="Q53" i="38"/>
  <c r="Q54" i="38"/>
  <c r="Q55" i="38"/>
  <c r="Q56" i="38"/>
  <c r="Q57" i="38"/>
  <c r="Q58" i="38"/>
  <c r="Q59" i="38"/>
  <c r="Q60" i="38"/>
  <c r="Q61" i="38"/>
  <c r="Q62" i="38"/>
  <c r="Q63" i="38"/>
  <c r="Q64" i="38"/>
  <c r="Q65" i="38"/>
  <c r="Q66" i="38"/>
  <c r="Q67" i="38"/>
  <c r="Q68" i="38"/>
  <c r="Q69" i="38"/>
  <c r="Q70" i="38"/>
  <c r="Q71" i="38"/>
  <c r="Q72" i="38"/>
  <c r="Q73" i="38"/>
  <c r="Q74" i="38"/>
  <c r="Q75" i="38"/>
  <c r="Q76" i="38"/>
  <c r="Q77" i="38"/>
  <c r="Q78" i="38"/>
  <c r="Q79" i="38"/>
  <c r="Q80" i="38"/>
  <c r="Q81" i="38"/>
  <c r="Q82" i="38"/>
  <c r="Q83" i="38"/>
  <c r="Q84" i="38"/>
  <c r="Q85" i="38"/>
  <c r="Q86" i="38"/>
  <c r="Q87" i="38"/>
  <c r="Q88" i="38"/>
  <c r="Q89" i="38"/>
  <c r="Q90" i="38"/>
  <c r="Q91" i="38"/>
  <c r="Q92" i="38"/>
  <c r="Q93" i="38"/>
  <c r="Q94" i="38"/>
  <c r="Q95" i="38"/>
  <c r="Q96" i="38"/>
  <c r="Q97" i="38"/>
  <c r="Q98" i="38"/>
  <c r="Q99" i="38"/>
  <c r="Q100" i="38"/>
  <c r="Q101" i="38"/>
  <c r="Q102" i="38"/>
  <c r="Q103" i="38"/>
  <c r="Q104" i="38"/>
  <c r="Q105" i="38"/>
  <c r="Q106" i="38"/>
  <c r="Q107" i="38"/>
  <c r="Q108" i="38"/>
  <c r="Q109" i="38"/>
  <c r="Q110" i="38"/>
  <c r="Q111" i="38"/>
  <c r="Q112" i="38"/>
  <c r="Q113" i="38"/>
  <c r="Q114" i="38"/>
  <c r="Q115" i="38"/>
  <c r="Q116" i="38"/>
  <c r="Q117" i="38"/>
  <c r="Q118" i="38"/>
  <c r="Q119" i="38"/>
  <c r="Q120" i="38"/>
  <c r="Q121" i="38"/>
  <c r="Q122" i="38"/>
  <c r="Q123" i="38"/>
  <c r="Q124" i="38"/>
  <c r="Q125" i="38"/>
  <c r="Q126" i="38"/>
  <c r="Q127" i="38"/>
  <c r="Q128" i="38"/>
  <c r="Q129" i="38"/>
  <c r="Q130" i="38"/>
  <c r="Q131" i="38"/>
  <c r="Q132" i="38"/>
  <c r="Q133" i="38"/>
  <c r="Q134" i="38"/>
  <c r="Q135" i="38"/>
  <c r="Q136" i="38"/>
  <c r="Q137" i="38"/>
  <c r="Q138" i="38"/>
  <c r="Q139" i="38"/>
  <c r="Q140" i="38"/>
  <c r="Q141" i="38"/>
  <c r="Q142" i="38"/>
  <c r="Q143" i="38"/>
  <c r="Q144" i="38"/>
  <c r="Q145" i="38"/>
  <c r="Q146" i="38"/>
  <c r="Q147" i="38"/>
  <c r="Q148" i="38"/>
  <c r="Q149" i="38"/>
  <c r="Q150" i="38"/>
  <c r="Q151" i="38"/>
  <c r="Q152" i="38"/>
  <c r="Q153" i="38"/>
  <c r="Q154" i="38"/>
  <c r="Q155" i="38"/>
  <c r="Q156" i="38"/>
  <c r="Q157" i="38"/>
  <c r="Q158" i="38"/>
  <c r="Q159" i="38"/>
  <c r="Q160" i="38"/>
  <c r="Q161" i="38"/>
  <c r="Q162" i="38"/>
  <c r="Q163" i="38"/>
  <c r="Q164" i="38"/>
  <c r="Q165" i="38"/>
  <c r="Q166" i="38"/>
  <c r="Q167" i="38"/>
  <c r="Q168" i="38"/>
  <c r="Q169" i="38"/>
  <c r="Q170" i="38"/>
  <c r="Q171" i="38"/>
  <c r="Q172" i="38"/>
  <c r="Q173" i="38"/>
  <c r="Q174" i="38"/>
  <c r="Q175" i="38"/>
  <c r="Q176" i="38"/>
  <c r="Q177" i="38"/>
  <c r="Q178" i="38"/>
  <c r="Q179" i="38"/>
  <c r="Q180" i="38"/>
  <c r="Q181" i="38"/>
  <c r="Q182" i="38"/>
  <c r="Q183" i="38"/>
  <c r="Q184" i="38"/>
  <c r="Q185" i="38"/>
  <c r="Q186" i="38"/>
  <c r="Q187" i="38"/>
  <c r="Q188" i="38"/>
  <c r="Q189" i="38"/>
  <c r="Q190" i="38"/>
  <c r="Q191" i="38"/>
  <c r="Q192" i="38"/>
  <c r="Q193" i="38"/>
  <c r="Q194" i="38"/>
  <c r="Q195" i="38"/>
  <c r="Q196" i="38"/>
  <c r="Q197" i="38"/>
  <c r="Q198" i="38"/>
  <c r="Q199" i="38"/>
  <c r="Q200" i="38"/>
  <c r="Q201" i="38"/>
  <c r="Q202" i="38"/>
  <c r="Q203" i="38"/>
  <c r="Q204" i="38"/>
  <c r="Q205" i="38"/>
  <c r="Q206" i="38"/>
  <c r="Q207" i="38"/>
  <c r="Q208" i="38"/>
  <c r="Q209" i="38"/>
  <c r="Q210" i="38"/>
  <c r="Q211" i="38"/>
  <c r="Q212" i="38"/>
  <c r="Q213" i="38"/>
  <c r="Q214" i="38"/>
  <c r="Q215" i="38"/>
  <c r="Q216" i="38"/>
  <c r="Q217" i="38"/>
  <c r="Q218" i="38"/>
  <c r="Q219" i="38"/>
  <c r="Q220" i="38"/>
  <c r="Q221" i="38"/>
  <c r="Q222" i="38"/>
  <c r="Q223" i="38"/>
  <c r="Q224" i="38"/>
  <c r="Q225" i="38"/>
  <c r="Q226" i="38"/>
  <c r="Q227" i="38"/>
  <c r="Q228" i="38"/>
  <c r="Q229" i="38"/>
  <c r="Q230" i="38"/>
  <c r="Q231" i="38"/>
  <c r="Q232" i="38"/>
  <c r="Q233" i="38"/>
  <c r="Q234" i="38"/>
  <c r="Q235" i="38"/>
  <c r="Q236" i="38"/>
  <c r="Q237" i="38"/>
  <c r="Q238" i="38"/>
  <c r="Q239" i="38"/>
  <c r="Q240" i="38"/>
  <c r="Q241" i="38"/>
  <c r="Q242" i="38"/>
  <c r="Q243" i="38"/>
  <c r="Q244" i="38"/>
  <c r="Q245" i="38"/>
  <c r="Q246" i="38"/>
  <c r="Q247" i="38"/>
  <c r="Q248" i="38"/>
  <c r="Q249" i="38"/>
  <c r="Q250" i="38"/>
  <c r="Q251" i="38"/>
  <c r="Q252" i="38"/>
  <c r="Q253" i="38"/>
  <c r="Q254" i="38"/>
  <c r="Q255" i="38"/>
  <c r="Q256" i="38"/>
  <c r="Q257" i="38"/>
  <c r="Q258" i="38"/>
  <c r="Q259" i="38"/>
  <c r="Q260" i="38"/>
  <c r="Q261" i="38"/>
  <c r="Q262" i="38"/>
  <c r="Q263" i="38"/>
  <c r="Q264" i="38"/>
  <c r="Q265" i="38"/>
  <c r="Q266" i="38"/>
  <c r="Q267" i="38"/>
  <c r="Q268" i="38"/>
  <c r="Q269" i="38"/>
  <c r="Q270" i="38"/>
  <c r="Q271" i="38"/>
  <c r="Q272" i="38"/>
  <c r="Q273" i="38"/>
  <c r="Q274" i="38"/>
  <c r="Q275" i="38"/>
  <c r="Q276" i="38"/>
  <c r="Q277" i="38"/>
  <c r="Q278" i="38"/>
  <c r="Q279" i="38"/>
  <c r="Q280" i="38"/>
  <c r="Q281" i="38"/>
  <c r="Q282" i="38"/>
  <c r="Q283" i="38"/>
  <c r="Q284" i="38"/>
  <c r="Q285" i="38"/>
  <c r="Q286" i="38"/>
  <c r="Q287" i="38"/>
  <c r="Q288" i="38"/>
  <c r="Q289" i="38"/>
  <c r="Q290" i="38"/>
  <c r="Q291" i="38"/>
  <c r="Q292" i="38"/>
  <c r="Q293" i="38"/>
  <c r="Q294" i="38"/>
  <c r="Q295" i="38"/>
  <c r="Q296" i="38"/>
  <c r="Q297" i="38"/>
  <c r="Q298" i="38"/>
  <c r="Q299" i="38"/>
  <c r="Q300" i="38"/>
  <c r="Q301" i="38"/>
  <c r="Q302" i="38"/>
  <c r="Q303" i="38"/>
  <c r="Q304" i="38"/>
  <c r="Q305" i="38"/>
  <c r="Q306" i="38"/>
  <c r="Q307" i="38"/>
  <c r="Q308" i="38"/>
  <c r="Q309" i="38"/>
  <c r="Q310" i="38"/>
  <c r="Q311" i="38"/>
  <c r="Q312" i="38"/>
  <c r="Q313" i="38"/>
  <c r="Q314" i="38"/>
  <c r="Q315" i="38"/>
  <c r="Q316" i="38"/>
  <c r="Q317" i="38"/>
  <c r="Q318" i="38"/>
  <c r="Q319" i="38"/>
  <c r="Q320" i="38"/>
  <c r="Q321" i="38"/>
  <c r="Q322" i="38"/>
  <c r="Q323" i="38"/>
  <c r="Q324" i="38"/>
  <c r="Q325" i="38"/>
  <c r="Q326" i="38"/>
  <c r="Q327" i="38"/>
  <c r="Q328" i="38"/>
  <c r="Q329" i="38"/>
  <c r="Q330" i="38"/>
  <c r="Q331" i="38"/>
  <c r="Q332" i="38"/>
  <c r="Q333" i="38"/>
  <c r="Q334" i="38"/>
  <c r="Q335" i="38"/>
  <c r="Q336" i="38"/>
  <c r="Q337" i="38"/>
  <c r="Q338" i="38"/>
  <c r="Q339" i="38"/>
  <c r="Q340" i="38"/>
  <c r="Q341" i="38"/>
  <c r="Q342" i="38"/>
  <c r="Q343" i="38"/>
  <c r="Q344" i="38"/>
  <c r="Q345" i="38"/>
  <c r="Q346" i="38"/>
  <c r="Q347" i="38"/>
  <c r="Q348" i="38"/>
  <c r="Q349" i="38"/>
  <c r="Q350" i="38"/>
  <c r="Q351" i="38"/>
  <c r="Q352" i="38"/>
  <c r="Q353" i="38"/>
  <c r="Q354" i="38"/>
  <c r="Q355" i="38"/>
  <c r="Q356" i="38"/>
  <c r="Q357" i="38"/>
  <c r="Q358" i="38"/>
  <c r="Q359" i="38"/>
  <c r="Q360" i="38"/>
  <c r="Q361" i="38"/>
  <c r="Q362" i="38"/>
  <c r="Q363" i="38"/>
  <c r="Q364" i="38"/>
  <c r="Q365" i="38"/>
  <c r="Q366" i="38"/>
  <c r="Q367" i="38"/>
  <c r="Q368" i="38"/>
  <c r="Q369" i="38"/>
  <c r="Q370" i="38"/>
  <c r="Q371" i="38"/>
  <c r="Q372" i="38"/>
  <c r="Q373" i="38"/>
  <c r="Q374" i="38"/>
  <c r="Q375" i="38"/>
  <c r="Q376" i="38"/>
  <c r="Q377" i="38"/>
  <c r="Q378" i="38"/>
  <c r="Q379" i="38"/>
  <c r="Q380" i="38"/>
  <c r="Q381" i="38"/>
  <c r="Q382" i="38"/>
  <c r="Q383" i="38"/>
  <c r="Q384" i="38"/>
  <c r="Q385" i="38"/>
  <c r="Q386" i="38"/>
  <c r="Q387" i="38"/>
  <c r="Q388" i="38"/>
  <c r="Q389" i="38"/>
  <c r="Q390" i="38"/>
  <c r="Q391" i="38"/>
  <c r="Q392" i="38"/>
  <c r="Q393" i="38"/>
  <c r="Q394" i="38"/>
  <c r="Q395" i="38"/>
  <c r="Q396" i="38"/>
  <c r="Q397" i="38"/>
  <c r="Q398" i="38"/>
  <c r="Q399" i="38"/>
  <c r="Q400" i="38"/>
  <c r="Q401" i="38"/>
  <c r="Q402" i="38"/>
  <c r="Q403" i="38"/>
  <c r="Q404" i="38"/>
  <c r="Q405" i="38"/>
  <c r="Q406" i="38"/>
  <c r="Q407" i="38"/>
  <c r="Q408" i="38"/>
  <c r="Q409" i="38"/>
  <c r="Q410" i="38"/>
  <c r="Q411" i="38"/>
  <c r="Q412" i="38"/>
  <c r="Q413" i="38"/>
  <c r="Q414" i="38"/>
  <c r="Q415" i="38"/>
  <c r="Q416" i="38"/>
  <c r="Q417" i="38"/>
  <c r="Q418" i="38"/>
  <c r="Q419" i="38"/>
  <c r="Q420" i="38"/>
  <c r="Q421" i="38"/>
  <c r="Q422" i="38"/>
  <c r="Q423" i="38"/>
  <c r="Q424" i="38"/>
  <c r="Q425" i="38"/>
  <c r="Q426" i="38"/>
  <c r="Q427" i="38"/>
  <c r="Q428" i="38"/>
  <c r="Q429" i="38"/>
  <c r="Q430" i="38"/>
  <c r="Q431" i="38"/>
  <c r="Q432" i="38"/>
  <c r="Q433" i="38"/>
  <c r="Q434" i="38"/>
  <c r="Q435" i="38"/>
  <c r="Q436" i="38"/>
  <c r="Q437" i="38"/>
  <c r="Q438" i="38"/>
  <c r="Q439" i="38"/>
  <c r="Q440" i="38"/>
  <c r="Q441" i="38"/>
  <c r="Q442" i="38"/>
  <c r="Q443" i="38"/>
  <c r="Q444" i="38"/>
  <c r="Q445" i="38"/>
  <c r="Q446" i="38"/>
  <c r="Q447" i="38"/>
  <c r="Q448" i="38"/>
  <c r="Q449" i="38"/>
  <c r="Q450" i="38"/>
  <c r="Q451" i="38"/>
  <c r="Q452" i="38"/>
  <c r="Q453" i="38"/>
  <c r="Q454" i="38"/>
  <c r="Q455" i="38"/>
  <c r="Q456" i="38"/>
  <c r="Q457" i="38"/>
  <c r="Q458" i="38"/>
  <c r="Q459" i="38"/>
  <c r="Q460" i="38"/>
  <c r="Q461" i="38"/>
  <c r="Q462" i="38"/>
  <c r="Q463" i="38"/>
  <c r="Q464" i="38"/>
  <c r="Q465" i="38"/>
  <c r="Q466" i="38"/>
  <c r="Q467" i="38"/>
  <c r="Q468" i="38"/>
  <c r="Q469" i="38"/>
  <c r="Q470" i="38"/>
  <c r="Q471" i="38"/>
  <c r="Q472" i="38"/>
  <c r="Q473" i="38"/>
  <c r="Q474" i="38"/>
  <c r="Q475" i="38"/>
  <c r="Q476" i="38"/>
  <c r="Q477" i="38"/>
  <c r="Q478" i="38"/>
  <c r="Q479" i="38"/>
  <c r="Q480" i="38"/>
  <c r="Q481" i="38"/>
  <c r="Q482" i="38"/>
  <c r="Q483" i="38"/>
  <c r="Q484" i="38"/>
  <c r="Q485" i="38"/>
  <c r="Q486" i="38"/>
  <c r="Q487" i="38"/>
  <c r="Q488" i="38"/>
  <c r="Q489" i="38"/>
  <c r="Q490" i="38"/>
  <c r="Q491" i="38"/>
  <c r="Q492" i="38"/>
  <c r="Q493" i="38"/>
  <c r="Q494" i="38"/>
  <c r="Q495" i="38"/>
  <c r="Q496" i="38"/>
  <c r="Q497" i="38"/>
  <c r="Q498" i="38"/>
  <c r="Q499" i="38"/>
  <c r="Q500" i="38"/>
  <c r="Q501" i="38"/>
  <c r="Q502" i="38"/>
  <c r="Q503" i="38"/>
  <c r="Q504" i="38"/>
  <c r="Q505" i="38"/>
  <c r="Q506" i="38"/>
  <c r="Q507" i="38"/>
  <c r="Q508" i="38"/>
  <c r="Q509" i="38"/>
  <c r="Q510" i="38"/>
  <c r="Q511" i="38"/>
  <c r="Q512" i="38"/>
  <c r="Q513" i="38"/>
  <c r="Q514" i="38"/>
  <c r="Q515" i="38"/>
  <c r="Q516" i="38"/>
  <c r="Q517" i="38"/>
  <c r="Q518" i="38"/>
  <c r="Q519" i="38"/>
  <c r="Q520" i="38"/>
  <c r="Q521" i="38"/>
  <c r="Q522" i="38"/>
  <c r="Q523" i="38"/>
  <c r="Q524" i="38"/>
  <c r="Q525" i="38"/>
  <c r="Q526" i="38"/>
  <c r="Q527" i="38"/>
  <c r="Q528" i="38"/>
  <c r="Q529" i="38"/>
  <c r="Q530" i="38"/>
  <c r="Q531" i="38"/>
  <c r="Q532" i="38"/>
  <c r="Q533" i="38"/>
  <c r="Q534" i="38"/>
  <c r="Q535" i="38"/>
  <c r="Q536" i="38"/>
  <c r="Q537" i="38"/>
  <c r="Q538" i="38"/>
  <c r="Q539" i="38"/>
  <c r="Q540" i="38"/>
  <c r="Q541" i="38"/>
  <c r="Q542" i="38"/>
  <c r="Q543" i="38"/>
  <c r="Q544" i="38"/>
  <c r="Q545" i="38"/>
  <c r="Q546" i="38"/>
  <c r="Q547" i="38"/>
  <c r="Q548" i="38"/>
  <c r="Q549" i="38"/>
  <c r="Q550" i="38"/>
  <c r="Q551" i="38"/>
  <c r="Q552" i="38"/>
  <c r="Q553" i="38"/>
  <c r="Q554" i="38"/>
  <c r="Q555" i="38"/>
  <c r="Q556" i="38"/>
  <c r="Q557" i="38"/>
  <c r="Q558" i="38"/>
  <c r="Q559" i="38"/>
  <c r="Q560" i="38"/>
  <c r="Q561" i="38"/>
  <c r="Q562" i="38"/>
  <c r="Q563" i="38"/>
  <c r="Q564" i="38"/>
  <c r="Q565" i="38"/>
  <c r="Q566" i="38"/>
  <c r="Q567" i="38"/>
  <c r="Q568" i="38"/>
  <c r="Q569" i="38"/>
  <c r="Q570" i="38"/>
  <c r="Q571" i="38"/>
  <c r="Q572" i="38"/>
  <c r="Q573" i="38"/>
  <c r="Q574" i="38"/>
  <c r="Q575" i="38"/>
  <c r="Q576" i="38"/>
  <c r="Q577" i="38"/>
  <c r="Q578" i="38"/>
  <c r="Q579" i="38"/>
  <c r="Q580" i="38"/>
  <c r="Q581" i="38"/>
  <c r="Q582" i="38"/>
  <c r="Q583" i="38"/>
  <c r="Q584" i="38"/>
  <c r="Q585" i="38"/>
  <c r="Q586" i="38"/>
  <c r="Q587" i="38"/>
  <c r="Q588" i="38"/>
  <c r="Q589" i="38"/>
  <c r="Q590" i="38"/>
  <c r="Q591" i="38"/>
  <c r="Q592" i="38"/>
  <c r="Q593" i="38"/>
  <c r="Q594" i="38"/>
  <c r="Q595" i="38"/>
  <c r="Q596" i="38"/>
  <c r="Q597" i="38"/>
  <c r="Q598" i="38"/>
  <c r="Q599" i="38"/>
  <c r="Q600" i="38"/>
  <c r="Q601" i="38"/>
  <c r="Q602" i="38"/>
  <c r="Q603" i="38"/>
  <c r="Q604" i="38"/>
  <c r="Q605" i="38"/>
  <c r="Q606" i="38"/>
  <c r="Q607" i="38"/>
  <c r="Q608" i="38"/>
  <c r="Q609" i="38"/>
  <c r="Q610" i="38"/>
  <c r="Q611" i="38"/>
  <c r="Q612" i="38"/>
  <c r="Q613" i="38"/>
  <c r="Q614" i="38"/>
  <c r="Q615" i="38"/>
  <c r="Q616" i="38"/>
  <c r="Q617" i="38"/>
  <c r="Q618" i="38"/>
  <c r="Q619" i="38"/>
  <c r="Q620" i="38"/>
  <c r="Q621" i="38"/>
  <c r="Q622" i="38"/>
  <c r="Q623" i="38"/>
  <c r="Q624" i="38"/>
  <c r="Q625" i="38"/>
  <c r="Q626" i="38"/>
  <c r="Q627" i="38"/>
  <c r="Q628" i="38"/>
  <c r="Q629" i="38"/>
  <c r="Q630" i="38"/>
  <c r="Q631" i="38"/>
  <c r="Q632" i="38"/>
  <c r="Q633" i="38"/>
  <c r="Q634" i="38"/>
  <c r="Q635" i="38"/>
  <c r="Q636" i="38"/>
  <c r="Q637" i="38"/>
  <c r="Q638" i="38"/>
  <c r="Q639" i="38"/>
  <c r="Q640" i="38"/>
  <c r="Q641" i="38"/>
  <c r="Q642" i="38"/>
  <c r="Q643" i="38"/>
  <c r="Q644" i="38"/>
  <c r="Q645" i="38"/>
  <c r="Q646" i="38"/>
  <c r="Q647" i="38"/>
  <c r="Q648" i="38"/>
  <c r="Q649" i="38"/>
  <c r="Q650" i="38"/>
  <c r="Q651" i="38"/>
  <c r="Q652" i="38"/>
  <c r="Q653" i="38"/>
  <c r="Q654" i="38"/>
  <c r="Q655" i="38"/>
  <c r="Q656" i="38"/>
  <c r="Q657" i="38"/>
  <c r="Q658" i="38"/>
  <c r="Q659" i="38"/>
  <c r="Q660" i="38"/>
  <c r="Q661" i="38"/>
  <c r="Q662" i="38"/>
  <c r="Q663" i="38"/>
  <c r="Q664" i="38"/>
  <c r="Q665" i="38"/>
  <c r="Q666" i="38"/>
  <c r="Q667" i="38"/>
  <c r="Q668" i="38"/>
  <c r="Q669" i="38"/>
  <c r="Q670" i="38"/>
  <c r="Q671" i="38"/>
  <c r="Q672" i="38"/>
  <c r="Q673" i="38"/>
  <c r="Q674" i="38"/>
  <c r="Q675" i="38"/>
  <c r="Q676" i="38"/>
  <c r="Q677" i="38"/>
  <c r="Q678" i="38"/>
  <c r="Q679" i="38"/>
  <c r="Q680" i="38"/>
  <c r="Q681" i="38"/>
  <c r="Q682" i="38"/>
  <c r="Q683" i="38"/>
  <c r="Q684" i="38"/>
  <c r="Q685" i="38"/>
  <c r="Q686" i="38"/>
  <c r="Q687" i="38"/>
  <c r="Q688" i="38"/>
  <c r="Q689" i="38"/>
  <c r="Q690" i="38"/>
  <c r="Q691" i="38"/>
  <c r="Q692" i="38"/>
  <c r="Q693" i="38"/>
  <c r="Q694" i="38"/>
  <c r="Q695" i="38"/>
  <c r="Q696" i="38"/>
  <c r="Q697" i="38"/>
  <c r="Q698" i="38"/>
  <c r="Q699" i="38"/>
  <c r="Q700" i="38"/>
  <c r="Q701" i="38"/>
  <c r="Q702" i="38"/>
  <c r="Q703" i="38"/>
  <c r="Q704" i="38"/>
  <c r="Q705" i="38"/>
  <c r="Q706" i="38"/>
  <c r="Q707" i="38"/>
  <c r="Q708" i="38"/>
  <c r="Q709" i="38"/>
  <c r="Q710" i="38"/>
  <c r="Q711" i="38"/>
  <c r="Q712" i="38"/>
  <c r="Q713" i="38"/>
  <c r="Q714" i="38"/>
  <c r="Q715" i="38"/>
  <c r="Q716" i="38"/>
  <c r="Q717" i="38"/>
  <c r="Q718" i="38"/>
  <c r="Q719" i="38"/>
  <c r="Q720" i="38"/>
  <c r="Q721" i="38"/>
  <c r="Q722" i="38"/>
  <c r="Q723" i="38"/>
  <c r="Q724" i="38"/>
  <c r="Q725" i="38"/>
  <c r="Q726" i="38"/>
  <c r="Q727" i="38"/>
  <c r="Q728" i="38"/>
  <c r="Q729" i="38"/>
  <c r="Q730" i="38"/>
  <c r="Q731" i="38"/>
  <c r="Q732" i="38"/>
  <c r="Q733" i="38"/>
  <c r="Q734" i="38"/>
  <c r="Q735" i="38"/>
  <c r="Q736" i="38"/>
  <c r="Q737" i="38"/>
  <c r="Q738" i="38"/>
  <c r="Q739" i="38"/>
  <c r="Q740" i="38"/>
  <c r="Q741" i="38"/>
  <c r="Q742" i="38"/>
  <c r="Q743" i="38"/>
  <c r="Q744" i="38"/>
  <c r="Q745" i="38"/>
  <c r="Q746" i="38"/>
  <c r="Q747" i="38"/>
  <c r="Q748" i="38"/>
  <c r="Q749" i="38"/>
  <c r="Q750" i="38"/>
  <c r="Q751" i="38"/>
  <c r="Q752" i="38"/>
  <c r="Q753" i="38"/>
  <c r="Q754" i="38"/>
  <c r="Q755" i="38"/>
  <c r="Q756" i="38"/>
  <c r="Q757" i="38"/>
  <c r="Q758" i="38"/>
  <c r="Q759" i="38"/>
  <c r="Q760" i="38"/>
  <c r="Q761" i="38"/>
  <c r="Q762" i="38"/>
  <c r="Q763" i="38"/>
  <c r="Q764" i="38"/>
  <c r="Q765" i="38"/>
  <c r="Q766" i="38"/>
  <c r="Q767" i="38"/>
  <c r="Q768" i="38"/>
  <c r="Q769" i="38"/>
  <c r="Q770" i="38"/>
  <c r="Q771" i="38"/>
  <c r="Q772" i="38"/>
  <c r="Q773" i="38"/>
  <c r="Q774" i="38"/>
  <c r="Q775" i="38"/>
  <c r="Q776" i="38"/>
  <c r="Q777" i="38"/>
  <c r="Q778" i="38"/>
  <c r="Q779" i="38"/>
  <c r="Q780" i="38"/>
  <c r="Q781" i="38"/>
  <c r="Q782" i="38"/>
  <c r="Q783" i="38"/>
  <c r="Q784" i="38"/>
  <c r="Q785" i="38"/>
  <c r="Q786" i="38"/>
  <c r="Q787" i="38"/>
  <c r="Q788" i="38"/>
  <c r="Q789" i="38"/>
  <c r="Q790" i="38"/>
  <c r="Q791" i="38"/>
  <c r="Q792" i="38"/>
  <c r="Q793" i="38"/>
  <c r="Q794" i="38"/>
  <c r="Q795" i="38"/>
  <c r="Q796" i="38"/>
  <c r="Q797" i="38"/>
  <c r="Q798" i="38"/>
  <c r="Q799" i="38"/>
  <c r="Q800" i="38"/>
  <c r="Q801" i="38"/>
  <c r="Q802" i="38"/>
  <c r="Q803" i="38"/>
  <c r="Q804" i="38"/>
  <c r="Q805" i="38"/>
  <c r="Q806" i="38"/>
  <c r="Q807" i="38"/>
  <c r="Q808" i="38"/>
  <c r="Q809" i="38"/>
  <c r="Q810" i="38"/>
  <c r="Q811" i="38"/>
  <c r="Q812" i="38"/>
  <c r="Q813" i="38"/>
  <c r="Q814" i="38"/>
  <c r="Q815" i="38"/>
  <c r="Q816" i="38"/>
  <c r="Q817" i="38"/>
  <c r="Q818" i="38"/>
  <c r="Q819" i="38"/>
  <c r="Q820" i="38"/>
  <c r="Q821" i="38"/>
  <c r="Q822" i="38"/>
  <c r="Q823" i="38"/>
  <c r="Q824" i="38"/>
  <c r="Q825" i="38"/>
  <c r="Q826" i="38"/>
  <c r="Q827" i="38"/>
  <c r="Q828" i="38"/>
  <c r="Q829" i="38"/>
  <c r="Q830" i="38"/>
  <c r="Q831" i="38"/>
  <c r="Q832" i="38"/>
  <c r="Q833" i="38"/>
  <c r="Q834" i="38"/>
  <c r="Q835" i="38"/>
  <c r="Q836" i="38"/>
  <c r="Q837" i="38"/>
  <c r="Q838" i="38"/>
  <c r="Q839" i="38"/>
  <c r="Q840" i="38"/>
  <c r="Q841" i="38"/>
  <c r="Q842" i="38"/>
  <c r="Q843" i="38"/>
  <c r="P3" i="35"/>
  <c r="P4" i="35"/>
  <c r="P5" i="35"/>
  <c r="P6" i="35"/>
  <c r="P7" i="35"/>
  <c r="P8" i="35"/>
  <c r="P9" i="35"/>
  <c r="P10" i="35"/>
  <c r="P11" i="35"/>
  <c r="P12" i="35"/>
  <c r="P13" i="35"/>
  <c r="P14" i="35"/>
  <c r="P15" i="35"/>
  <c r="P16" i="35"/>
  <c r="P17" i="35"/>
  <c r="P18" i="35"/>
  <c r="P19" i="35"/>
  <c r="P20" i="35"/>
  <c r="P21" i="35"/>
  <c r="P22" i="35"/>
  <c r="P23" i="35"/>
  <c r="P24" i="35"/>
  <c r="P25" i="35"/>
  <c r="P26" i="35"/>
  <c r="P3" i="26"/>
  <c r="P4" i="26"/>
  <c r="P5" i="26"/>
  <c r="P6" i="26"/>
  <c r="P7" i="26"/>
  <c r="P8" i="26"/>
  <c r="P9" i="26"/>
  <c r="P10" i="26"/>
  <c r="P11" i="26"/>
  <c r="P12" i="26"/>
  <c r="P13" i="26"/>
  <c r="P14" i="26"/>
  <c r="P15" i="26"/>
  <c r="P16" i="26"/>
  <c r="P17" i="26"/>
  <c r="P18" i="26"/>
  <c r="P19" i="26"/>
  <c r="P20" i="26"/>
  <c r="P21" i="26"/>
  <c r="P22" i="26"/>
  <c r="P23" i="26"/>
  <c r="P24" i="26"/>
  <c r="P25" i="26"/>
  <c r="P26" i="26"/>
  <c r="K4" i="31" a="1"/>
  <c r="K4" i="31"/>
  <c r="K5" i="31" a="1"/>
  <c r="K5" i="31"/>
  <c r="K6" i="31" a="1"/>
  <c r="K6" i="31"/>
  <c r="K7" i="31" a="1"/>
  <c r="K7" i="31"/>
  <c r="K8" i="31" a="1"/>
  <c r="K8" i="31"/>
  <c r="K9" i="31" a="1"/>
  <c r="K9" i="31"/>
  <c r="K10" i="31" a="1"/>
  <c r="K10" i="31"/>
  <c r="K11" i="31" a="1"/>
  <c r="K11" i="31"/>
  <c r="K12" i="31" a="1"/>
  <c r="K12" i="31"/>
  <c r="K13" i="31" a="1"/>
  <c r="K13" i="31"/>
  <c r="K14" i="31" a="1"/>
  <c r="K14" i="31"/>
  <c r="K15" i="31" a="1"/>
  <c r="K15" i="31"/>
  <c r="K16" i="31" a="1"/>
  <c r="K16" i="31"/>
  <c r="K17" i="31" a="1"/>
  <c r="K17" i="31"/>
  <c r="K18" i="31" a="1"/>
  <c r="K18" i="31"/>
  <c r="K19" i="31" a="1"/>
  <c r="K19" i="31"/>
  <c r="K20" i="31" a="1"/>
  <c r="K20" i="31"/>
  <c r="K21" i="31" a="1"/>
  <c r="K21" i="31"/>
  <c r="K22" i="31" a="1"/>
  <c r="K22" i="31"/>
  <c r="K23" i="31" a="1"/>
  <c r="K23" i="31"/>
  <c r="K24" i="31" a="1"/>
  <c r="K24" i="31"/>
  <c r="K25" i="31" a="1"/>
  <c r="K25" i="31"/>
  <c r="K26" i="31" a="1"/>
  <c r="K26" i="31"/>
  <c r="K27" i="31" a="1"/>
  <c r="K27" i="31"/>
  <c r="K3" i="31" a="1"/>
  <c r="K3" i="31"/>
  <c r="L4" i="24"/>
  <c r="M4" i="24"/>
  <c r="L5" i="24"/>
  <c r="M5" i="24"/>
  <c r="L6" i="24"/>
  <c r="M6" i="24"/>
  <c r="L7" i="24"/>
  <c r="M7" i="24"/>
  <c r="L8" i="24"/>
  <c r="M8" i="24"/>
  <c r="L9" i="24"/>
  <c r="M9" i="24"/>
  <c r="L10" i="24"/>
  <c r="M10" i="24"/>
  <c r="L11" i="24"/>
  <c r="M11" i="24"/>
  <c r="L12" i="24"/>
  <c r="M12" i="24"/>
  <c r="L13" i="24"/>
  <c r="M13" i="24"/>
  <c r="L14" i="24"/>
  <c r="M14" i="24"/>
  <c r="L15" i="24"/>
  <c r="M15" i="24"/>
  <c r="L16" i="24"/>
  <c r="M16" i="24"/>
  <c r="L17" i="24"/>
  <c r="M17" i="24"/>
  <c r="L18" i="24"/>
  <c r="M18" i="24"/>
  <c r="L19" i="24"/>
  <c r="M19" i="24"/>
  <c r="L20" i="24"/>
  <c r="M20" i="24"/>
  <c r="L21" i="24"/>
  <c r="M21" i="24"/>
  <c r="L22" i="24"/>
  <c r="M22" i="24"/>
  <c r="L23" i="24"/>
  <c r="M23" i="24"/>
  <c r="L24" i="24"/>
  <c r="M24" i="24"/>
  <c r="L25" i="24"/>
  <c r="M25" i="24"/>
  <c r="L26" i="24"/>
  <c r="M26" i="24"/>
  <c r="L27" i="24"/>
  <c r="M27" i="24"/>
  <c r="L3"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<sst xmlns="http://schemas.openxmlformats.org/spreadsheetml/2006/main" count="8042" uniqueCount="2829">
  <si>
    <t>Go back to top by pressing CTRL+HOME. To start the tour, press CTRL+PAGE DOWN.</t>
  </si>
  <si>
    <t>More questions about Excel?</t>
  </si>
  <si>
    <t>Press ALT+Q and type what you want to know.</t>
  </si>
  <si>
    <t>Keep going. There is more to learn with Excel:</t>
  </si>
  <si>
    <t xml:space="preserve">LinkedIn Learning: Video courses for all levels—from beginner to advanced. Take at your own pace.
</t>
  </si>
  <si>
    <t xml:space="preserve">Community: Ask questions and connect with other Excel fans.
</t>
  </si>
  <si>
    <t xml:space="preserve">What else is new?
Office 365 subscribers get continual updates and new features.
</t>
  </si>
  <si>
    <t>In just a few steps, you'll be up and running with building formulas and functions in Excel, the world's most powerful spreadsheet app.</t>
  </si>
  <si>
    <t>Get started with formulas</t>
  </si>
  <si>
    <t>Student Name</t>
  </si>
  <si>
    <t>Claire Red</t>
  </si>
  <si>
    <t>Max Vestappen</t>
  </si>
  <si>
    <t>Pradeep Peedarp</t>
  </si>
  <si>
    <t>Ming Ye</t>
  </si>
  <si>
    <t>Lucy Liu</t>
  </si>
  <si>
    <t>Olivia López</t>
  </si>
  <si>
    <t>John Doe</t>
  </si>
  <si>
    <t>Martin Luther</t>
  </si>
  <si>
    <t>Alex Magnus</t>
  </si>
  <si>
    <t>Adele Delle</t>
  </si>
  <si>
    <t>Casey Jones</t>
  </si>
  <si>
    <t>Adam Even</t>
  </si>
  <si>
    <t>Jane Doe</t>
  </si>
  <si>
    <t>Cressida Criseids</t>
  </si>
  <si>
    <t>Fee</t>
  </si>
  <si>
    <t>Name</t>
  </si>
  <si>
    <t>Age</t>
  </si>
  <si>
    <t>Height (cm)</t>
  </si>
  <si>
    <t>Weight (kg)</t>
  </si>
  <si>
    <t>15 Ronaldinho CAM ST</t>
  </si>
  <si>
    <t>O. Hutchinson RM CAM</t>
  </si>
  <si>
    <t>Brahim CAM</t>
  </si>
  <si>
    <t>K. Wätjen CM</t>
  </si>
  <si>
    <t>A. Güler CAM RM</t>
  </si>
  <si>
    <t>C. Chaplin CAM</t>
  </si>
  <si>
    <t>Y. Moukoko ST</t>
  </si>
  <si>
    <t>K. Havertz CAM CM ST</t>
  </si>
  <si>
    <t>J. Bellingham CAM CM</t>
  </si>
  <si>
    <t>L. Davis LB LWB</t>
  </si>
  <si>
    <t>A. Isak ST LW</t>
  </si>
  <si>
    <t>M. Reus CAM CF</t>
  </si>
  <si>
    <t>C. Palmer RM RW CAM</t>
  </si>
  <si>
    <t>J. Bellingham CM CAM ST</t>
  </si>
  <si>
    <t>L. Stergiou CB</t>
  </si>
  <si>
    <t>W. Zaïre-Emery CM CDM</t>
  </si>
  <si>
    <t>C. Hudson-Odoi LM LW RW</t>
  </si>
  <si>
    <t>V. Gyökeres ST</t>
  </si>
  <si>
    <t>J. Hato CB LB</t>
  </si>
  <si>
    <t>R. Højlund ST</t>
  </si>
  <si>
    <t>F. Wirtz CAM</t>
  </si>
  <si>
    <t>A. Gray CM RB CDM</t>
  </si>
  <si>
    <t>Vitor Roque ST RW LW</t>
  </si>
  <si>
    <t>Vini Jr. LW ST</t>
  </si>
  <si>
    <t>J. Zirkzee ST</t>
  </si>
  <si>
    <t>T. Kubo RW ST RM</t>
  </si>
  <si>
    <t>M. Tel ST LM RM</t>
  </si>
  <si>
    <t>K. Mainoo CDM CM</t>
  </si>
  <si>
    <t>K. Adeyemi LM ST</t>
  </si>
  <si>
    <t>S. Guirassy ST</t>
  </si>
  <si>
    <t>João Neves CM</t>
  </si>
  <si>
    <t>L. Messi CF CAM</t>
  </si>
  <si>
    <t>Cristiano Ronaldo ST</t>
  </si>
  <si>
    <t>Moleiro LM CM CAM</t>
  </si>
  <si>
    <t>P. Brunner ST LM</t>
  </si>
  <si>
    <t>D. Rice CDM CM</t>
  </si>
  <si>
    <t>E. Camavinga CM CDM LB</t>
  </si>
  <si>
    <t>J. Sancho LM RM</t>
  </si>
  <si>
    <t>G. Rutter CAM ST</t>
  </si>
  <si>
    <t>Palhinha CDM</t>
  </si>
  <si>
    <t>M. Olise RM RW CAM</t>
  </si>
  <si>
    <t>J. Bakayoko RW</t>
  </si>
  <si>
    <t>Kim Min Jae CB</t>
  </si>
  <si>
    <t>M. Mudryk LM LW</t>
  </si>
  <si>
    <t>K. Kvaratskhelia LW RW</t>
  </si>
  <si>
    <t>V. Boniface ST</t>
  </si>
  <si>
    <t>Arnau Martínez RB CB RWB</t>
  </si>
  <si>
    <t>Alejandro Garnacho LM RM</t>
  </si>
  <si>
    <t>R. Lewis RB CDM</t>
  </si>
  <si>
    <t>E. Haaland ST</t>
  </si>
  <si>
    <t>M. Greenwood RM ST LM</t>
  </si>
  <si>
    <t>R. Bardghji RW</t>
  </si>
  <si>
    <t>Fresneda RWB RB</t>
  </si>
  <si>
    <t>K. Mbappé ST LW</t>
  </si>
  <si>
    <t>António Silva CB</t>
  </si>
  <si>
    <t>J. Álvarez CF ST CAM</t>
  </si>
  <si>
    <t>A. Tuanzebe CB RB</t>
  </si>
  <si>
    <t>Pau Cubarsí CB</t>
  </si>
  <si>
    <t>R. Aït-Nouri LWB LB LM</t>
  </si>
  <si>
    <t>R. Lavia CDM CM</t>
  </si>
  <si>
    <t>X. Simons CAM LW LM</t>
  </si>
  <si>
    <t>D. Udogie LB</t>
  </si>
  <si>
    <t>M. van de Ven CB</t>
  </si>
  <si>
    <t>Joselu ST</t>
  </si>
  <si>
    <t>D. Szoboszlai CAM CM</t>
  </si>
  <si>
    <t>Rafael Leão LW CF LM</t>
  </si>
  <si>
    <t>A. Dovbyk ST</t>
  </si>
  <si>
    <t>G. Bazunu GK</t>
  </si>
  <si>
    <t>T. Livramento RB LB</t>
  </si>
  <si>
    <t>Sávio LM CF LW</t>
  </si>
  <si>
    <t>S. Giménez ST</t>
  </si>
  <si>
    <t>R. Calafiori CB LB</t>
  </si>
  <si>
    <t>M. Kerkez LB</t>
  </si>
  <si>
    <t>L. Trossard CF LW</t>
  </si>
  <si>
    <t>F. Valverde CM RW</t>
  </si>
  <si>
    <t>T. Almada CAM CM CF</t>
  </si>
  <si>
    <t>D. Núñez ST LW</t>
  </si>
  <si>
    <t>P. Hincapié CB</t>
  </si>
  <si>
    <t>Gonçalo Inácio CB</t>
  </si>
  <si>
    <t>G. Ilenikhena ST</t>
  </si>
  <si>
    <t>H. Kane ST</t>
  </si>
  <si>
    <t>J. Branthwaite CB</t>
  </si>
  <si>
    <t>W. Gnonto LM RM ST</t>
  </si>
  <si>
    <t>M. Rashford LM LW ST</t>
  </si>
  <si>
    <t>J. Musiala CAM LM CM</t>
  </si>
  <si>
    <t>J. Bynoe-Gittens LM</t>
  </si>
  <si>
    <t>S. Pafundi CAM CF CM</t>
  </si>
  <si>
    <t>S. Szmodics CAM ST</t>
  </si>
  <si>
    <t>M. Ødegaard CM</t>
  </si>
  <si>
    <t>W. Weghorst ST</t>
  </si>
  <si>
    <t>A. Lunin GK</t>
  </si>
  <si>
    <t>B. Saka RW</t>
  </si>
  <si>
    <t>I. Maatsen LB</t>
  </si>
  <si>
    <t>Balde LB RB LM</t>
  </si>
  <si>
    <t>F. Miretti CM CAM</t>
  </si>
  <si>
    <t>N. Barella CM</t>
  </si>
  <si>
    <t>V. Osimhen ST</t>
  </si>
  <si>
    <t>A. Davies LB LM</t>
  </si>
  <si>
    <t>M. O'Riley CM CAM CDM</t>
  </si>
  <si>
    <t>J. Frimpong RWB RM</t>
  </si>
  <si>
    <t>A. Onana CDM CM</t>
  </si>
  <si>
    <t>J. Sarmiento LM CAM</t>
  </si>
  <si>
    <t>B. Barcola LW RW</t>
  </si>
  <si>
    <t>Grimaldo LWB LM</t>
  </si>
  <si>
    <t>P. Foden LW RW CAM</t>
  </si>
  <si>
    <t>Silas RM ST RW</t>
  </si>
  <si>
    <t>Gabri Veiga CM CAM</t>
  </si>
  <si>
    <t>G. Restes GK</t>
  </si>
  <si>
    <t>D. Malen RM ST LM</t>
  </si>
  <si>
    <t>N. Broadhead LM ST</t>
  </si>
  <si>
    <t>Lee Kang In CAM CM RW</t>
  </si>
  <si>
    <t>O. Kossounou CB</t>
  </si>
  <si>
    <t>F. Balogun ST</t>
  </si>
  <si>
    <t>Nico Williams LM RM</t>
  </si>
  <si>
    <t>Yan Couto RM RB</t>
  </si>
  <si>
    <t>J. Duranville LM ST RM</t>
  </si>
  <si>
    <t>G. Scalvini CB</t>
  </si>
  <si>
    <t>N. Madueke RM RW</t>
  </si>
  <si>
    <t>V. Barco LM LB LWB</t>
  </si>
  <si>
    <t>L. Modric CM CAM</t>
  </si>
  <si>
    <t>R. Lewandowski ST</t>
  </si>
  <si>
    <t>Rodrygo RW ST</t>
  </si>
  <si>
    <t>F. Nmecha CM LM</t>
  </si>
  <si>
    <t>I. Reyes CB CDM</t>
  </si>
  <si>
    <t>A. Gordon LW RW ST</t>
  </si>
  <si>
    <t>Gabriel Martinelli LW</t>
  </si>
  <si>
    <t>R. Cherki CAM LW RW</t>
  </si>
  <si>
    <t>Pedri CM LW</t>
  </si>
  <si>
    <t>B. Šeško ST</t>
  </si>
  <si>
    <t>Carlos Forbs RW LW</t>
  </si>
  <si>
    <t>F. de Jong CM CDM</t>
  </si>
  <si>
    <t>B. White RB CB</t>
  </si>
  <si>
    <t>T. Tomiyasu RB LB</t>
  </si>
  <si>
    <t>Florentino CDM CM</t>
  </si>
  <si>
    <t>A. Tchouaméni CDM CM CB</t>
  </si>
  <si>
    <t>Fran García LB</t>
  </si>
  <si>
    <t>Bruno Guimarães CM CDM</t>
  </si>
  <si>
    <t>M. Caicedo CDM CM</t>
  </si>
  <si>
    <t>A. Vermeeren CDM CM</t>
  </si>
  <si>
    <t>Neymar Jr LW CAM</t>
  </si>
  <si>
    <t>F. Kadioglu LB RB</t>
  </si>
  <si>
    <t>Y. Bisseck CB</t>
  </si>
  <si>
    <t>J. Doku RW RM LW</t>
  </si>
  <si>
    <t>K. Thuram CM CDM</t>
  </si>
  <si>
    <t>N. Schlotterbeck CB</t>
  </si>
  <si>
    <t>S. Ricci CDM CM</t>
  </si>
  <si>
    <t>W. Pacho CB</t>
  </si>
  <si>
    <t>Miguel Gutiérrez LB LM</t>
  </si>
  <si>
    <t>O. Diomande CB</t>
  </si>
  <si>
    <t>D. Doué LM CAM</t>
  </si>
  <si>
    <t>E. Ben Seghir CF ST</t>
  </si>
  <si>
    <t>L. Miley CM CDM CAM</t>
  </si>
  <si>
    <t>T. Courtois GK</t>
  </si>
  <si>
    <t>S. Morsy CDM</t>
  </si>
  <si>
    <t>Nacho Fernández CB LB RB</t>
  </si>
  <si>
    <t>T. Hernández LB LM CB</t>
  </si>
  <si>
    <t>G. Kobel GK</t>
  </si>
  <si>
    <t>Jeong Woo Yeong CAM CF</t>
  </si>
  <si>
    <t>L. Openda ST</t>
  </si>
  <si>
    <t>E. Tapsoba CB</t>
  </si>
  <si>
    <t>B. Verbruggen GK</t>
  </si>
  <si>
    <t>F. Parisi LB</t>
  </si>
  <si>
    <t>N. Mbamba CDM CB</t>
  </si>
  <si>
    <t>J. Kiwior CB LB</t>
  </si>
  <si>
    <t>Stefan Bajcetic CDM CM</t>
  </si>
  <si>
    <t>K. De Bruyne CM CAM</t>
  </si>
  <si>
    <t>O. Kökçü CM CAM CDM</t>
  </si>
  <si>
    <t>Zubimendi CDM CM</t>
  </si>
  <si>
    <t>C. Summerville LM RM</t>
  </si>
  <si>
    <t>M. Gusto RB RWB</t>
  </si>
  <si>
    <t>A. Varela CDM CM</t>
  </si>
  <si>
    <t>L. Colwill CB LB</t>
  </si>
  <si>
    <t>Vanderson RB RM RWB</t>
  </si>
  <si>
    <t>C. Bradley RB RWB</t>
  </si>
  <si>
    <t>N. Irankunda RM LM</t>
  </si>
  <si>
    <t>D. Huijsen CB</t>
  </si>
  <si>
    <t>J. Philogene RW LW RM</t>
  </si>
  <si>
    <t>A. Bastoni CB</t>
  </si>
  <si>
    <t>L. Geertruida RB CB</t>
  </si>
  <si>
    <t>B. Williams LB RB LWB</t>
  </si>
  <si>
    <t>W. Saliba CB</t>
  </si>
  <si>
    <t>H. Elliott CAM CM RW</t>
  </si>
  <si>
    <t>A. Bella Kotchap CB</t>
  </si>
  <si>
    <t>S. Boey RB</t>
  </si>
  <si>
    <t>Nuno Mendes LB LWB</t>
  </si>
  <si>
    <t>L. Mercan LB LM</t>
  </si>
  <si>
    <t>Ansu Fati LM ST CAM</t>
  </si>
  <si>
    <t>Antony RM RW</t>
  </si>
  <si>
    <t>Rodri LM RM CAM</t>
  </si>
  <si>
    <t>Lucas Beraldo CB</t>
  </si>
  <si>
    <t>A. Griezmann ST</t>
  </si>
  <si>
    <t>N. Füllkrug ST</t>
  </si>
  <si>
    <t>Adama Traoré RM RW</t>
  </si>
  <si>
    <t>O. Watkins ST</t>
  </si>
  <si>
    <t>T. Abraham ST</t>
  </si>
  <si>
    <t>Rodri CDM CM</t>
  </si>
  <si>
    <t>Diogo Costa GK</t>
  </si>
  <si>
    <t>A. Buongiorno CB</t>
  </si>
  <si>
    <t>Sancet CAM CM ST</t>
  </si>
  <si>
    <t>M. Ruiz CM CAM CDM</t>
  </si>
  <si>
    <t>M. Kudus RM CAM ST</t>
  </si>
  <si>
    <t>E. Fernández CM CDM CAM</t>
  </si>
  <si>
    <t>S. Dest LB RB</t>
  </si>
  <si>
    <t>B. Brobbey ST</t>
  </si>
  <si>
    <t>M. Ugarte CDM CM</t>
  </si>
  <si>
    <t>M. Beier ST LM RM</t>
  </si>
  <si>
    <t>M. Thiaw CB</t>
  </si>
  <si>
    <t>N. Jackson ST</t>
  </si>
  <si>
    <t>C. Chukwuemeka CAM CM</t>
  </si>
  <si>
    <t>E. Wahi ST</t>
  </si>
  <si>
    <t>Gavi CM LW</t>
  </si>
  <si>
    <t>Thiago Silva CB</t>
  </si>
  <si>
    <t>K. Moore ST</t>
  </si>
  <si>
    <t>T. Adarabioyo CB</t>
  </si>
  <si>
    <t>T. Alexander-Arnold RB</t>
  </si>
  <si>
    <t>Pedro Neto RW LW ST</t>
  </si>
  <si>
    <t>Éder Militão CB</t>
  </si>
  <si>
    <t>Pedro Porro RB</t>
  </si>
  <si>
    <t>João Pedro ST CAM</t>
  </si>
  <si>
    <t>E. Millot CAM CM CF</t>
  </si>
  <si>
    <t>R. Araujo CB RB</t>
  </si>
  <si>
    <t>Vitinha CM</t>
  </si>
  <si>
    <t>Yeremy Pino LM LW RM</t>
  </si>
  <si>
    <t>A. Nusa LM LW RM</t>
  </si>
  <si>
    <t>T. Bischof CAM CM</t>
  </si>
  <si>
    <t>Pablo Barrios CM</t>
  </si>
  <si>
    <t>Fermín CM LW CAM</t>
  </si>
  <si>
    <t>C. Huerta LW LM</t>
  </si>
  <si>
    <t>W. Fofana CB</t>
  </si>
  <si>
    <t>A. Colpani CF RM CAM</t>
  </si>
  <si>
    <t>K. Mitoma LM</t>
  </si>
  <si>
    <t>C. Alcaraz ST CM CAM</t>
  </si>
  <si>
    <t>E. Martel CDM CB</t>
  </si>
  <si>
    <t>M. Baturina CAM CM</t>
  </si>
  <si>
    <t>F. Chaïbi LM CM CF</t>
  </si>
  <si>
    <t>E. Nwaneri CAM CF</t>
  </si>
  <si>
    <t>E. Can CDM CB</t>
  </si>
  <si>
    <t>R. Guerreiro LB CM</t>
  </si>
  <si>
    <t>J. Kimmich CDM RB CM</t>
  </si>
  <si>
    <t>E. Palacios CM</t>
  </si>
  <si>
    <t>C. Nkunku CF ST CAM</t>
  </si>
  <si>
    <t>F. Tomori CB</t>
  </si>
  <si>
    <t>N. Molina RWB</t>
  </si>
  <si>
    <t>Raphinha RW</t>
  </si>
  <si>
    <t>J. Quiñones CF ST LW</t>
  </si>
  <si>
    <t>João Félix CF ST LW</t>
  </si>
  <si>
    <t>N. Okafor ST LW CAM</t>
  </si>
  <si>
    <t>M. Hjulmand CDM CM</t>
  </si>
  <si>
    <t>M. Salah RW</t>
  </si>
  <si>
    <t>A. Martial ST</t>
  </si>
  <si>
    <t>L. Sané RM LM</t>
  </si>
  <si>
    <t>R. Kolo Muani ST</t>
  </si>
  <si>
    <t>N. Zaniolo RM CF ST</t>
  </si>
  <si>
    <t>R. James RB RWB</t>
  </si>
  <si>
    <t>C. Gallagher CM CAM CDM</t>
  </si>
  <si>
    <t>Matheus Cunha ST CAM CF</t>
  </si>
  <si>
    <t>L. Woolfenden CB</t>
  </si>
  <si>
    <t>T. Reijnders CM CAM CDM</t>
  </si>
  <si>
    <t>J. Koundé CB RB</t>
  </si>
  <si>
    <t>Sergio Gómez LB</t>
  </si>
  <si>
    <t>J. David ST</t>
  </si>
  <si>
    <t>M. Lacroix CB</t>
  </si>
  <si>
    <t>A. Hložek ST CAM</t>
  </si>
  <si>
    <t>K. Koné CM</t>
  </si>
  <si>
    <t>G. Raspadori CF ST LW</t>
  </si>
  <si>
    <t>B. El Khannouss CAM CM</t>
  </si>
  <si>
    <t>A. Scott CM CAM</t>
  </si>
  <si>
    <t>Q. Merlin LB LM</t>
  </si>
  <si>
    <t>B. Meijer LB LM LWB</t>
  </si>
  <si>
    <t>A. Obando ST</t>
  </si>
  <si>
    <t>Aleix García CM CDM</t>
  </si>
  <si>
    <t>C. Romero CB</t>
  </si>
  <si>
    <t>H. Ito CB LB</t>
  </si>
  <si>
    <t>E. Sánchez CM CDM</t>
  </si>
  <si>
    <t>A. Ahmedhodžic CB</t>
  </si>
  <si>
    <t>K. Dewsbury-Hall CM</t>
  </si>
  <si>
    <t>A. Mac Allister CM CAM CDM</t>
  </si>
  <si>
    <t>Pedro Gonçalves LW RW CM</t>
  </si>
  <si>
    <t>C. Führich LM LW CAM</t>
  </si>
  <si>
    <t>J. Clarke LM</t>
  </si>
  <si>
    <t>E. Loiodice CM CDM</t>
  </si>
  <si>
    <t>D. Vlahovic ST</t>
  </si>
  <si>
    <t>B. Johnson RW RM</t>
  </si>
  <si>
    <t>M. van Ewijk RB RWB</t>
  </si>
  <si>
    <t>Riquelme LM LWB</t>
  </si>
  <si>
    <t>L. Romero RM</t>
  </si>
  <si>
    <t>E. Zeballos RM RW LW</t>
  </si>
  <si>
    <t>C. Lukeba CB</t>
  </si>
  <si>
    <t>Vinicius Souza CDM CM</t>
  </si>
  <si>
    <t>J. Trafford GK</t>
  </si>
  <si>
    <t>M. Soulé RW RM</t>
  </si>
  <si>
    <t>L. Hall LB CM</t>
  </si>
  <si>
    <t>Casemiro CDM</t>
  </si>
  <si>
    <t>E. Dier CB</t>
  </si>
  <si>
    <t>H. Çalhanoglu CM CDM</t>
  </si>
  <si>
    <t>P. Dybala CF CAM ST</t>
  </si>
  <si>
    <t>J. Brandt CAM RM CM</t>
  </si>
  <si>
    <t>Bruno Fernandes CM CAM</t>
  </si>
  <si>
    <t>R. Andrich CDM CB</t>
  </si>
  <si>
    <t>Joelinton CM LW</t>
  </si>
  <si>
    <t>T. Minamino CF RM LM</t>
  </si>
  <si>
    <t>L. Suárez ST</t>
  </si>
  <si>
    <t>M. Sabitzer CM CAM CDM</t>
  </si>
  <si>
    <t>J. Maddison CAM CM</t>
  </si>
  <si>
    <t>David Raya GK</t>
  </si>
  <si>
    <t>D. Solanke ST</t>
  </si>
  <si>
    <t>Marcos Llorente CM RM RWB</t>
  </si>
  <si>
    <t>I. Bennacer CDM CM CAM</t>
  </si>
  <si>
    <t>Lucas Paquetá LM CAM CM</t>
  </si>
  <si>
    <t>A. Hakimi RB RWB</t>
  </si>
  <si>
    <t>M. Gibbs-White CAM CF</t>
  </si>
  <si>
    <t>E. Nketiah ST</t>
  </si>
  <si>
    <t>Rúben Dias CB</t>
  </si>
  <si>
    <t>M. Diaby RW ST CF</t>
  </si>
  <si>
    <t>Dani Olmo CAM CF</t>
  </si>
  <si>
    <t>V. Tsygankov RM CM CAM</t>
  </si>
  <si>
    <t>Samuel Lino LM LWB</t>
  </si>
  <si>
    <t>J. Leweling RM ST RW</t>
  </si>
  <si>
    <t>T. Mengi CB</t>
  </si>
  <si>
    <t>A. Adli ST LM</t>
  </si>
  <si>
    <t>J. Šutalo CB</t>
  </si>
  <si>
    <t>A. Schjelderup LW RW CAM</t>
  </si>
  <si>
    <t>A. Al Hamadi ST</t>
  </si>
  <si>
    <t>Pablo Torre CAM LM CM</t>
  </si>
  <si>
    <t>H. Larsson CM CDM</t>
  </si>
  <si>
    <t>L. Bergvall CM</t>
  </si>
  <si>
    <t>B. Kamara CDM CM</t>
  </si>
  <si>
    <t>G. Vicario GK</t>
  </si>
  <si>
    <t>L. Balerdi CB</t>
  </si>
  <si>
    <t>J. Todibo CB</t>
  </si>
  <si>
    <t>R. Gravenberch CM</t>
  </si>
  <si>
    <t>J. Timber CB RB</t>
  </si>
  <si>
    <t>Q. Timber CM CAM CDM</t>
  </si>
  <si>
    <t>E. Caprile GK</t>
  </si>
  <si>
    <t>P. Kalulu CB RB</t>
  </si>
  <si>
    <t>F. Farías CAM CF</t>
  </si>
  <si>
    <t>Evanilson ST</t>
  </si>
  <si>
    <t>A. Wharton CDM CM</t>
  </si>
  <si>
    <t>Hugo Bueno LWB LB</t>
  </si>
  <si>
    <t>N. Zalewski LWB LM RM</t>
  </si>
  <si>
    <t>F. Chiarodia CB</t>
  </si>
  <si>
    <t>A. Fatawu RW</t>
  </si>
  <si>
    <t>E. Nuamah RW ST RM</t>
  </si>
  <si>
    <t>W. Odobert LM LW ST</t>
  </si>
  <si>
    <t>Y. Minteh RW LW</t>
  </si>
  <si>
    <t>C. Uzun CF CAM CM</t>
  </si>
  <si>
    <t>Deivid Washington ST LW</t>
  </si>
  <si>
    <t>K. Benzema ST CF</t>
  </si>
  <si>
    <t>R. Lukaku ST</t>
  </si>
  <si>
    <t>G. Xhaka CDM</t>
  </si>
  <si>
    <t>H. Son LW LM ST</t>
  </si>
  <si>
    <t>J. Grealish LW LM</t>
  </si>
  <si>
    <t>L. Chávez CM CDM</t>
  </si>
  <si>
    <t>Mikel Merino CM CAM</t>
  </si>
  <si>
    <t>Hwang Hee Chan LW ST RW</t>
  </si>
  <si>
    <t>O. Zinchenko LB</t>
  </si>
  <si>
    <t>D. Upamecano CB</t>
  </si>
  <si>
    <t>R. Nelson RW LW</t>
  </si>
  <si>
    <t>B. Brereton Díaz LM LW ST</t>
  </si>
  <si>
    <t>P. Schick ST</t>
  </si>
  <si>
    <t>Diogo Dalot RB LB</t>
  </si>
  <si>
    <t>E. Álvarez CDM CB</t>
  </si>
  <si>
    <t>Sergio Ramos CB</t>
  </si>
  <si>
    <t>M. Neuer GK</t>
  </si>
  <si>
    <t>T. Kroos CM CDM</t>
  </si>
  <si>
    <t>23 E. Hazard LW</t>
  </si>
  <si>
    <t>P. Aubameyang ST</t>
  </si>
  <si>
    <t>C. Immobile ST</t>
  </si>
  <si>
    <t>W. Zaha LM LW</t>
  </si>
  <si>
    <t>João Cancelo RB LB RM</t>
  </si>
  <si>
    <t>A. Christensen CB CDM</t>
  </si>
  <si>
    <t>A. Saint-Maximin LM LW</t>
  </si>
  <si>
    <t>Bernardo Silva CM RW</t>
  </si>
  <si>
    <t>Dani Ceballos CM CAM</t>
  </si>
  <si>
    <t>S. Becker ST RM</t>
  </si>
  <si>
    <t>H. Martín ST</t>
  </si>
  <si>
    <t>F. Dimarco LWB LM CB</t>
  </si>
  <si>
    <t>Mario Hermoso CB</t>
  </si>
  <si>
    <t>A. Wan-Bissaka RB</t>
  </si>
  <si>
    <t>J. Ryerson LB RB</t>
  </si>
  <si>
    <t>Gabriel Jesus ST</t>
  </si>
  <si>
    <t>O. Dembélé RW</t>
  </si>
  <si>
    <t>R. Le Normand CB</t>
  </si>
  <si>
    <t>E. Ampadu CDM CB CM</t>
  </si>
  <si>
    <t>P. Estupiñán LB</t>
  </si>
  <si>
    <t>E. Smith Rowe LW CAM</t>
  </si>
  <si>
    <t>C. Jones CM</t>
  </si>
  <si>
    <t>J. Vagnoman RB RM RWB</t>
  </si>
  <si>
    <t>J. Ramsey LM CM RM</t>
  </si>
  <si>
    <t>A. Velasco LM LW CAM</t>
  </si>
  <si>
    <t>M. Cho ST</t>
  </si>
  <si>
    <t>O. Marmoush ST LM</t>
  </si>
  <si>
    <t>I. Ilic CM CF CDM</t>
  </si>
  <si>
    <t>Kayky RW</t>
  </si>
  <si>
    <t>G. Mamardashvili GK</t>
  </si>
  <si>
    <t>Tomás Araújo CB</t>
  </si>
  <si>
    <t>S. Kumbedi RB RWB</t>
  </si>
  <si>
    <t>K. Lisztes CAM ST</t>
  </si>
  <si>
    <t>D. Seimen GK</t>
  </si>
  <si>
    <t>J. Diehl CF ST LM</t>
  </si>
  <si>
    <t>K. Konaté ST</t>
  </si>
  <si>
    <t>M. Depay CF LW ST</t>
  </si>
  <si>
    <t>N. Aké CB LB</t>
  </si>
  <si>
    <t>I. Toney ST</t>
  </si>
  <si>
    <t>D. van de Beek CM CAM CDM</t>
  </si>
  <si>
    <t>B. Embolo ST</t>
  </si>
  <si>
    <t>G. Scamacca ST</t>
  </si>
  <si>
    <t>Pepelu CDM CM</t>
  </si>
  <si>
    <t>M. Mount CM CAM</t>
  </si>
  <si>
    <t>A. Muric GK</t>
  </si>
  <si>
    <t>A. Afif LM CF CAM</t>
  </si>
  <si>
    <t>Jota LM RM RW</t>
  </si>
  <si>
    <t>M. de Ligt CB</t>
  </si>
  <si>
    <t>S. Szymanski CAM</t>
  </si>
  <si>
    <t>D. Raum LB LM</t>
  </si>
  <si>
    <t>Marc Cucurella LB LWB</t>
  </si>
  <si>
    <t>L. Martínez CB</t>
  </si>
  <si>
    <t>C. Gakpo CF LW</t>
  </si>
  <si>
    <t>B. Badiashile CB</t>
  </si>
  <si>
    <t>A. Laurienté LW LM</t>
  </si>
  <si>
    <t>Y. Fofana CDM CM</t>
  </si>
  <si>
    <t>D. Kulusevski RW RM CAM</t>
  </si>
  <si>
    <t>T. Dallinga ST</t>
  </si>
  <si>
    <t>A. Al Musrati CDM CM</t>
  </si>
  <si>
    <t>A. Diallo RM CAM RW</t>
  </si>
  <si>
    <t>L. Netz LWB LM</t>
  </si>
  <si>
    <t>A. Dedic RB LB</t>
  </si>
  <si>
    <t>N. Fagioli CM CDM</t>
  </si>
  <si>
    <t>Francisco Conceição RM</t>
  </si>
  <si>
    <t>Bryan Zaragoza RM LM CAM</t>
  </si>
  <si>
    <t>K. Ouattara LB</t>
  </si>
  <si>
    <t>L. Miller CM</t>
  </si>
  <si>
    <t>E. Mbappé CM</t>
  </si>
  <si>
    <t>G. Reyna RM CAM</t>
  </si>
  <si>
    <t>J. Durán ST</t>
  </si>
  <si>
    <t>M. Wieffer CDM CM</t>
  </si>
  <si>
    <t>A. Trubin GK</t>
  </si>
  <si>
    <t>S. Botman CB</t>
  </si>
  <si>
    <t>M. Cham CF RW CAM</t>
  </si>
  <si>
    <t>Y. Musah CM RWB CDM</t>
  </si>
  <si>
    <t>P. Wimmer RM ST</t>
  </si>
  <si>
    <t>N. Rovella CM CDM</t>
  </si>
  <si>
    <t>Morato CB LB</t>
  </si>
  <si>
    <t>Fábio Vieira CAM CM</t>
  </si>
  <si>
    <t>L. Ugochukwu CM CDM</t>
  </si>
  <si>
    <t>A. Elanga RM LM</t>
  </si>
  <si>
    <t>R. van den Berg CB RB</t>
  </si>
  <si>
    <t>Gabriel Veron RM LM</t>
  </si>
  <si>
    <t>E. Fernández CDM CM</t>
  </si>
  <si>
    <t>N. Atubolu GK</t>
  </si>
  <si>
    <t>T. Rothe LWB</t>
  </si>
  <si>
    <t>Igor Paixão LW RW</t>
  </si>
  <si>
    <t>O. Gloukh CAM</t>
  </si>
  <si>
    <t>Otávio CB</t>
  </si>
  <si>
    <t>L. Vuškovic CB</t>
  </si>
  <si>
    <t>P. Dorgu LB LM</t>
  </si>
  <si>
    <t>Pepe CB</t>
  </si>
  <si>
    <t>K. Trippier RB</t>
  </si>
  <si>
    <t>W. Ben Yedder ST</t>
  </si>
  <si>
    <t>Felipe Anderson RW ST</t>
  </si>
  <si>
    <t>A. Rüdiger CB</t>
  </si>
  <si>
    <t>T. Partey CDM CM</t>
  </si>
  <si>
    <t>D. Alli CM CAM</t>
  </si>
  <si>
    <t>T. Werner LW LM ST</t>
  </si>
  <si>
    <t>M. Thuram ST</t>
  </si>
  <si>
    <t>W. Anton CB</t>
  </si>
  <si>
    <t>T. Chalobah CB RB</t>
  </si>
  <si>
    <t>M. Edwards RW LW ST</t>
  </si>
  <si>
    <t>R. Sessegnon LB LWB</t>
  </si>
  <si>
    <t>E. Barco CAM LM CM</t>
  </si>
  <si>
    <t>N. Mazraoui RB LB</t>
  </si>
  <si>
    <t>Cucho Hernández ST CF LM</t>
  </si>
  <si>
    <t>N. Tella RM LM</t>
  </si>
  <si>
    <t>T. Malacia LB</t>
  </si>
  <si>
    <t>M. Bulka GK</t>
  </si>
  <si>
    <t>L. Díaz LW</t>
  </si>
  <si>
    <t>Pau Torres CB</t>
  </si>
  <si>
    <t>P. Schuurs CB</t>
  </si>
  <si>
    <t>S. Córdova CAM CM</t>
  </si>
  <si>
    <t>L. Ferguson CAM CM CDM</t>
  </si>
  <si>
    <t>T. Lamptey RB RWB LB</t>
  </si>
  <si>
    <t>I. Meslier GK</t>
  </si>
  <si>
    <t>B. Sosa LB</t>
  </si>
  <si>
    <t>D. Undav ST CAM</t>
  </si>
  <si>
    <t>M. Kilman CB</t>
  </si>
  <si>
    <t>A. Stiller CM CDM</t>
  </si>
  <si>
    <t>B. Traoré CDM CM</t>
  </si>
  <si>
    <t>H. Hackney CDM CM</t>
  </si>
  <si>
    <t>Matheus Nunes CM LM</t>
  </si>
  <si>
    <t>Nico González CDM CM</t>
  </si>
  <si>
    <t>J. Doig LWB LM LB</t>
  </si>
  <si>
    <t>A. Broja ST</t>
  </si>
  <si>
    <t>P. Solari ST RM</t>
  </si>
  <si>
    <t>Fábio Carvalho CAM CM LM</t>
  </si>
  <si>
    <t>L. Gourna-Douath CDM CM</t>
  </si>
  <si>
    <t>R. Edwards CB</t>
  </si>
  <si>
    <t>L. Sucic CAM CM</t>
  </si>
  <si>
    <t>I. Touré CB</t>
  </si>
  <si>
    <t>H. Sudakov CAM LW</t>
  </si>
  <si>
    <t>C. Medina CM</t>
  </si>
  <si>
    <t>S. Raebiger CM CAM</t>
  </si>
  <si>
    <t>M. Akliouche RM CAM CF</t>
  </si>
  <si>
    <t>Matheus França CAM LM RM</t>
  </si>
  <si>
    <t>C. Volpato CAM CF RW</t>
  </si>
  <si>
    <t>J. Fazzini CM CAM</t>
  </si>
  <si>
    <t>D. Pizarro ST</t>
  </si>
  <si>
    <t>Q. Hartman LB</t>
  </si>
  <si>
    <t>I. Sulemana CDM CM</t>
  </si>
  <si>
    <t>F. Terracciano RB RM LB</t>
  </si>
  <si>
    <t>J. Spileers CB</t>
  </si>
  <si>
    <t>C. Baleba CDM CM</t>
  </si>
  <si>
    <t>S. Kiliçsoy ST LW RM</t>
  </si>
  <si>
    <t>Newerton LW RW</t>
  </si>
  <si>
    <t>23 Z. Ibrahimovic ST</t>
  </si>
  <si>
    <t>M. Hummels CB</t>
  </si>
  <si>
    <t>Jordi Alba LB LWB</t>
  </si>
  <si>
    <t>Iago Aspas ST</t>
  </si>
  <si>
    <t>Morata ST</t>
  </si>
  <si>
    <t>V. Hladký GK</t>
  </si>
  <si>
    <t>R. Sterling LM RM</t>
  </si>
  <si>
    <t>Carvajal RB</t>
  </si>
  <si>
    <t>Jorginho CDM CM</t>
  </si>
  <si>
    <t>L. Shaw LB CB</t>
  </si>
  <si>
    <t>J. Vardy ST</t>
  </si>
  <si>
    <t>P. Zielinski CM CAM</t>
  </si>
  <si>
    <t>W. Burns RM RWB</t>
  </si>
  <si>
    <t>Á. Correa ST RM</t>
  </si>
  <si>
    <t>N. Kanté CDM CM</t>
  </si>
  <si>
    <t>R. Tapia CDM CM CB</t>
  </si>
  <si>
    <t>V. Lindelöf CB LB</t>
  </si>
  <si>
    <t>A. Maitland-Niles RB CM</t>
  </si>
  <si>
    <t>A. Zendejas RM RW LM</t>
  </si>
  <si>
    <t>L. Bailey RM ST RW</t>
  </si>
  <si>
    <t>N. Dorsch CDM CM</t>
  </si>
  <si>
    <t>D. Kamada CAM CM CF</t>
  </si>
  <si>
    <t>Y. Herrera CM CDM</t>
  </si>
  <si>
    <t>F. Chiesa LM ST RM</t>
  </si>
  <si>
    <t>M. Kean ST LW</t>
  </si>
  <si>
    <t>R. Alvarado RM LM</t>
  </si>
  <si>
    <t>Paik Seung Ho CM CDM</t>
  </si>
  <si>
    <t>U. Antuna RM LM RW</t>
  </si>
  <si>
    <t>J. Clauss RB RWB</t>
  </si>
  <si>
    <t>N. Lang LW</t>
  </si>
  <si>
    <t>J. Angulo CB LB LWB</t>
  </si>
  <si>
    <t>M. Olivera LB</t>
  </si>
  <si>
    <t>C. Kelleher GK</t>
  </si>
  <si>
    <t>T. Mitchell LB LWB</t>
  </si>
  <si>
    <t>Igor CB</t>
  </si>
  <si>
    <t>A. Saelemaekers RM RW LM</t>
  </si>
  <si>
    <t>M. Vandevoordt GK</t>
  </si>
  <si>
    <t>B. Mbeumo RW ST</t>
  </si>
  <si>
    <t>A. El Kaabi ST RM</t>
  </si>
  <si>
    <t>Eric García CB CDM RB</t>
  </si>
  <si>
    <t>A. Bah RB</t>
  </si>
  <si>
    <t>D. Hancko CB LB</t>
  </si>
  <si>
    <t>J. Dina Ebimbe RM CM RWB</t>
  </si>
  <si>
    <t>J. Greaves CB LB</t>
  </si>
  <si>
    <t>Javi Guerra CM CDM</t>
  </si>
  <si>
    <t>Éderson CM CAM</t>
  </si>
  <si>
    <t>A. Giay RWB RM CM</t>
  </si>
  <si>
    <t>S. Nypan CAM CM ST</t>
  </si>
  <si>
    <t>F. Buonanotte RM CAM</t>
  </si>
  <si>
    <t>N. Labrovic GK</t>
  </si>
  <si>
    <t>M. Sonko RW LW</t>
  </si>
  <si>
    <t>S. Vos CDM CM</t>
  </si>
  <si>
    <t>Andrey Santos CM CDM</t>
  </si>
  <si>
    <t>T. Slotsager CB</t>
  </si>
  <si>
    <t>C. Casadei CM</t>
  </si>
  <si>
    <t>K. Sabbe RB LB</t>
  </si>
  <si>
    <t>A. Pavlovic CDM</t>
  </si>
  <si>
    <t>S. López CF LW</t>
  </si>
  <si>
    <t>O. Bobb RW</t>
  </si>
  <si>
    <t>V. Grifo LM CF</t>
  </si>
  <si>
    <t>N. Süle CB RB</t>
  </si>
  <si>
    <t>J. Tah CB</t>
  </si>
  <si>
    <t>Rafa CF</t>
  </si>
  <si>
    <t>G. Di Lorenzo RB</t>
  </si>
  <si>
    <t>Marco Asensio RW CM</t>
  </si>
  <si>
    <t>E. Skhiri CDM CM</t>
  </si>
  <si>
    <t>G. Lo Celso CAM ST</t>
  </si>
  <si>
    <t>W. Ndidi CDM CM</t>
  </si>
  <si>
    <t>S. Berge CM</t>
  </si>
  <si>
    <t>L. Pellegrini CAM CM CF</t>
  </si>
  <si>
    <t>M. Akanji CB</t>
  </si>
  <si>
    <t>A. Disasi CB RB</t>
  </si>
  <si>
    <t>A. Lookman ST RM RW</t>
  </si>
  <si>
    <t>L. Malagón GK</t>
  </si>
  <si>
    <t>X. Schlager CDM CM</t>
  </si>
  <si>
    <t>G. Hirst ST</t>
  </si>
  <si>
    <t>J. Foyth RB</t>
  </si>
  <si>
    <t>S. Bueno CB</t>
  </si>
  <si>
    <t>J. Cumming GK</t>
  </si>
  <si>
    <t>N. Milenkovic CB</t>
  </si>
  <si>
    <t>D. Zagadou CB</t>
  </si>
  <si>
    <t>A. Papadopoulos CB CDM</t>
  </si>
  <si>
    <t>Miranda LB</t>
  </si>
  <si>
    <t>O. Skipp CDM CM</t>
  </si>
  <si>
    <t>S. Tonali CDM CM</t>
  </si>
  <si>
    <t>M. Guéhi CB</t>
  </si>
  <si>
    <t>J. Ferreira ST CAM CF</t>
  </si>
  <si>
    <t>C. Baumgartner CAM CM ST</t>
  </si>
  <si>
    <t>O. Solet CB</t>
  </si>
  <si>
    <t>N. Williams RB RWB</t>
  </si>
  <si>
    <t>Y. Adli CDM CM CAM</t>
  </si>
  <si>
    <t>Barrenetxea LW RW</t>
  </si>
  <si>
    <t>Sergio Camello ST</t>
  </si>
  <si>
    <t>A. Hickey RB RWB LB</t>
  </si>
  <si>
    <t>Mateu Morey RB RM</t>
  </si>
  <si>
    <t>R. Pepi ST</t>
  </si>
  <si>
    <t>R. Zalazar CAM CM CDM</t>
  </si>
  <si>
    <t>Renan Lodi LB LWB</t>
  </si>
  <si>
    <t>L. Chevalier GK</t>
  </si>
  <si>
    <t>A. Vranckx CM CDM</t>
  </si>
  <si>
    <t>Eduardo Quaresma CB</t>
  </si>
  <si>
    <t>M. Carnesecchi GK</t>
  </si>
  <si>
    <t>P. Reyna LB LM</t>
  </si>
  <si>
    <t>K. Saito LM</t>
  </si>
  <si>
    <t>Y. Keitel CDM CM CB</t>
  </si>
  <si>
    <t>O. Bukari RW ST</t>
  </si>
  <si>
    <t>A. Cambiaso LWB RM LM</t>
  </si>
  <si>
    <t>R. Dragu?in CB</t>
  </si>
  <si>
    <t>D. Scarlett ST LW</t>
  </si>
  <si>
    <t>Z. Amdouni ST CAM</t>
  </si>
  <si>
    <t>R. Onyedika CDM CM</t>
  </si>
  <si>
    <t>B. Locko LB</t>
  </si>
  <si>
    <t>S. Edozie LW LM RW</t>
  </si>
  <si>
    <t>S. Bamba LM</t>
  </si>
  <si>
    <t>A. Ramsey LM CM CAM</t>
  </si>
  <si>
    <t>22 Iniesta CAM CM</t>
  </si>
  <si>
    <t>23 David Silva CAM CM</t>
  </si>
  <si>
    <t>O. Giroud ST</t>
  </si>
  <si>
    <t>N. Matic CDM CM</t>
  </si>
  <si>
    <t>M. Icardi ST</t>
  </si>
  <si>
    <t>R. Varane CB</t>
  </si>
  <si>
    <t>V. van Dijk CB</t>
  </si>
  <si>
    <t>S. Banza ST</t>
  </si>
  <si>
    <t>L. Jovic ST</t>
  </si>
  <si>
    <t>L. Robertone CM CAM CDM</t>
  </si>
  <si>
    <t>F. Medina CB</t>
  </si>
  <si>
    <t>K. Diatta RM</t>
  </si>
  <si>
    <t>J. Beste LM</t>
  </si>
  <si>
    <t>R. Baku RB RM</t>
  </si>
  <si>
    <t>O. Solbakken RM RW LW</t>
  </si>
  <si>
    <t>Hugo Duro ST LM</t>
  </si>
  <si>
    <t>B. Mumba LWB LW RWB</t>
  </si>
  <si>
    <t>D. Spence RWB RB</t>
  </si>
  <si>
    <t>Trincão RW RM LW</t>
  </si>
  <si>
    <t>J. Gelhardt CAM ST CF</t>
  </si>
  <si>
    <t>Iván Jaime LM CAM ST</t>
  </si>
  <si>
    <t>Bryan Gil LW LM</t>
  </si>
  <si>
    <t>Iván Martín CM CAM RM</t>
  </si>
  <si>
    <t>André Almeida CM CAM</t>
  </si>
  <si>
    <t>T. Krauß CDM CM</t>
  </si>
  <si>
    <t>R. Yilmaz LB</t>
  </si>
  <si>
    <t>Adrián Bernabé CAM CDM CM</t>
  </si>
  <si>
    <t>W. Singo CB RB</t>
  </si>
  <si>
    <t>Z. Debast CB</t>
  </si>
  <si>
    <t>M. Dárdai CDM CB</t>
  </si>
  <si>
    <t>Tiago Tomás ST RM CF</t>
  </si>
  <si>
    <t>H. Ekitike ST</t>
  </si>
  <si>
    <t>V. Kristiansen LB</t>
  </si>
  <si>
    <t>C. Patino CM CDM</t>
  </si>
  <si>
    <t>E. Baggott CB</t>
  </si>
  <si>
    <t>A. Zaroury LM ST</t>
  </si>
  <si>
    <t>S. Biuk LM RM LW</t>
  </si>
  <si>
    <t>Andrew GK</t>
  </si>
  <si>
    <t>J. Urbig GK</t>
  </si>
  <si>
    <t>A. Devine CAM CM</t>
  </si>
  <si>
    <t>L. Gechter CB</t>
  </si>
  <si>
    <t>A. Zakharyan LM RM CM</t>
  </si>
  <si>
    <t>G. Hall CAM CM</t>
  </si>
  <si>
    <t>Mika Mármol CB</t>
  </si>
  <si>
    <t>F. Gatti CB</t>
  </si>
  <si>
    <t>V. Gómez CB LB</t>
  </si>
  <si>
    <t>N. Weiper ST</t>
  </si>
  <si>
    <t>N. Cambiaghi RW ST CF</t>
  </si>
  <si>
    <t>Y. Asprilla RW CAM</t>
  </si>
  <si>
    <t>M. Prati CDM CM</t>
  </si>
  <si>
    <t>G. Orban ST</t>
  </si>
  <si>
    <t>K. Best LWB LB CB</t>
  </si>
  <si>
    <t>N. Lemina LW</t>
  </si>
  <si>
    <t>K. Yildiz CF LM</t>
  </si>
  <si>
    <t>Falcao ST</t>
  </si>
  <si>
    <t>S. Kjær CB</t>
  </si>
  <si>
    <t>Parejo CM CDM</t>
  </si>
  <si>
    <t>T. Müller CAM CF ST</t>
  </si>
  <si>
    <t>Koke CDM CM</t>
  </si>
  <si>
    <t>A. Oxlade-Chamberlain CM CAM</t>
  </si>
  <si>
    <t>M. Verratti CM CDM</t>
  </si>
  <si>
    <t>K. Koulibaly CB</t>
  </si>
  <si>
    <t>H. Maguire CB</t>
  </si>
  <si>
    <t>J. Stones CB CDM RB</t>
  </si>
  <si>
    <t>M. Kovacic CM CDM</t>
  </si>
  <si>
    <t>Lucas Vázquez RB</t>
  </si>
  <si>
    <t>D. Berardi RW RM</t>
  </si>
  <si>
    <t>P. Onuachu ST</t>
  </si>
  <si>
    <t>K. Coman LM RM</t>
  </si>
  <si>
    <t>J. Correa CF LM</t>
  </si>
  <si>
    <t>N. Fekir CAM ST</t>
  </si>
  <si>
    <t>C. Burgess CB</t>
  </si>
  <si>
    <t>Pablo Maffeo RWB LWB</t>
  </si>
  <si>
    <t>Diogo Jota CF LW</t>
  </si>
  <si>
    <t>R. Henry LB LWB</t>
  </si>
  <si>
    <t>P. Kimpembe CB</t>
  </si>
  <si>
    <t>N. Pépé RM RW ST</t>
  </si>
  <si>
    <t>J. St. Juste CB RB</t>
  </si>
  <si>
    <t>R. Bentancur CM CDM</t>
  </si>
  <si>
    <t>M. Mittelstädt LB LWB LM</t>
  </si>
  <si>
    <t>V. Pavlidis ST</t>
  </si>
  <si>
    <t>A. Robinson LB</t>
  </si>
  <si>
    <t>Unai Simón GK</t>
  </si>
  <si>
    <t>Carlos Augusto LM</t>
  </si>
  <si>
    <t>D. Rensch RB CB LB</t>
  </si>
  <si>
    <t>O. Popescu LW RW</t>
  </si>
  <si>
    <t>M. Vitík CB</t>
  </si>
  <si>
    <t>S. Adingra RM LM</t>
  </si>
  <si>
    <t>S. Shoretire CAM ST LW</t>
  </si>
  <si>
    <t>K. Schade LW ST RW</t>
  </si>
  <si>
    <t>A. Omobamidele CB</t>
  </si>
  <si>
    <t>Sergi Cardona LB LM</t>
  </si>
  <si>
    <t>B. Yilmaz RM LM LB</t>
  </si>
  <si>
    <t>C. Doyle LB CB</t>
  </si>
  <si>
    <t>Copete CB</t>
  </si>
  <si>
    <t>J. James CM CAM CDM</t>
  </si>
  <si>
    <t>P. Wanner CAM LM RM</t>
  </si>
  <si>
    <t>A. Adams ST</t>
  </si>
  <si>
    <t>J. Belocian CB LB</t>
  </si>
  <si>
    <t>Diego Moreira LM RM</t>
  </si>
  <si>
    <t>Mateus Fernandes CM CAM</t>
  </si>
  <si>
    <t>Y. Chermiti ST</t>
  </si>
  <si>
    <t>L. Ulrich CM CAM LM</t>
  </si>
  <si>
    <t>B. Clark CM LW</t>
  </si>
  <si>
    <t>A. Engels CM CDM</t>
  </si>
  <si>
    <t>J. Quansah CB</t>
  </si>
  <si>
    <t>R. Vata RW LW ST</t>
  </si>
  <si>
    <t>M. Faye CB LB</t>
  </si>
  <si>
    <t>M. Kayode RB RWB</t>
  </si>
  <si>
    <t>Héctor Fort RB CB</t>
  </si>
  <si>
    <t>J. Gomez CB RB LB</t>
  </si>
  <si>
    <t>A. Golovin CF LM</t>
  </si>
  <si>
    <t>T. Cantwell CAM CM RM</t>
  </si>
  <si>
    <t>K. Walker-Peters RB LB</t>
  </si>
  <si>
    <t>N. Loosli CB</t>
  </si>
  <si>
    <t>H. Choudhury RB CDM CM</t>
  </si>
  <si>
    <t>E. Ávila ST RM LM</t>
  </si>
  <si>
    <t>D. Zakaria CDM CM CB</t>
  </si>
  <si>
    <t>F. Kessié CDM CM</t>
  </si>
  <si>
    <t>T. Awoniyi ST</t>
  </si>
  <si>
    <t>L. Blas RW RM CAM</t>
  </si>
  <si>
    <t>Richarlison ST LW</t>
  </si>
  <si>
    <t>M. Travers GK</t>
  </si>
  <si>
    <t>Dodô RB</t>
  </si>
  <si>
    <t>J. Schouten CDM CM CB</t>
  </si>
  <si>
    <t>I. Sangaré CDM CM</t>
  </si>
  <si>
    <t>M. Di Gregorio GK</t>
  </si>
  <si>
    <t>C. Kouamé ST RW LW</t>
  </si>
  <si>
    <t>J. Kluivert RM LM CAM</t>
  </si>
  <si>
    <t>K. Danso CB</t>
  </si>
  <si>
    <t>D. Lainez RM CM CAM</t>
  </si>
  <si>
    <t>J. Larsen ST</t>
  </si>
  <si>
    <t>Pepê RM CAM LM</t>
  </si>
  <si>
    <t>E. Demirovic CF ST LM</t>
  </si>
  <si>
    <t>Bremer CB</t>
  </si>
  <si>
    <t>D. Frattesi CM</t>
  </si>
  <si>
    <t>N. Raskin CM CDM</t>
  </si>
  <si>
    <t>A. Gomes CM CAM CDM</t>
  </si>
  <si>
    <t>N. González RW RM LW</t>
  </si>
  <si>
    <t>P. Daka ST</t>
  </si>
  <si>
    <t>C. Bassey CB LB</t>
  </si>
  <si>
    <t>M. Taremi ST</t>
  </si>
  <si>
    <t>A. Sambi Lokonga CM CDM</t>
  </si>
  <si>
    <t>G. Busio CM CDM</t>
  </si>
  <si>
    <t>Riqui Puig CM CAM</t>
  </si>
  <si>
    <t>K. Nakamura LW LM</t>
  </si>
  <si>
    <t>J. Teze RB CB</t>
  </si>
  <si>
    <t>Adrià Pedrosa LB LWB</t>
  </si>
  <si>
    <t>E. Laird RB RWB LB</t>
  </si>
  <si>
    <t>K. Dembélé RW CM</t>
  </si>
  <si>
    <t>L. Traoré ST</t>
  </si>
  <si>
    <t>R. Bellanova RWB RM</t>
  </si>
  <si>
    <t>Tetê RM</t>
  </si>
  <si>
    <t>D. Bakwa RM RW LW</t>
  </si>
  <si>
    <t>C. De Ketelaere CAM ST CF</t>
  </si>
  <si>
    <t>J. Tolkin LB LWB LM</t>
  </si>
  <si>
    <t>Beto ST</t>
  </si>
  <si>
    <t>J. Veerman CM CDM CAM</t>
  </si>
  <si>
    <t>F. Pellistri RW RM</t>
  </si>
  <si>
    <t>K. Taylor CM CAM LM</t>
  </si>
  <si>
    <t>S. Hezze CDM CM</t>
  </si>
  <si>
    <t>K. Sulemana LW LM ST</t>
  </si>
  <si>
    <t>Luis Henrique LW LM</t>
  </si>
  <si>
    <t>Álex Baena LM ST</t>
  </si>
  <si>
    <t>A. Knauff RM LM</t>
  </si>
  <si>
    <t>23 G. Buffon GK</t>
  </si>
  <si>
    <t>G. Ochoa GK</t>
  </si>
  <si>
    <t>S. Aluko CAM RM</t>
  </si>
  <si>
    <t>23 M. Özil CAM RM</t>
  </si>
  <si>
    <t>C. Eriksen CM CDM</t>
  </si>
  <si>
    <t>P. Groß CM CDM RB</t>
  </si>
  <si>
    <t>M. Götze CM CF LM</t>
  </si>
  <si>
    <t>D. Alaba CB LB</t>
  </si>
  <si>
    <t>G. Kondogbia CM CDM</t>
  </si>
  <si>
    <t>M. Batshuayi ST</t>
  </si>
  <si>
    <t>B. Davies CB LB</t>
  </si>
  <si>
    <t>J. Lingard CAM ST</t>
  </si>
  <si>
    <t>Marquinhos CB</t>
  </si>
  <si>
    <t>Saúl CM</t>
  </si>
  <si>
    <t>Ederson GK</t>
  </si>
  <si>
    <t>A. Laporte CB</t>
  </si>
  <si>
    <t>P. Højbjerg CDM CM</t>
  </si>
  <si>
    <t>Y. Tielemans CM CDM CAM</t>
  </si>
  <si>
    <t>M. Dahoud CM CDM</t>
  </si>
  <si>
    <t>L. Colombo ST</t>
  </si>
  <si>
    <t>S. Mara ST</t>
  </si>
  <si>
    <t>N. Seiwald CM CDM</t>
  </si>
  <si>
    <t>Hugo Novoa RM RB</t>
  </si>
  <si>
    <t>H. Mejbri CM CAM</t>
  </si>
  <si>
    <t>M. Godts LW RW</t>
  </si>
  <si>
    <t>L. Delap ST RW</t>
  </si>
  <si>
    <t>M. Kjaergaard CM</t>
  </si>
  <si>
    <t>M. Keita CDM CM</t>
  </si>
  <si>
    <t>M. Pašalic RM RW LM</t>
  </si>
  <si>
    <t>E. Bitshiabu CB</t>
  </si>
  <si>
    <t>Abner LB</t>
  </si>
  <si>
    <t>Vitinha ST</t>
  </si>
  <si>
    <t>M. Cancellieri LW CF</t>
  </si>
  <si>
    <t>C. Humphreys CDM CM LB</t>
  </si>
  <si>
    <t>I. Koné CM</t>
  </si>
  <si>
    <t>A. Phillips CB</t>
  </si>
  <si>
    <t>Iker Bravo ST LW RW</t>
  </si>
  <si>
    <t>Y. Regeer LB RB CM</t>
  </si>
  <si>
    <t>H. Vale CAM LWB</t>
  </si>
  <si>
    <t>Ilias RW RM LW</t>
  </si>
  <si>
    <t>S. Castro ST RW</t>
  </si>
  <si>
    <t>G. Kuol LM RM</t>
  </si>
  <si>
    <t>A. Zanoli RB RM</t>
  </si>
  <si>
    <t>G. Prestianni RM CF CM</t>
  </si>
  <si>
    <t>Ð. Petrovic GK</t>
  </si>
  <si>
    <t>Léo Scienza LW RW CF</t>
  </si>
  <si>
    <t>Gabriel Sara CM CDM RM</t>
  </si>
  <si>
    <t>G. Fabbian CM CAM</t>
  </si>
  <si>
    <t>A. Cozier-Duberry LW CAM</t>
  </si>
  <si>
    <t>T. Cannon ST</t>
  </si>
  <si>
    <t>C. Mawissa CB</t>
  </si>
  <si>
    <t>K. Hlynsson CAM CM RW</t>
  </si>
  <si>
    <t>L. Camara CM CAM</t>
  </si>
  <si>
    <t>Samu ST</t>
  </si>
  <si>
    <t>N. Lahmadi CM CDM</t>
  </si>
  <si>
    <t>Nico Paz CM CAM</t>
  </si>
  <si>
    <t>A. Zambo Anguissa CDM CM</t>
  </si>
  <si>
    <t>Borja Mayoral ST</t>
  </si>
  <si>
    <t>Robert Sánchez GK</t>
  </si>
  <si>
    <t>Renato Sanches CM RM</t>
  </si>
  <si>
    <t>L. Kelly CB LB</t>
  </si>
  <si>
    <t>D. James RM LM ST</t>
  </si>
  <si>
    <t>M. Škriniar CB</t>
  </si>
  <si>
    <t>D. Dumfries RWB RM</t>
  </si>
  <si>
    <t>Zubeldia CB</t>
  </si>
  <si>
    <t>O. Mangala CM CDM</t>
  </si>
  <si>
    <t>B. Jatta RW</t>
  </si>
  <si>
    <t>S. Özcan CDM CM</t>
  </si>
  <si>
    <t>Y. En-Nesyri ST</t>
  </si>
  <si>
    <t>E. Eze CAM CM LM</t>
  </si>
  <si>
    <t>E. Ndicka CB</t>
  </si>
  <si>
    <t>Y. Bissouma CDM CM</t>
  </si>
  <si>
    <t>Douglas Luiz CM CDM</t>
  </si>
  <si>
    <t>R. Koch CB CDM</t>
  </si>
  <si>
    <t>G. Arteaga LB</t>
  </si>
  <si>
    <t>R. Brewster ST</t>
  </si>
  <si>
    <t>W. McKennie CM CDM RM</t>
  </si>
  <si>
    <t>A. Karazor CDM CM CB</t>
  </si>
  <si>
    <t>Abel Ruiz ST CAM LM</t>
  </si>
  <si>
    <t>R. Hack LM ST</t>
  </si>
  <si>
    <t>F. Onyeka CDM CM</t>
  </si>
  <si>
    <t>A. Skov Olsen RM CAM RW</t>
  </si>
  <si>
    <t>S. Baptiste CM CDM</t>
  </si>
  <si>
    <t>J. Sargent ST RM</t>
  </si>
  <si>
    <t>J. Beyer CB</t>
  </si>
  <si>
    <t>L. Romo CM CDM</t>
  </si>
  <si>
    <t>L. Ramazani RM LM ST</t>
  </si>
  <si>
    <t>K. Lewis-Potter LW ST LWB</t>
  </si>
  <si>
    <t>Vitinho RB RM LB</t>
  </si>
  <si>
    <t>N. Aguerd CB</t>
  </si>
  <si>
    <t>L. Barreiro Martins CM CDM</t>
  </si>
  <si>
    <t>L. Beltrán ST</t>
  </si>
  <si>
    <t>M. Daramy LW ST</t>
  </si>
  <si>
    <t>S. Koita ST CAM</t>
  </si>
  <si>
    <t>23 G. Plata RM RW</t>
  </si>
  <si>
    <t>Tuta CB</t>
  </si>
  <si>
    <t>Moncayola CM CDM RB</t>
  </si>
  <si>
    <t>J. Araujo RB</t>
  </si>
  <si>
    <t>G. Slonina GK</t>
  </si>
  <si>
    <t>G. Isaksen RW ST CF</t>
  </si>
  <si>
    <t>J. Stanišic RWB CB</t>
  </si>
  <si>
    <t>F. Daniliuc CB RB</t>
  </si>
  <si>
    <t>A. Rouault CB</t>
  </si>
  <si>
    <t>M. Whittaker RW RM</t>
  </si>
  <si>
    <t>I. Kaboré RWB RB</t>
  </si>
  <si>
    <t>M. Trésor LM LW CAM</t>
  </si>
  <si>
    <t>N. Woltemade ST</t>
  </si>
  <si>
    <t>C. Cresswell CB</t>
  </si>
  <si>
    <t>E. Just RW CF LW</t>
  </si>
  <si>
    <t>Reinier CAM LW RW</t>
  </si>
  <si>
    <t>G. Mikautadze ST</t>
  </si>
  <si>
    <t>S. Pavlovic CB</t>
  </si>
  <si>
    <t>E. Cavani ST</t>
  </si>
  <si>
    <t>E. Džeko ST</t>
  </si>
  <si>
    <t>A. Sánchez ST</t>
  </si>
  <si>
    <t>Coutinho CAM LW</t>
  </si>
  <si>
    <t>Thiago CM</t>
  </si>
  <si>
    <t>R. Pereyra CM CF</t>
  </si>
  <si>
    <t>P. Pogba CM CDM</t>
  </si>
  <si>
    <t>Luis Alberto CM</t>
  </si>
  <si>
    <t>Oriol Romeu CDM CM</t>
  </si>
  <si>
    <t>Deulofeu CF ST</t>
  </si>
  <si>
    <t>L. Spinazzola LWB LM LB</t>
  </si>
  <si>
    <t>Andreas Pereira CAM</t>
  </si>
  <si>
    <t>Anderson Talisca RM CAM ST</t>
  </si>
  <si>
    <t>C. Akpom ST CAM</t>
  </si>
  <si>
    <t>Ricardo Horta CAM LM RM</t>
  </si>
  <si>
    <t>A. Iwobi RM LM CM</t>
  </si>
  <si>
    <t>R. Loftus-Cheek CM CAM CDM</t>
  </si>
  <si>
    <t>M. Maignan GK</t>
  </si>
  <si>
    <t>J. Brownhill CM CAM CDM</t>
  </si>
  <si>
    <t>A. Armstrong ST RW</t>
  </si>
  <si>
    <t>Malcom CAM RM</t>
  </si>
  <si>
    <t>S. Amrabat CDM CM</t>
  </si>
  <si>
    <t>M. Acuña LB LM LWB</t>
  </si>
  <si>
    <t>J. Bowen RM ST</t>
  </si>
  <si>
    <t>M. Wolf RB RM</t>
  </si>
  <si>
    <t>K. Tierney LB</t>
  </si>
  <si>
    <t>A. Onana GK</t>
  </si>
  <si>
    <t>J. McAtee RM CM</t>
  </si>
  <si>
    <t>L. Morgalla CB RB</t>
  </si>
  <si>
    <t>Luiz Henrique RM LM</t>
  </si>
  <si>
    <t>K. Topp ST</t>
  </si>
  <si>
    <t>T. Iroegbunam CDM CM</t>
  </si>
  <si>
    <t>M. Delorge CM CDM</t>
  </si>
  <si>
    <t>B. Doak RW</t>
  </si>
  <si>
    <t>A. Diouf CM CDM</t>
  </si>
  <si>
    <t>Y. Attiat-Allah LB</t>
  </si>
  <si>
    <t>A. Sylla CB</t>
  </si>
  <si>
    <t>A. Veliz ST</t>
  </si>
  <si>
    <t>Tiago Santos RB</t>
  </si>
  <si>
    <t>P. Nuamah CM CAM</t>
  </si>
  <si>
    <t>Gustavo Sá CM CAM</t>
  </si>
  <si>
    <t>Marc Casadó CDM CM RB</t>
  </si>
  <si>
    <t>R. Durosinmi ST</t>
  </si>
  <si>
    <t>A. Matturro CB</t>
  </si>
  <si>
    <t>I. Osman LW ST</t>
  </si>
  <si>
    <t>V. Atangana CDM CM</t>
  </si>
  <si>
    <t>Tomé Sousa GK</t>
  </si>
  <si>
    <t>C. Mandas GK</t>
  </si>
  <si>
    <t>A. Matos CDM CM</t>
  </si>
  <si>
    <t>M. Boadu ST</t>
  </si>
  <si>
    <t>M. Aarons RB</t>
  </si>
  <si>
    <t>N. De la Cruz CM RM</t>
  </si>
  <si>
    <t>A. Gouiri LW ST LM</t>
  </si>
  <si>
    <t>Y. Atal RB RW</t>
  </si>
  <si>
    <t>H. Traorè LM LW CAM</t>
  </si>
  <si>
    <t>M. Damsgaard CAM LW CM</t>
  </si>
  <si>
    <t>Mauro Júnior LB RB CAM</t>
  </si>
  <si>
    <t>J. Wind ST CF</t>
  </si>
  <si>
    <t>D. Livakovic GK</t>
  </si>
  <si>
    <t>R. Massimo RM</t>
  </si>
  <si>
    <t>M. Retegui ST</t>
  </si>
  <si>
    <t>Chris Ramos ST LM RM</t>
  </si>
  <si>
    <t>K. Mavropanos CB RB</t>
  </si>
  <si>
    <t>S. van den Berg CB</t>
  </si>
  <si>
    <t>C. Doucouré CDM CM</t>
  </si>
  <si>
    <t>A. Bayindir GK</t>
  </si>
  <si>
    <t>J. Bogle RWB RB</t>
  </si>
  <si>
    <t>Á. Barreal LM LWB LW</t>
  </si>
  <si>
    <t>H. Clarke RB CB</t>
  </si>
  <si>
    <t>B. Dia ST LW CF</t>
  </si>
  <si>
    <t>C. Ngonge RM CF ST</t>
  </si>
  <si>
    <t>I. El Mizouni CDM CM</t>
  </si>
  <si>
    <t>Emerson Royal RB CB</t>
  </si>
  <si>
    <t>G. Ávila CB LB</t>
  </si>
  <si>
    <t>T. Anjorin CAM</t>
  </si>
  <si>
    <t>D. Ramaj GK</t>
  </si>
  <si>
    <t>N. Collins CB</t>
  </si>
  <si>
    <t>K. Hein GK</t>
  </si>
  <si>
    <t>S. Abdul Samed CDM CM</t>
  </si>
  <si>
    <t>T. Pobega CM</t>
  </si>
  <si>
    <t>A. Soñora CM CAM RM</t>
  </si>
  <si>
    <t>A. Kalimuendo ST</t>
  </si>
  <si>
    <t>T. Doyle CM</t>
  </si>
  <si>
    <t>B. Koumetio CB LB</t>
  </si>
  <si>
    <t>K. Paredes LM</t>
  </si>
  <si>
    <t>M. Garbett CAM CM</t>
  </si>
  <si>
    <t>L. Samardžic CM CAM</t>
  </si>
  <si>
    <t>L. King CB</t>
  </si>
  <si>
    <t>V. Pizarro CDM CM</t>
  </si>
  <si>
    <t>A. Stach CM CDM CF</t>
  </si>
  <si>
    <t>N. Patterson RB RWB</t>
  </si>
  <si>
    <t>K. Fujimoto CAM</t>
  </si>
  <si>
    <t>C. Tengstedt ST</t>
  </si>
  <si>
    <t>B. Arrey-Mbi CB LWB</t>
  </si>
  <si>
    <t>D. Neil CM CDM</t>
  </si>
  <si>
    <t>I. Zabarnyi CB</t>
  </si>
  <si>
    <t>C. Archer ST</t>
  </si>
  <si>
    <t>G. Konstantelias CAM RW</t>
  </si>
  <si>
    <t>Y. Vertessen ST RW LW</t>
  </si>
  <si>
    <t>K. Gordon RW</t>
  </si>
  <si>
    <t>A. Forson RM LB CM</t>
  </si>
  <si>
    <t>Lee Han Beom CB</t>
  </si>
  <si>
    <t>C. Webster CM CDM CAM</t>
  </si>
  <si>
    <t>A. Nagalo CB</t>
  </si>
  <si>
    <t>S. Coulibaly CB</t>
  </si>
  <si>
    <t>Antonio Blanco CDM CM</t>
  </si>
  <si>
    <t>S. Ulreich GK</t>
  </si>
  <si>
    <t>I. Gündogan CM CDM</t>
  </si>
  <si>
    <t>K. Trapp GK</t>
  </si>
  <si>
    <t>J. Shelvey CM CDM</t>
  </si>
  <si>
    <t>N. Otamendi CB</t>
  </si>
  <si>
    <t>H. Mkhitaryan CAM CM CDM</t>
  </si>
  <si>
    <t>K. Navas GK</t>
  </si>
  <si>
    <t>Isco CAM LM CM</t>
  </si>
  <si>
    <t>R. Barkley CM CAM</t>
  </si>
  <si>
    <t>Danilo CB RB</t>
  </si>
  <si>
    <t>K. Volland ST CAM CF</t>
  </si>
  <si>
    <t>L. Kurzawa LB</t>
  </si>
  <si>
    <t>N. Pope GK</t>
  </si>
  <si>
    <t>S. Umtiti CB</t>
  </si>
  <si>
    <t>J. Murphy RW RM</t>
  </si>
  <si>
    <t>S. Gnabry RM CF LM</t>
  </si>
  <si>
    <t>23 L. Antal RM ST</t>
  </si>
  <si>
    <t>J. Donacien RB CB</t>
  </si>
  <si>
    <t>J. Hofmann CAM</t>
  </si>
  <si>
    <t>T. Mings CB</t>
  </si>
  <si>
    <t>22 D. Valdés CAM CM</t>
  </si>
  <si>
    <t>Kenedy LM RM ST</t>
  </si>
  <si>
    <t>K. Jackson RM ST</t>
  </si>
  <si>
    <t>M. Borja ST</t>
  </si>
  <si>
    <t>A. Sanabria ST CF</t>
  </si>
  <si>
    <t>D. Calvert-Lewin ST</t>
  </si>
  <si>
    <t>Mariano ST CF</t>
  </si>
  <si>
    <t>M. Locatelli CDM CM</t>
  </si>
  <si>
    <t>L. Klostermann CB RB</t>
  </si>
  <si>
    <t>T. Castagne RB LB RW</t>
  </si>
  <si>
    <t>S. Milinkovic-Savic CM CDM</t>
  </si>
  <si>
    <t>K. Laimer CDM CM RB</t>
  </si>
  <si>
    <t>J. Gallardo LB LM LW</t>
  </si>
  <si>
    <t>M. Cash RB RWB RM</t>
  </si>
  <si>
    <t>M. Svanberg CM CDM</t>
  </si>
  <si>
    <t>E. Adebayo ST</t>
  </si>
  <si>
    <t>G. Mancini CB</t>
  </si>
  <si>
    <t>M. Pjaca CF LW CAM</t>
  </si>
  <si>
    <t>D. Sow CM CDM</t>
  </si>
  <si>
    <t>C. Montes CB</t>
  </si>
  <si>
    <t>L. Nmecha ST</t>
  </si>
  <si>
    <t>G. Montiel RB RWB</t>
  </si>
  <si>
    <t>J. Leko ST RW LW</t>
  </si>
  <si>
    <t>A. Vega LW ST LM</t>
  </si>
  <si>
    <t>G. Hamer CM</t>
  </si>
  <si>
    <t>J. Bellegarde CM CDM LW</t>
  </si>
  <si>
    <t>Rafa Mújica ST</t>
  </si>
  <si>
    <t>T. Ndombele CM CDM CAM</t>
  </si>
  <si>
    <t>R. Yates CDM CM</t>
  </si>
  <si>
    <t>R. Marin CM CDM</t>
  </si>
  <si>
    <t>Fran Beltrán CDM CM</t>
  </si>
  <si>
    <t>Reinildo LB CB</t>
  </si>
  <si>
    <t>M. Guendouzi CM CF</t>
  </si>
  <si>
    <t>M. Senesi CB</t>
  </si>
  <si>
    <t>David Neres RM CAM LM</t>
  </si>
  <si>
    <t>C. O'Hare CAM</t>
  </si>
  <si>
    <t>A. Haidara CM CDM</t>
  </si>
  <si>
    <t>J. Moder CM CDM LM</t>
  </si>
  <si>
    <t>17 F. Totti CF ST</t>
  </si>
  <si>
    <t>18 S. Eto'o ST</t>
  </si>
  <si>
    <t>21 W. Rooney CM CDM CAM</t>
  </si>
  <si>
    <t>Kaio César RW LW</t>
  </si>
  <si>
    <t>E. Wheatley ST</t>
  </si>
  <si>
    <t>G. Chiellini CB</t>
  </si>
  <si>
    <t>L. Podolski CF ST CAM</t>
  </si>
  <si>
    <t>23 Piqué CB</t>
  </si>
  <si>
    <t>A. Young RB LB</t>
  </si>
  <si>
    <t>H. Lloris GK</t>
  </si>
  <si>
    <t>A. Witsel CB</t>
  </si>
  <si>
    <t>Willian LM RM</t>
  </si>
  <si>
    <t>D. Welbeck ST</t>
  </si>
  <si>
    <t>A. Ramsey CM CAM</t>
  </si>
  <si>
    <t>J. Fujita CDM CM</t>
  </si>
  <si>
    <t>Eom Ji Sung LM LW</t>
  </si>
  <si>
    <t>Kaio Jorge ST</t>
  </si>
  <si>
    <t>D. Fofana ST</t>
  </si>
  <si>
    <t>I. Miramón CDM CM</t>
  </si>
  <si>
    <t>I. Ndiaye CF ST</t>
  </si>
  <si>
    <t>K. Kesler-Hayden RB LB RWB</t>
  </si>
  <si>
    <t>M. Estève CB</t>
  </si>
  <si>
    <t>H. Haraldsson LM CAM LW</t>
  </si>
  <si>
    <t>L. Gondou ST RW</t>
  </si>
  <si>
    <t>A. Al Dakhil CB</t>
  </si>
  <si>
    <t>Miguel Maga RWB RB RM</t>
  </si>
  <si>
    <t>Filipe Relvas CB LB CM</t>
  </si>
  <si>
    <t>Juanlu Sánchez RB RWB</t>
  </si>
  <si>
    <t>M. Satriano ST</t>
  </si>
  <si>
    <t>S. Curtis RB CB</t>
  </si>
  <si>
    <t>D. Ouattara RM LM</t>
  </si>
  <si>
    <t>K. De Winter CB RWB</t>
  </si>
  <si>
    <t>Pubill RB RWB</t>
  </si>
  <si>
    <t>Geny Catamo RW RM RWB</t>
  </si>
  <si>
    <t>C. Wiley LM LB</t>
  </si>
  <si>
    <t>M. Lazetic ST LM</t>
  </si>
  <si>
    <t>M. Perrone CM CDM</t>
  </si>
  <si>
    <t>A. Murphy CB LB</t>
  </si>
  <si>
    <t>Joan González CM</t>
  </si>
  <si>
    <t>Y. Medina LM LWB LW</t>
  </si>
  <si>
    <t>L. D'Andrea RM RW</t>
  </si>
  <si>
    <t>B. Tahirovic CDM CM</t>
  </si>
  <si>
    <t>M. Monamay CB CDM</t>
  </si>
  <si>
    <t>Danilo CDM CM</t>
  </si>
  <si>
    <t>D. Ozoh CDM CM</t>
  </si>
  <si>
    <t>T. Avilés CB CDM</t>
  </si>
  <si>
    <t>Arthur RWB RM</t>
  </si>
  <si>
    <t>S. Desplanches GK</t>
  </si>
  <si>
    <t>J. Hinshelwood CDM RB LB</t>
  </si>
  <si>
    <t>B. Meupiyou CB</t>
  </si>
  <si>
    <t>J. Johnson LWB LB</t>
  </si>
  <si>
    <t>M. Lewis-Skelly CM CDM</t>
  </si>
  <si>
    <t>J. Addai RW</t>
  </si>
  <si>
    <t>D. Muñoz RWB RB RM</t>
  </si>
  <si>
    <t>M. Demiral CB</t>
  </si>
  <si>
    <t>N. Nartey CM CDM LWB</t>
  </si>
  <si>
    <t>H. Wright ST LM</t>
  </si>
  <si>
    <t>E. Dennis LW ST LM</t>
  </si>
  <si>
    <t>Galeno LM</t>
  </si>
  <si>
    <t>N. Casale CB</t>
  </si>
  <si>
    <t>J. Arp ST</t>
  </si>
  <si>
    <t>M. Gabbia CB</t>
  </si>
  <si>
    <t>T. Weah RM RWB RB</t>
  </si>
  <si>
    <t>M. Kovár GK</t>
  </si>
  <si>
    <t>N. Pérez CB</t>
  </si>
  <si>
    <t>J. Bijol CB</t>
  </si>
  <si>
    <t>A. Rrahmani CB</t>
  </si>
  <si>
    <t>B. Omeragic CB</t>
  </si>
  <si>
    <t>F. Ranocchia CM CDM</t>
  </si>
  <si>
    <t>J. Lindstrøm CAM RM CF</t>
  </si>
  <si>
    <t>T. Parrott ST RM</t>
  </si>
  <si>
    <t>Arthur Cabral ST</t>
  </si>
  <si>
    <t>E. Le Fée CM LM</t>
  </si>
  <si>
    <t>B. Diakité RB CB</t>
  </si>
  <si>
    <t>M. Caqueret CM CDM</t>
  </si>
  <si>
    <t>K. Hoever RB RWB</t>
  </si>
  <si>
    <t>M. Solomon LW LM</t>
  </si>
  <si>
    <t>L. Buchanan LB CB</t>
  </si>
  <si>
    <t>H. Burrows LB CAM</t>
  </si>
  <si>
    <t>H. López Muñoz CAM RM LM</t>
  </si>
  <si>
    <t>Vivian CB</t>
  </si>
  <si>
    <t>S. Conteh ST RM</t>
  </si>
  <si>
    <t>E. Simms ST</t>
  </si>
  <si>
    <t>Nuno Tavares LB LM</t>
  </si>
  <si>
    <t>A. Doughty LWB RWB LM</t>
  </si>
  <si>
    <t>K. Kozlowski LM CAM</t>
  </si>
  <si>
    <t>Robert Navarro LM CM</t>
  </si>
  <si>
    <t>Francés CB LB</t>
  </si>
  <si>
    <t>J. Enciso LM CAM RM</t>
  </si>
  <si>
    <t>R. Hatate CM CAM</t>
  </si>
  <si>
    <t>M. Ramírez GK</t>
  </si>
  <si>
    <t>S. Simón RB RM CM</t>
  </si>
  <si>
    <t>M. Fofana LW LM</t>
  </si>
  <si>
    <t>A. Truffert LB LM</t>
  </si>
  <si>
    <t>M. Tillman CAM CM LW</t>
  </si>
  <si>
    <t>A. Pantea RB LB</t>
  </si>
  <si>
    <t>João Mário RB</t>
  </si>
  <si>
    <t>W. Bondo CM RM</t>
  </si>
  <si>
    <t>M. Brescianini CM CDM</t>
  </si>
  <si>
    <t>Aimar Oroz CM CAM</t>
  </si>
  <si>
    <t>Víctor Chust CB</t>
  </si>
  <si>
    <t>Johnny Cardoso CDM CM</t>
  </si>
  <si>
    <t>B. Dárdai CAM</t>
  </si>
  <si>
    <t>Mingueza RB CB RM</t>
  </si>
  <si>
    <t>P. Sarr CM CDM</t>
  </si>
  <si>
    <t>C. Cîrjan CAM CM</t>
  </si>
  <si>
    <t>Raúl De Tomás ST</t>
  </si>
  <si>
    <t>Otávio CAM RM CM</t>
  </si>
  <si>
    <t>J. Quintero CAM RW</t>
  </si>
  <si>
    <t>K. Mbabu RB RM</t>
  </si>
  <si>
    <t>Gayà LB LWB</t>
  </si>
  <si>
    <t>O. Vlachodimos GK</t>
  </si>
  <si>
    <t>P. Frankowski RWB RM LM</t>
  </si>
  <si>
    <t>N. Stanciu CM CAM</t>
  </si>
  <si>
    <t>R. Bazoer CB CDM CM</t>
  </si>
  <si>
    <t>F. Bernardeschi RW RM CAM</t>
  </si>
  <si>
    <t>R. Christie CDM CAM RM</t>
  </si>
  <si>
    <t>D. Zapata ST</t>
  </si>
  <si>
    <t>R. Skov RWB LWB RM</t>
  </si>
  <si>
    <t>C. Tolisso CDM CM</t>
  </si>
  <si>
    <t>H. Wilson RM RW</t>
  </si>
  <si>
    <t>N. Eliasson RM LM</t>
  </si>
  <si>
    <t>Pau López GK</t>
  </si>
  <si>
    <t>J. Fulton CDM CM</t>
  </si>
  <si>
    <t>R. Karsdorp RM RWB RB</t>
  </si>
  <si>
    <t>U. Çiftçi LB</t>
  </si>
  <si>
    <t>K. Phillips CDM CM</t>
  </si>
  <si>
    <t>R. Bensebaini LB CB</t>
  </si>
  <si>
    <t>J. Larsson RW ST</t>
  </si>
  <si>
    <t>M. Wittek LB LM</t>
  </si>
  <si>
    <t>Z. Çelik RWB RM RB</t>
  </si>
  <si>
    <t>A. Meret GK</t>
  </si>
  <si>
    <t>D. Caleta-Car CB</t>
  </si>
  <si>
    <t>S. Mavididi LW LM</t>
  </si>
  <si>
    <t>N. Kreuzer RB</t>
  </si>
  <si>
    <t>C. Adams ST</t>
  </si>
  <si>
    <t>Aritz Elustondo CB RB</t>
  </si>
  <si>
    <t>T. Kehrer CB RB</t>
  </si>
  <si>
    <t>B. Henrichs RB RM LB</t>
  </si>
  <si>
    <t>L. García ST</t>
  </si>
  <si>
    <t>S. Sensi CM CAM</t>
  </si>
  <si>
    <t>B. Chilwell LB LWB</t>
  </si>
  <si>
    <t>J. Aidoo CB</t>
  </si>
  <si>
    <t>Lucas Mantela GK</t>
  </si>
  <si>
    <t>Arthur CM CDM</t>
  </si>
  <si>
    <t>M. Almirón RW</t>
  </si>
  <si>
    <t>Javi Galán LB</t>
  </si>
  <si>
    <t>16 FakePlayer ST CAM</t>
  </si>
  <si>
    <t>R. Malinovskyi CM CF</t>
  </si>
  <si>
    <t>K. Tsimikas LB</t>
  </si>
  <si>
    <t>T. Fosu-Mensah RWB RM CB</t>
  </si>
  <si>
    <t>T. Asano RW ST</t>
  </si>
  <si>
    <t>T. Adams CDM CM</t>
  </si>
  <si>
    <t>M. Turner GK</t>
  </si>
  <si>
    <t>R. Orsolini RM CF RW</t>
  </si>
  <si>
    <t>A. Ramsdale GK</t>
  </si>
  <si>
    <t>Carlos Soler CM</t>
  </si>
  <si>
    <t>R. McCrorie RB CB CDM</t>
  </si>
  <si>
    <t>L. Travis CDM CM</t>
  </si>
  <si>
    <t>H. Barnes LW LM</t>
  </si>
  <si>
    <t>H. Aouar CM LM</t>
  </si>
  <si>
    <t>F. Neuhaus CM</t>
  </si>
  <si>
    <t>18 J. Terry CB</t>
  </si>
  <si>
    <t>S. Mayulu CAM RW</t>
  </si>
  <si>
    <t>16 A. Arshavin LW RW</t>
  </si>
  <si>
    <t>K. Schmeichel GK</t>
  </si>
  <si>
    <t>23 G. Bale RW RM</t>
  </si>
  <si>
    <t>A. Vidal CM</t>
  </si>
  <si>
    <t>L. de Jong ST</t>
  </si>
  <si>
    <t>B. Leno GK</t>
  </si>
  <si>
    <t>J. Cuadrado RM RB RW</t>
  </si>
  <si>
    <t>23 P. Jones CB</t>
  </si>
  <si>
    <t>T. Cairney CM CDM CAM</t>
  </si>
  <si>
    <t>T. Horn GK</t>
  </si>
  <si>
    <t>J. Oblak GK</t>
  </si>
  <si>
    <t>Gabriel Paulista CB</t>
  </si>
  <si>
    <t>R. Mahrez RM RW</t>
  </si>
  <si>
    <t>Mário Rui LB</t>
  </si>
  <si>
    <t>W. Orban CB</t>
  </si>
  <si>
    <t>S. Savic CB</t>
  </si>
  <si>
    <t>C. Taylor LB CB</t>
  </si>
  <si>
    <t>R. Jiménez ST</t>
  </si>
  <si>
    <t>P. Gazzaniga GK</t>
  </si>
  <si>
    <t>S. Haller ST</t>
  </si>
  <si>
    <t>L. Paredes CM CDM</t>
  </si>
  <si>
    <t>R. Fraser RW LW</t>
  </si>
  <si>
    <t>P. Mpanzu CM CDM</t>
  </si>
  <si>
    <t>F. Kostic LM LWB</t>
  </si>
  <si>
    <t>Y. Abdurisag RM LM</t>
  </si>
  <si>
    <t>Álvaro Fernández LWB LM LB</t>
  </si>
  <si>
    <t>A. Circati CB</t>
  </si>
  <si>
    <t>J. Gauto LM RM</t>
  </si>
  <si>
    <t>D. Huseinbašic CM CDM</t>
  </si>
  <si>
    <t>L. Langoni RM ST RW</t>
  </si>
  <si>
    <t>E. Tchato RB RWB</t>
  </si>
  <si>
    <t>D. Pejcinovic ST</t>
  </si>
  <si>
    <t>B. Spencer RB LB LM</t>
  </si>
  <si>
    <t>M. Smets CB</t>
  </si>
  <si>
    <t>Álex Padilla GK</t>
  </si>
  <si>
    <t>L. Banda LW</t>
  </si>
  <si>
    <t>A. Bianco CM</t>
  </si>
  <si>
    <t>A. Fontanarosa CB LB</t>
  </si>
  <si>
    <t>R. Pukštas CM CAM</t>
  </si>
  <si>
    <t>Álvaro ST LW</t>
  </si>
  <si>
    <t>G. Puerta CM</t>
  </si>
  <si>
    <t>C. Ordoñez CDM CM</t>
  </si>
  <si>
    <t>E. Agyei RM ST</t>
  </si>
  <si>
    <t>André Gomes GK</t>
  </si>
  <si>
    <t>P. Dahbo RW LW</t>
  </si>
  <si>
    <t>N. Mukau CDM CM</t>
  </si>
  <si>
    <t>D. Downs ST CF</t>
  </si>
  <si>
    <t>I. Maza CAM</t>
  </si>
  <si>
    <t>S. Magassa CB</t>
  </si>
  <si>
    <t>G. Doué RB CB</t>
  </si>
  <si>
    <t>R. van Bommel LW</t>
  </si>
  <si>
    <t>F. Rodríguez-Gentile ST</t>
  </si>
  <si>
    <t>L. Palma LW</t>
  </si>
  <si>
    <t>E. Aristizábal ST</t>
  </si>
  <si>
    <t>S. Greenwood LM CAM</t>
  </si>
  <si>
    <t>Raúl García ST</t>
  </si>
  <si>
    <t>M. Bard LB</t>
  </si>
  <si>
    <t>L. Badé CB</t>
  </si>
  <si>
    <t>A. Ounahi CM</t>
  </si>
  <si>
    <t>R. Villagra CDM CM</t>
  </si>
  <si>
    <t>Samú Costa CDM CM</t>
  </si>
  <si>
    <t>D. Maldini CAM ST</t>
  </si>
  <si>
    <t>S. Rodríguez CAM LM CF</t>
  </si>
  <si>
    <t>A. Aravena LM ST CAM</t>
  </si>
  <si>
    <t>F. Moumbagna ST</t>
  </si>
  <si>
    <t>S. Nanasi LM CAM RM</t>
  </si>
  <si>
    <t>C. Tzolis LM</t>
  </si>
  <si>
    <t>P. Nebel CAM CM</t>
  </si>
  <si>
    <t>A. Jashari CDM CM</t>
  </si>
  <si>
    <t>M. Balikwisha LM LW CM</t>
  </si>
  <si>
    <t>O. Maritu ST RM RW</t>
  </si>
  <si>
    <t>R. Reitz CM</t>
  </si>
  <si>
    <t>J. Lepenant CDM CM</t>
  </si>
  <si>
    <t>C. Olivera LW RW CF</t>
  </si>
  <si>
    <t>G. Koutsias ST RW LW</t>
  </si>
  <si>
    <t>Luiz Júnior GK</t>
  </si>
  <si>
    <t>Nathan RB RWB CB</t>
  </si>
  <si>
    <t>J. van Hecke CB</t>
  </si>
  <si>
    <t>H. Roberts LB CB</t>
  </si>
  <si>
    <t>L. Barry LM LW ST</t>
  </si>
  <si>
    <t>Zito Luvumbo CF LM RM</t>
  </si>
  <si>
    <t>E. Green GK</t>
  </si>
  <si>
    <t>N. Ahamada CM CAM RW</t>
  </si>
  <si>
    <t>Y. Bonny ST</t>
  </si>
  <si>
    <t>M. John LWB LM</t>
  </si>
  <si>
    <t>K. Zenón LM CM</t>
  </si>
  <si>
    <t>M. Rogers LM CF LW</t>
  </si>
  <si>
    <t>Yang Hyun Jun RW LW</t>
  </si>
  <si>
    <t>A. Jasic RB RM CM</t>
  </si>
  <si>
    <t>Y. Kechta CM CDM</t>
  </si>
  <si>
    <t>O. Vargas CM CDM RM</t>
  </si>
  <si>
    <t>A. Paulsen GK</t>
  </si>
  <si>
    <t>Agirrezabala GK</t>
  </si>
  <si>
    <t>M. Viti CB</t>
  </si>
  <si>
    <t>T. Fukui CM CAM RW</t>
  </si>
  <si>
    <t>B. Kanuric CM LM RM</t>
  </si>
  <si>
    <t>C. Zafeiris CM CDM</t>
  </si>
  <si>
    <t>E. Jelert RB LB</t>
  </si>
  <si>
    <t>L. Querfeld CB</t>
  </si>
  <si>
    <t>Z. Iqbal CM CAM CDM</t>
  </si>
  <si>
    <t>J. Njinmah ST</t>
  </si>
  <si>
    <t>A. Greive ST</t>
  </si>
  <si>
    <t>Vinícius Tobías RB</t>
  </si>
  <si>
    <t>W. Kambwala CB RB</t>
  </si>
  <si>
    <t>D. Boloca CM CDM</t>
  </si>
  <si>
    <t>L. Lucca ST</t>
  </si>
  <si>
    <t>M. Barsham GK</t>
  </si>
  <si>
    <t>Tiago Gouveia RM LM LW</t>
  </si>
  <si>
    <t>Álex Pozo RB RM RWB</t>
  </si>
  <si>
    <t>D. Giannoulis LB</t>
  </si>
  <si>
    <t>C. Stengs CAM RW</t>
  </si>
  <si>
    <t>T. Soucek CDM CM CAM</t>
  </si>
  <si>
    <t>M. Aebischer CDM CM RM</t>
  </si>
  <si>
    <t>S. Birindelli RWB RM RB</t>
  </si>
  <si>
    <t>S. Longstaff CM</t>
  </si>
  <si>
    <t>K. Denkey ST</t>
  </si>
  <si>
    <t>M. Tavernier LM RM</t>
  </si>
  <si>
    <t>V. Castellanos ST</t>
  </si>
  <si>
    <t>F. Coman LW ST</t>
  </si>
  <si>
    <t>Michael RM LM</t>
  </si>
  <si>
    <t>I. Chair LW LM CAM</t>
  </si>
  <si>
    <t>F. Al Birekan ST</t>
  </si>
  <si>
    <t>Rodrigo Becão CB</t>
  </si>
  <si>
    <t>T. Galdames LB CB LWB</t>
  </si>
  <si>
    <t>R. Schmid CAM CM</t>
  </si>
  <si>
    <t>G. Giakoumakis ST</t>
  </si>
  <si>
    <t>S. Kalajdžic ST</t>
  </si>
  <si>
    <t>F. Downes CDM CM</t>
  </si>
  <si>
    <t>M. Cooper GK</t>
  </si>
  <si>
    <t>N. Vlašic CF LM CAM</t>
  </si>
  <si>
    <t>L. Foster ST</t>
  </si>
  <si>
    <t>C. Dagba RB</t>
  </si>
  <si>
    <t>B. Johnson RB LB</t>
  </si>
  <si>
    <t>M. Barrow CF ST LM</t>
  </si>
  <si>
    <t>T. Balu?a CDM CM</t>
  </si>
  <si>
    <t>J. Ekkelenkamp CAM CM CDM</t>
  </si>
  <si>
    <t>I. Poveda RM CAM</t>
  </si>
  <si>
    <t>R. Matondo LW ST LM</t>
  </si>
  <si>
    <t>E. Aiwu CB RB</t>
  </si>
  <si>
    <t>J. Anthony LM LW</t>
  </si>
  <si>
    <t>Iñigo Vicente LM CAM</t>
  </si>
  <si>
    <t>J. Burkardt ST CF</t>
  </si>
  <si>
    <t>Fernando ST</t>
  </si>
  <si>
    <t>J. David CB</t>
  </si>
  <si>
    <t>M. Salisu CB</t>
  </si>
  <si>
    <t>D. Popov CB</t>
  </si>
  <si>
    <t>Iñaki Peña GK</t>
  </si>
  <si>
    <t>M. Bidstrup CDM CM</t>
  </si>
  <si>
    <t>22 Fidalgo CAM CDM CM</t>
  </si>
  <si>
    <t>S. Abdulhamid RB</t>
  </si>
  <si>
    <t>M. Camara CDM CM</t>
  </si>
  <si>
    <t>A. Král CDM CM</t>
  </si>
  <si>
    <t>Edgar CB CDM</t>
  </si>
  <si>
    <t>S. Esposito ST CAM</t>
  </si>
  <si>
    <t>I. Gruev CDM CM</t>
  </si>
  <si>
    <t>R. Piccoli ST</t>
  </si>
  <si>
    <t>D. Köhn LB LWB LM</t>
  </si>
  <si>
    <t>L. Brassier CB</t>
  </si>
  <si>
    <t>M. De Cuyper LB LWB RB</t>
  </si>
  <si>
    <t>L. Vázquez ST</t>
  </si>
  <si>
    <t>Y. Demir RM CAM RW</t>
  </si>
  <si>
    <t>L. Clarkson CM CDM CAM</t>
  </si>
  <si>
    <t>J. Kaminski LM LB</t>
  </si>
  <si>
    <t>O. Pineda CAM LM CM</t>
  </si>
  <si>
    <t>M. Holgate CB RB</t>
  </si>
  <si>
    <t>C. Bedia ST CF</t>
  </si>
  <si>
    <t>G. Rodríguez CDM</t>
  </si>
  <si>
    <t>A. Diallo CB LB</t>
  </si>
  <si>
    <t>S. Bergwijn LW</t>
  </si>
  <si>
    <t>S. McKenna CB</t>
  </si>
  <si>
    <t>E. Buendía RM CAM</t>
  </si>
  <si>
    <t>J. Bacuna CDM LM CM</t>
  </si>
  <si>
    <t>Nuno Santos LW LWB LM</t>
  </si>
  <si>
    <t>K. Grabara GK</t>
  </si>
  <si>
    <t>L. Martínez Quarta CB</t>
  </si>
  <si>
    <t>T. Roberts CAM ST RM</t>
  </si>
  <si>
    <t>D. Calabria RB RWB</t>
  </si>
  <si>
    <t>G. Edmundson CB</t>
  </si>
  <si>
    <t>J. Rodon CB</t>
  </si>
  <si>
    <t>M. Jensen CM</t>
  </si>
  <si>
    <t>R. Krunic CM CAM CDM</t>
  </si>
  <si>
    <t>J. Piotrowski CM CDM</t>
  </si>
  <si>
    <t>Adryan Zonta LWB LB</t>
  </si>
  <si>
    <t>Matheus Reis CB LB LWB</t>
  </si>
  <si>
    <t>J. Worrall CB</t>
  </si>
  <si>
    <t>N. Nández RM CM RB</t>
  </si>
  <si>
    <t>M. Šarkic GK</t>
  </si>
  <si>
    <t>Guruzeta ST</t>
  </si>
  <si>
    <t>R. Perraud LB</t>
  </si>
  <si>
    <t>A. Lafont GK</t>
  </si>
  <si>
    <t>F. Aursnes RB LB LM</t>
  </si>
  <si>
    <t>J. Harrison RM LM</t>
  </si>
  <si>
    <t>Caio Henrique LB</t>
  </si>
  <si>
    <t>W. Endo CDM CM</t>
  </si>
  <si>
    <t>R. Doan RM CAM</t>
  </si>
  <si>
    <t>Bernardo LB CB</t>
  </si>
  <si>
    <t>J. Sánchez RB</t>
  </si>
  <si>
    <t>T. Chong RM CM CF</t>
  </si>
  <si>
    <t>J. Taylor CDM CM</t>
  </si>
  <si>
    <t>Gedson Fernandes CM CDM CAM</t>
  </si>
  <si>
    <t>J. Mæhle LB RB LM</t>
  </si>
  <si>
    <t>J. Brekalo CF LW LM</t>
  </si>
  <si>
    <t>L. Amani CM CAM</t>
  </si>
  <si>
    <t>V. Janelt CDM CM LB</t>
  </si>
  <si>
    <t>I. Sarr RM LM RW</t>
  </si>
  <si>
    <t>M. Lazzari RB</t>
  </si>
  <si>
    <t>K. Wilson RWB RB RM</t>
  </si>
  <si>
    <t>B. Özcan CM CDM ST</t>
  </si>
  <si>
    <t>A. Trusty CB LB</t>
  </si>
  <si>
    <t>Santi Comesaña CM CDM</t>
  </si>
  <si>
    <t>A. Pinamonti ST</t>
  </si>
  <si>
    <t>Y. Valery RB CB</t>
  </si>
  <si>
    <t>J. Robinson CB</t>
  </si>
  <si>
    <t>L. Muriel ST</t>
  </si>
  <si>
    <t>L. Unnerstall GK</t>
  </si>
  <si>
    <t>F. Acerbi CB</t>
  </si>
  <si>
    <t>S. Ortega GK</t>
  </si>
  <si>
    <t>J. Schlupp CM CDM LM</t>
  </si>
  <si>
    <t>Roberto Firmino CF ST CAM</t>
  </si>
  <si>
    <t>S. Armstrong CM</t>
  </si>
  <si>
    <t>Sergi Darder CM CAM CDM</t>
  </si>
  <si>
    <t>J. Vestergaard CB</t>
  </si>
  <si>
    <t>J. Butland GK</t>
  </si>
  <si>
    <t>T. Hazard LW CF</t>
  </si>
  <si>
    <t>Héctor Bellerín RB RWB</t>
  </si>
  <si>
    <t>L. Karius GK</t>
  </si>
  <si>
    <t>K. Zouma CB</t>
  </si>
  <si>
    <t>Iñigo Martínez CB</t>
  </si>
  <si>
    <t>B. Samba GK</t>
  </si>
  <si>
    <t>F. Thauvin CF ST</t>
  </si>
  <si>
    <t>C. Walton GK</t>
  </si>
  <si>
    <t>M. Ginter CB</t>
  </si>
  <si>
    <t>S. Kolašinac CB LB</t>
  </si>
  <si>
    <t>A. Januzaj RW LW</t>
  </si>
  <si>
    <t>H. Ziyech RM CAM</t>
  </si>
  <si>
    <t>Fabinho CDM CM</t>
  </si>
  <si>
    <t>H. Mukhtar CF ST CAM</t>
  </si>
  <si>
    <t>Ricardo Pereira RB</t>
  </si>
  <si>
    <t>Rui Silva GK</t>
  </si>
  <si>
    <t>S. Al Dawsari LM LW</t>
  </si>
  <si>
    <t>E. Hysaj LB RB</t>
  </si>
  <si>
    <t>C. Mbemba CB</t>
  </si>
  <si>
    <t>S. Boufal CF LM ST</t>
  </si>
  <si>
    <t>K. Demirbay CM CDM CAM</t>
  </si>
  <si>
    <t>S. Azmoun ST CAM</t>
  </si>
  <si>
    <t>B. Bourigeaud CM RM</t>
  </si>
  <si>
    <t>B. Dragowski GK</t>
  </si>
  <si>
    <t>M. Thiam ST LM</t>
  </si>
  <si>
    <t>G. Escalante CM CDM</t>
  </si>
  <si>
    <t>M. Harness LM</t>
  </si>
  <si>
    <t>J. Pohjanpalo ST</t>
  </si>
  <si>
    <t>D. Brooks RW RM</t>
  </si>
  <si>
    <t>Y. Mina CB</t>
  </si>
  <si>
    <t>S. Benrahma LW LM</t>
  </si>
  <si>
    <t>D. Sánchez CB</t>
  </si>
  <si>
    <t>M. Oršic LM RM CM</t>
  </si>
  <si>
    <t>L. Acosta CAM</t>
  </si>
  <si>
    <t>Lee Jae Sung CAM CF CM</t>
  </si>
  <si>
    <t>P. Roberts RM</t>
  </si>
  <si>
    <t>H. Lozano RW LW</t>
  </si>
  <si>
    <t>L. Boyé ST</t>
  </si>
  <si>
    <t>Unai López CDM CM CAM</t>
  </si>
  <si>
    <t>J. Rose GK</t>
  </si>
  <si>
    <t>E. Ünal ST</t>
  </si>
  <si>
    <t>K. Ajer CB RB</t>
  </si>
  <si>
    <t>L. Cook CDM CM</t>
  </si>
  <si>
    <t>R. Kent LW CF RW</t>
  </si>
  <si>
    <t>21 A. Robben RM CAM</t>
  </si>
  <si>
    <t>15 Xavi CM</t>
  </si>
  <si>
    <t>Y. Eduardo ST LW RW</t>
  </si>
  <si>
    <t>C. Sherpa ST LM RM</t>
  </si>
  <si>
    <t>14 Alex CAM CF</t>
  </si>
  <si>
    <t>18 Kaká CAM CF</t>
  </si>
  <si>
    <t>Nani LM LW ST</t>
  </si>
  <si>
    <t>S. Carson GK</t>
  </si>
  <si>
    <t>João Moutinho CM CAM CDM</t>
  </si>
  <si>
    <t>23 T. Walcott RM</t>
  </si>
  <si>
    <t>I. Rakitic CM CDM</t>
  </si>
  <si>
    <t>Sokratis CB</t>
  </si>
  <si>
    <t>Á. Di María RM CF</t>
  </si>
  <si>
    <t>C. Benteke ST</t>
  </si>
  <si>
    <t>M. Arnautovic ST</t>
  </si>
  <si>
    <t>M. Darmian CB RWB RM</t>
  </si>
  <si>
    <t>G. Sigurðsson CAM</t>
  </si>
  <si>
    <t>22 Paulinho CM CAM CDM</t>
  </si>
  <si>
    <t>23 S. Kagawa CAM CF CM</t>
  </si>
  <si>
    <t>21 Hulk RW ST</t>
  </si>
  <si>
    <t>Alex Sandro CB LB</t>
  </si>
  <si>
    <t>C. Wood ST</t>
  </si>
  <si>
    <t>A. Lacazette ST</t>
  </si>
  <si>
    <t>J. Guilavogui CB CDM</t>
  </si>
  <si>
    <t>Jonathan Viera CAM CM LM</t>
  </si>
  <si>
    <t>L. Insigne LW CF LM</t>
  </si>
  <si>
    <t>A. Lescano CM CAM</t>
  </si>
  <si>
    <t>V. Carboni CAM ST</t>
  </si>
  <si>
    <t>B. Humphreys CB</t>
  </si>
  <si>
    <t>Ângelo RM RW LM</t>
  </si>
  <si>
    <t>M. Ilenic RB RM</t>
  </si>
  <si>
    <t>R. Esse CAM RM</t>
  </si>
  <si>
    <t>S. Boselli CB RB</t>
  </si>
  <si>
    <t>Álex Valle LB LM</t>
  </si>
  <si>
    <t>N. Butler-Oyedeji ST</t>
  </si>
  <si>
    <t>Alarcón ST LW RW</t>
  </si>
  <si>
    <t>A. Saldivia CB</t>
  </si>
  <si>
    <t>T. Land CM</t>
  </si>
  <si>
    <t>H. Blank CB LB</t>
  </si>
  <si>
    <t>E. Banzuzi CM CAM</t>
  </si>
  <si>
    <t>J. Manzambi CM</t>
  </si>
  <si>
    <t>T. Rubio CB RB</t>
  </si>
  <si>
    <t>A. Khusanov CB</t>
  </si>
  <si>
    <t>Jefté LB LWB LM</t>
  </si>
  <si>
    <t>O. Diakité ST</t>
  </si>
  <si>
    <t>N. O'Reilly CAM CM</t>
  </si>
  <si>
    <t>L. Sauer LW CAM</t>
  </si>
  <si>
    <t>João Muniz CB LB</t>
  </si>
  <si>
    <t>S. Amo-Ameyaw LW RW</t>
  </si>
  <si>
    <t>M. Finkgräfe LB LM CM</t>
  </si>
  <si>
    <t>A. Gilchrist CB RB</t>
  </si>
  <si>
    <t>Yarek CB LB</t>
  </si>
  <si>
    <t>M. Diawara CM</t>
  </si>
  <si>
    <t>K. Arroyo LW</t>
  </si>
  <si>
    <t>E. Muçi CAM LW</t>
  </si>
  <si>
    <t>M. Uzuni ST LM RM</t>
  </si>
  <si>
    <t>M. Aydin RB</t>
  </si>
  <si>
    <t>L. Günther LWB LB</t>
  </si>
  <si>
    <t>D. Wolfe LB</t>
  </si>
  <si>
    <t>M. Lotka GK</t>
  </si>
  <si>
    <t>Turrientes CM CDM</t>
  </si>
  <si>
    <t>N. Weißhaupt LM RM</t>
  </si>
  <si>
    <t>M. Ugalde ST</t>
  </si>
  <si>
    <t>A. Zorgane CM CDM</t>
  </si>
  <si>
    <t>O. Pohlmann CM LM CF</t>
  </si>
  <si>
    <t>C. Rushworth GK</t>
  </si>
  <si>
    <t>L. Abada RW</t>
  </si>
  <si>
    <t>Beñat Prados CM CDM CB</t>
  </si>
  <si>
    <t>V. Taborda CAM CM ST</t>
  </si>
  <si>
    <t>Pedro Malheiro RB RWB</t>
  </si>
  <si>
    <t>J. Mendes RB LB RWB</t>
  </si>
  <si>
    <t>F. Back RWB RB</t>
  </si>
  <si>
    <t>J. Rak-Sakyi RM RW</t>
  </si>
  <si>
    <t>L. Dobbin LM ST</t>
  </si>
  <si>
    <t>Iturbe GK</t>
  </si>
  <si>
    <t>E. Poku RW LW</t>
  </si>
  <si>
    <t>Diego López LM RM CAM</t>
  </si>
  <si>
    <t>F. Alidou LM RM</t>
  </si>
  <si>
    <t>Noel ST RW</t>
  </si>
  <si>
    <t>C. Slicker GK</t>
  </si>
  <si>
    <t>Saúl Coco CB</t>
  </si>
  <si>
    <t>S. Perkins RM ST CAM</t>
  </si>
  <si>
    <t>A. Ibrahimovic LW LM CAM</t>
  </si>
  <si>
    <t>M. Mampassi CB</t>
  </si>
  <si>
    <t>S. Ngoma RM ST</t>
  </si>
  <si>
    <t>C. McNeill ST</t>
  </si>
  <si>
    <t>D. Gore CM CAM</t>
  </si>
  <si>
    <t>F. Baschirotto CB</t>
  </si>
  <si>
    <t>A. Ali ST RM</t>
  </si>
  <si>
    <t>M. van Brederode LW</t>
  </si>
  <si>
    <t>D. Coppola CB</t>
  </si>
  <si>
    <t>E. Sarikaya CB</t>
  </si>
  <si>
    <t>L. Zeefuik ST CAM</t>
  </si>
  <si>
    <t>G. Oristanio CF CAM RM</t>
  </si>
  <si>
    <t>M. El Arouch CAM</t>
  </si>
  <si>
    <t>23 Y. Lagha ST</t>
  </si>
  <si>
    <t>B. Miovski ST</t>
  </si>
  <si>
    <t>E. Omic CDM CM CB</t>
  </si>
  <si>
    <t>M. Joseph ST</t>
  </si>
  <si>
    <t>R. Andrews RB RWB</t>
  </si>
  <si>
    <t>Marquinhos RM</t>
  </si>
  <si>
    <t>B. Bouanani RW</t>
  </si>
  <si>
    <t>K. Muneer LM</t>
  </si>
  <si>
    <t>M. Penders GK</t>
  </si>
  <si>
    <t>S. Borza LB LM</t>
  </si>
  <si>
    <t>B. Nelson CB</t>
  </si>
  <si>
    <t>S. Baidoo CB</t>
  </si>
  <si>
    <t>M. Jurásek RW LW</t>
  </si>
  <si>
    <t>C. Richards CB CDM</t>
  </si>
  <si>
    <t>T. Coulibaly LM RM CF</t>
  </si>
  <si>
    <t>K. Struski CAM CM</t>
  </si>
  <si>
    <t>D. Churlinov RM ST CAM</t>
  </si>
  <si>
    <t>J. Rudoni CM CAM CDM</t>
  </si>
  <si>
    <t>Luquinha CAM CM RM</t>
  </si>
  <si>
    <t>K. Piatkowski CB</t>
  </si>
  <si>
    <t>Daniel Bragança CM CDM CAM</t>
  </si>
  <si>
    <t>I. Jakobs LWB LM LB</t>
  </si>
  <si>
    <t>Y. Larouci LWB</t>
  </si>
  <si>
    <t>R. Zerrouki CDM CM</t>
  </si>
  <si>
    <t>L. Ivanušec LW CAM</t>
  </si>
  <si>
    <t>J. O'Brien CB</t>
  </si>
  <si>
    <t>Talles Magno CF ST LM</t>
  </si>
  <si>
    <t>S. Turati GK</t>
  </si>
  <si>
    <t>L. Da Cunha CAM RM</t>
  </si>
  <si>
    <t>M. Arezo ST</t>
  </si>
  <si>
    <t>O. Dorley CDM CM</t>
  </si>
  <si>
    <t>J. Marshall-Rutty RB CM LM</t>
  </si>
  <si>
    <t>R. Sosa LM RM</t>
  </si>
  <si>
    <t>Z. Suzuki GK</t>
  </si>
  <si>
    <t>B. Chrisene LWB LB</t>
  </si>
  <si>
    <t>Y. Mosquera CB RB</t>
  </si>
  <si>
    <t>A. Simsir LW ST</t>
  </si>
  <si>
    <t>A. Grønbæk CAM CM</t>
  </si>
  <si>
    <t>A. Karabec RW</t>
  </si>
  <si>
    <t>O. Traoré RB</t>
  </si>
  <si>
    <t>M. Kvistgaarden ST LW RW</t>
  </si>
  <si>
    <t>M. Okoye GK</t>
  </si>
  <si>
    <t>A. Virginius RM ST</t>
  </si>
  <si>
    <t>I. Davies ST</t>
  </si>
  <si>
    <t>F. Ioannidis ST</t>
  </si>
  <si>
    <t>M. Johnston RWB RB</t>
  </si>
  <si>
    <t>I. Grbic GK</t>
  </si>
  <si>
    <t>F. Jörgensen GK</t>
  </si>
  <si>
    <t>M. Braunöder CM CDM</t>
  </si>
  <si>
    <t>Obrador LB</t>
  </si>
  <si>
    <t>K. Aktürkoglu LM CAM</t>
  </si>
  <si>
    <t>S. Tovide ST</t>
  </si>
  <si>
    <t>K. Çalhanoglu LWB LB LM</t>
  </si>
  <si>
    <t>J. Chávez LWB LM</t>
  </si>
  <si>
    <t>M. Hilgers CB</t>
  </si>
  <si>
    <t>F. Rieder CAM CM</t>
  </si>
  <si>
    <t>Cañizares GK</t>
  </si>
  <si>
    <t>M. Ruggeri LWB LM CB</t>
  </si>
  <si>
    <t>J. Castillo CDM CM</t>
  </si>
  <si>
    <t>J. Hettwer RM ST</t>
  </si>
  <si>
    <t>J. Zemura LWB LB LM</t>
  </si>
  <si>
    <t>M. Röhl CAM CM CF</t>
  </si>
  <si>
    <t>A. Hackford ST</t>
  </si>
  <si>
    <t>M. Bulat CM CDM</t>
  </si>
  <si>
    <t>M. Richter RM CAM CF</t>
  </si>
  <si>
    <t>N. Bustos ST LM</t>
  </si>
  <si>
    <t>A. Sigurðsson LM</t>
  </si>
  <si>
    <t>M. Pongracic CB</t>
  </si>
  <si>
    <t>É. Youan LM ST RM</t>
  </si>
  <si>
    <t>E. Pinnock CB</t>
  </si>
  <si>
    <t>Óscar CM LM RM</t>
  </si>
  <si>
    <t>P. Struijk CB LB</t>
  </si>
  <si>
    <t>P. Köhn GK</t>
  </si>
  <si>
    <t>M. Bakker LWB LM LB</t>
  </si>
  <si>
    <t>Z. Flemming CAM</t>
  </si>
  <si>
    <t>B. Manu ST RM LM</t>
  </si>
  <si>
    <t>K. Wagner LB LWB LM</t>
  </si>
  <si>
    <t>A. Madibo CDM CM</t>
  </si>
  <si>
    <t>D. Man RM LM RW</t>
  </si>
  <si>
    <t>M. Nzola ST</t>
  </si>
  <si>
    <t>Ander Guevara CM CDM</t>
  </si>
  <si>
    <t>Carles Pérez RM CF</t>
  </si>
  <si>
    <t>M. Merentiel ST</t>
  </si>
  <si>
    <t>R. Norrington-Davies LWB CB LB</t>
  </si>
  <si>
    <t>T. Campbell ST LM</t>
  </si>
  <si>
    <t>Gorosabel RB</t>
  </si>
  <si>
    <t>Junior Firpo LB</t>
  </si>
  <si>
    <t>P. Pfeiffer CB</t>
  </si>
  <si>
    <t>V. Johansson GK</t>
  </si>
  <si>
    <t>J. Sands CDM CM CB</t>
  </si>
  <si>
    <t>I. Ivušic GK</t>
  </si>
  <si>
    <t>L. Ashby-Hammond GK</t>
  </si>
  <si>
    <t>C. Klarer CB</t>
  </si>
  <si>
    <t>F. Dahmen GK</t>
  </si>
  <si>
    <t>K. Sessa RM CM</t>
  </si>
  <si>
    <t>J. Scally RWB CB</t>
  </si>
  <si>
    <t>A. Benedyczak LM ST RM</t>
  </si>
  <si>
    <t>O. Pikhalyonok CM CAM</t>
  </si>
  <si>
    <t>Josep Martínez GK</t>
  </si>
  <si>
    <t>D. Sanderson CB</t>
  </si>
  <si>
    <t>D. Kyereh CAM ST</t>
  </si>
  <si>
    <t>L. Majer CM CAM</t>
  </si>
  <si>
    <t>N. Moro CDM CM</t>
  </si>
  <si>
    <t>T. Teuma CM CAM</t>
  </si>
  <si>
    <t>Luís Maximiano GK</t>
  </si>
  <si>
    <t>B. Mykhailichenko LB</t>
  </si>
  <si>
    <t>Javi Hernández LB CB</t>
  </si>
  <si>
    <t>Bruno Costa CM CAM</t>
  </si>
  <si>
    <t>M. Bauer CB</t>
  </si>
  <si>
    <t>D. Chambost CM RM CAM</t>
  </si>
  <si>
    <t>D. Maeda LW RW ST</t>
  </si>
  <si>
    <t>A. Patterson GK</t>
  </si>
  <si>
    <t>A. Okonkwo GK</t>
  </si>
  <si>
    <t>L. Agoumé CDM CM</t>
  </si>
  <si>
    <t>E. Barrenechea CDM CM</t>
  </si>
  <si>
    <t>Um Won Sang RM RW ST</t>
  </si>
  <si>
    <t>Ibañez CB</t>
  </si>
  <si>
    <t>Cho Gue Sung ST</t>
  </si>
  <si>
    <t>K. Palmer CAM LM</t>
  </si>
  <si>
    <t>O. Burke RM ST</t>
  </si>
  <si>
    <t>B. Godfrey CB RB LB</t>
  </si>
  <si>
    <t>M. Niakhaté CB</t>
  </si>
  <si>
    <t>R. Oxford CB CDM</t>
  </si>
  <si>
    <t>N. Mukiele RB RWB CB</t>
  </si>
  <si>
    <t>G. Martínez RM CAM</t>
  </si>
  <si>
    <t>B. Pavard CB RB</t>
  </si>
  <si>
    <t>Álex Remiro GK</t>
  </si>
  <si>
    <t>B. Osayi-Samuel RB RM</t>
  </si>
  <si>
    <t>D. Burnic CDM CM RM</t>
  </si>
  <si>
    <t>C. Carter-Vickers CB</t>
  </si>
  <si>
    <t>O. Abildgaard CDM CM</t>
  </si>
  <si>
    <t>L. de la Torre CM LM</t>
  </si>
  <si>
    <t>H. Souttar CB</t>
  </si>
  <si>
    <t>Nailton Suzuki CAM CF ST</t>
  </si>
  <si>
    <t>Z. Elbouzedi RM RWB</t>
  </si>
  <si>
    <t>J. Aribo CM CAM</t>
  </si>
  <si>
    <t>J. Lucumí CB</t>
  </si>
  <si>
    <t>A. Ounas RM ST</t>
  </si>
  <si>
    <t>C. Borthwick-Jackson LB LWB</t>
  </si>
  <si>
    <t>Rafa Mir ST</t>
  </si>
  <si>
    <t>M. Wöber CB</t>
  </si>
  <si>
    <t>Y. Yazici CAM RM ST</t>
  </si>
  <si>
    <t>M. Grujic CM CDM</t>
  </si>
  <si>
    <t>Ç. Söyüncü CB</t>
  </si>
  <si>
    <t>J. Bijlow GK</t>
  </si>
  <si>
    <t>S. Colombatto CDM CM</t>
  </si>
  <si>
    <t>K. Machida CB</t>
  </si>
  <si>
    <t>L. Bolton RWB RM RW</t>
  </si>
  <si>
    <t>J. Pereyra LM RM</t>
  </si>
  <si>
    <t>C. Itten ST</t>
  </si>
  <si>
    <t>D. Henderson GK</t>
  </si>
  <si>
    <t>J. Lotomba RB LB</t>
  </si>
  <si>
    <t>23 C. Acevedo GK</t>
  </si>
  <si>
    <t>D. O'Shea CB</t>
  </si>
  <si>
    <t>Domingos Quina LM CM CAM</t>
  </si>
  <si>
    <t>G. Maggiore CM CDM</t>
  </si>
  <si>
    <t>K. Csoboth LW RW</t>
  </si>
  <si>
    <t>J. Mateta ST</t>
  </si>
  <si>
    <t>Pedro Díaz CM CDM CAM</t>
  </si>
  <si>
    <t>Álvaro GK</t>
  </si>
  <si>
    <t>R. Glatzel ST</t>
  </si>
  <si>
    <t>J. Tanganga RB CB RWB</t>
  </si>
  <si>
    <t>F. Ballo-Touré LB LM</t>
  </si>
  <si>
    <t>A. Barák CM CAM CF</t>
  </si>
  <si>
    <t>R. Cannon RB CB RWB</t>
  </si>
  <si>
    <t>K. Bare CDM CM</t>
  </si>
  <si>
    <t>E. Latte Lath ST</t>
  </si>
  <si>
    <t>M. Berisha ST CF</t>
  </si>
  <si>
    <t>B. Lasme ST RM</t>
  </si>
  <si>
    <t>A. Maier CM RM CDM</t>
  </si>
  <si>
    <t>A. Murillo RB</t>
  </si>
  <si>
    <t>W. Smallbone CM</t>
  </si>
  <si>
    <t>S. Mané LM RM CF</t>
  </si>
  <si>
    <t>R. Gauld CF ST LW</t>
  </si>
  <si>
    <t>A. Romagnoli CB</t>
  </si>
  <si>
    <t>D. Machís LM RM</t>
  </si>
  <si>
    <t>Emerson LB</t>
  </si>
  <si>
    <t>C. McGregor CDM CM</t>
  </si>
  <si>
    <t>N. Tagliafico LB</t>
  </si>
  <si>
    <t>D. Rugani CB</t>
  </si>
  <si>
    <t>Bruma LM CAM RW</t>
  </si>
  <si>
    <t>M. Elneny CDM CM</t>
  </si>
  <si>
    <t>M. Dembélé ST</t>
  </si>
  <si>
    <t>N. Maupay ST</t>
  </si>
  <si>
    <t>S. Tronstad CDM CM</t>
  </si>
  <si>
    <t>M. Lowe LWB</t>
  </si>
  <si>
    <t>L. Markovic LM RM RW</t>
  </si>
  <si>
    <t>P. Max LWB LM</t>
  </si>
  <si>
    <t>Y. Gerhardt CM</t>
  </si>
  <si>
    <t>José Sá GK</t>
  </si>
  <si>
    <t>Alex Telles LB LM</t>
  </si>
  <si>
    <t>R. De Paul CM</t>
  </si>
  <si>
    <t>João Mário LM RM</t>
  </si>
  <si>
    <t>A. Tameze CB CM CDM</t>
  </si>
  <si>
    <t>L. Vigouroux GK</t>
  </si>
  <si>
    <t>G. Kamara CDM CM</t>
  </si>
  <si>
    <t>J. Gbamin CDM CM CB</t>
  </si>
  <si>
    <t>Y. Sabaly RB LB</t>
  </si>
  <si>
    <t>M. Cornet LM CF</t>
  </si>
  <si>
    <t>K. Tete RB</t>
  </si>
  <si>
    <t>A. Robertson LB</t>
  </si>
  <si>
    <t>M. Brozovic CDM CM</t>
  </si>
  <si>
    <t>Morales ST LM RM</t>
  </si>
  <si>
    <t>Akapo RB LB RM</t>
  </si>
  <si>
    <t>Álex Moreno LB</t>
  </si>
  <si>
    <t>Sandro ST LM</t>
  </si>
  <si>
    <t>Diego Carlos CB</t>
  </si>
  <si>
    <t>R. Martínez ST</t>
  </si>
  <si>
    <t>Diego Rico LB</t>
  </si>
  <si>
    <t>M. Zaccagni LW</t>
  </si>
  <si>
    <t>P. Billing CM CAM</t>
  </si>
  <si>
    <t>F. Honorat RM RWB</t>
  </si>
  <si>
    <t>J. Riedewald CDM CM LB</t>
  </si>
  <si>
    <t>J. Rossiter CDM CM</t>
  </si>
  <si>
    <t>23 A. Morelos ST</t>
  </si>
  <si>
    <t>J. Weigl CDM</t>
  </si>
  <si>
    <t>F. Escobar RB LB</t>
  </si>
  <si>
    <t>Walace CDM CM</t>
  </si>
  <si>
    <t>Z. Kalmár CAM CM</t>
  </si>
  <si>
    <t>D. Armstrong RM RWB RW</t>
  </si>
  <si>
    <t>David Soria GK</t>
  </si>
  <si>
    <t>M. Lopez CM CDM</t>
  </si>
  <si>
    <t>A. Marušic LB RB</t>
  </si>
  <si>
    <t>J. Boga LW</t>
  </si>
  <si>
    <t>E. Boateng ST LW</t>
  </si>
  <si>
    <t>G. Castrovilli CM</t>
  </si>
  <si>
    <t>N. Amiri CM CAM</t>
  </si>
  <si>
    <t>Ki Sung Yueng CDM CM</t>
  </si>
  <si>
    <t>23 E. Kawashima GK</t>
  </si>
  <si>
    <t>A. Lallana CAM CM CDM</t>
  </si>
  <si>
    <t>I. Perišic LW LWB</t>
  </si>
  <si>
    <t>M. Albrighton RM RWB RW</t>
  </si>
  <si>
    <t>M. Sissoko CM CDM CAM</t>
  </si>
  <si>
    <t>L. Bonucci CB</t>
  </si>
  <si>
    <t>22 A. Kolarov LWB LB CB</t>
  </si>
  <si>
    <t>W. Szczesny GK</t>
  </si>
  <si>
    <t>Rafael Tolói CB</t>
  </si>
  <si>
    <t>Y. Bolasie LM LW</t>
  </si>
  <si>
    <t>Muniain CAM LM</t>
  </si>
  <si>
    <t>Guaita GK</t>
  </si>
  <si>
    <t>Canales RM CAM LM</t>
  </si>
  <si>
    <t>S. El Shaarawy LM LW CF</t>
  </si>
  <si>
    <t>J. Guðmundsson RM CAM</t>
  </si>
  <si>
    <t>Marcos Alonso LB CB</t>
  </si>
  <si>
    <t>S. Cook CB</t>
  </si>
  <si>
    <t>20 A. Schürrle LW RW LM</t>
  </si>
  <si>
    <t>Neto GK</t>
  </si>
  <si>
    <t>D. Ings ST</t>
  </si>
  <si>
    <t>M. Ducksch ST</t>
  </si>
  <si>
    <t>D. Burn CB LB</t>
  </si>
  <si>
    <t>22 J. Rodríguez RW CAM CM</t>
  </si>
  <si>
    <t>N. Redmond RM LM ST</t>
  </si>
  <si>
    <t>V. Aboubakar ST</t>
  </si>
  <si>
    <t>Ji Dong Won ST LM</t>
  </si>
  <si>
    <t>D. Tadic LW RW</t>
  </si>
  <si>
    <t>Campaña CM LM</t>
  </si>
  <si>
    <t>L. Digne LB</t>
  </si>
  <si>
    <t>23 N. Schulz LB LM</t>
  </si>
  <si>
    <t>Danilo Pereira CB CDM</t>
  </si>
  <si>
    <t>Cédric RB</t>
  </si>
  <si>
    <t>23 Rafinha CM CAM</t>
  </si>
  <si>
    <t>J. Veretout CM CDM</t>
  </si>
  <si>
    <t>J. Draxler LW CM</t>
  </si>
  <si>
    <t>23 Jesé LM ST RM</t>
  </si>
  <si>
    <t>E. Martínez GK</t>
  </si>
  <si>
    <t>T. Blackett CB LB</t>
  </si>
  <si>
    <t>M. Elyounoussi LW RW CM</t>
  </si>
  <si>
    <t>Vadillo LM ST RM</t>
  </si>
  <si>
    <t>A. Milik ST</t>
  </si>
  <si>
    <t>M. Nastasic CB</t>
  </si>
  <si>
    <t>H. Reed CDM CM</t>
  </si>
  <si>
    <t>M. Arnold CDM CM</t>
  </si>
  <si>
    <t>P. Bamford ST</t>
  </si>
  <si>
    <t>23 L. Vietto CF CAM LW</t>
  </si>
  <si>
    <t>K. Ayhan CB RB CDM</t>
  </si>
  <si>
    <t>A. Bell CB LWB</t>
  </si>
  <si>
    <t>J. Martínez ST</t>
  </si>
  <si>
    <t>A. Doucouré CAM CM</t>
  </si>
  <si>
    <t>Lucas Torró CDM CM</t>
  </si>
  <si>
    <t>A. Belotti ST</t>
  </si>
  <si>
    <t>12 Roberto Carlos CDM LB LM</t>
  </si>
  <si>
    <t>09 P. Maldini CB</t>
  </si>
  <si>
    <t>10 F. Cannavaro CB</t>
  </si>
  <si>
    <t>20 Casillas GK</t>
  </si>
  <si>
    <t>18 A. Pirlo CM CDM</t>
  </si>
  <si>
    <t>19 R. van Persie ST CAM</t>
  </si>
  <si>
    <t>14 Puyol CB</t>
  </si>
  <si>
    <t>19 Y. Touré CM CDM</t>
  </si>
  <si>
    <t>17 D. Drogba ST</t>
  </si>
  <si>
    <t>17 Xabi Alonso CDM CM</t>
  </si>
  <si>
    <t>Maestro CDM CM</t>
  </si>
  <si>
    <t>L. Koumas LW ST</t>
  </si>
  <si>
    <t>14 Adriano ST</t>
  </si>
  <si>
    <t>14 Juninho CAM CM</t>
  </si>
  <si>
    <t>22 Fernandinho CDM</t>
  </si>
  <si>
    <t>20 V. Kompany CB</t>
  </si>
  <si>
    <t>16 N. Vidic CB</t>
  </si>
  <si>
    <t>15 E. Abidal CB LB</t>
  </si>
  <si>
    <t>22 Dani Alves RB CM RM</t>
  </si>
  <si>
    <t>20 M. Gómez ST</t>
  </si>
  <si>
    <t>22 A. Lennon RM LM</t>
  </si>
  <si>
    <t>22 T. Vermaelen CB</t>
  </si>
  <si>
    <t>Raúl Albiol CB</t>
  </si>
  <si>
    <t>21 A. Valencia RB CDM</t>
  </si>
  <si>
    <t>J. Evans CB</t>
  </si>
  <si>
    <t>José Fonte CB</t>
  </si>
  <si>
    <t>D. Wass CM RB</t>
  </si>
  <si>
    <t>D. Mertens CAM</t>
  </si>
  <si>
    <t>M. Fellaini ST CAM CDM</t>
  </si>
  <si>
    <t>22 Bojan CF ST CAM</t>
  </si>
  <si>
    <t>23 R. Nainggolan CM CAM CDM</t>
  </si>
  <si>
    <t>21 David Luiz CB</t>
  </si>
  <si>
    <t>23 M. Pjanic CM CDM</t>
  </si>
  <si>
    <t>J. Simic CB RB CDM</t>
  </si>
  <si>
    <t>Franculino ST RW</t>
  </si>
  <si>
    <t>Rafa Marín CB LB</t>
  </si>
  <si>
    <t>Cédric ST</t>
  </si>
  <si>
    <t>Eguinaldo LW</t>
  </si>
  <si>
    <t>T. Bindon CB RB</t>
  </si>
  <si>
    <t>Unai Gómez CAM CM LM</t>
  </si>
  <si>
    <t>Jeremy ST</t>
  </si>
  <si>
    <t>I. Jenner CDM CM</t>
  </si>
  <si>
    <t>K. Sano RM CAM</t>
  </si>
  <si>
    <t>A. Bedfian GK</t>
  </si>
  <si>
    <t>N. Krstovic ST</t>
  </si>
  <si>
    <t>M. Musialowski LW RW ST</t>
  </si>
  <si>
    <t>C. Marshall ST</t>
  </si>
  <si>
    <t>J. Kayi Sanda CB</t>
  </si>
  <si>
    <t>K. Zeroli CM CDM</t>
  </si>
  <si>
    <t>Zine ST</t>
  </si>
  <si>
    <t>L. De Fougerolles CB RB LB</t>
  </si>
  <si>
    <t>E. Ruiz LB LWB</t>
  </si>
  <si>
    <t>Mahamadou Susoho CDM CM</t>
  </si>
  <si>
    <t>Pau Prim CDM CM</t>
  </si>
  <si>
    <t>Jota Silva RW ST LW</t>
  </si>
  <si>
    <t>N. Tjoe-A-On LB</t>
  </si>
  <si>
    <t>J. Bahoya LM CAM</t>
  </si>
  <si>
    <t>P. Aning LB LM</t>
  </si>
  <si>
    <t>K. Borys CDM</t>
  </si>
  <si>
    <t>F. Israel GK</t>
  </si>
  <si>
    <t>G. Rukavina LW LM RW</t>
  </si>
  <si>
    <t>A. Asad CAM RM LM</t>
  </si>
  <si>
    <t>T. Cervera ST LW</t>
  </si>
  <si>
    <t>L. Ullrich LWB</t>
  </si>
  <si>
    <t>H. Akman CM</t>
  </si>
  <si>
    <t>D. Mubama ST</t>
  </si>
  <si>
    <t>M. De Lima RW RM LM</t>
  </si>
  <si>
    <t>Vitinho CM CDM LM</t>
  </si>
  <si>
    <t>Fran Pérez RM LM</t>
  </si>
  <si>
    <t>K. Etta Eyong CDM CM</t>
  </si>
  <si>
    <t>M. Dorgeles CM</t>
  </si>
  <si>
    <t>D. Sylla RWB RM</t>
  </si>
  <si>
    <t>J. Rooney CB RB</t>
  </si>
  <si>
    <t>X. Simons CDM CM RB</t>
  </si>
  <si>
    <t>L. Chambers LB CB LWB</t>
  </si>
  <si>
    <t>K. Keben RB</t>
  </si>
  <si>
    <t>S. Armstrong ST LW</t>
  </si>
  <si>
    <t>B. Cremaschi CM CAM RM</t>
  </si>
  <si>
    <t>G. Ambrosino ST</t>
  </si>
  <si>
    <t>Félix CB LB</t>
  </si>
  <si>
    <t>M. Giménez ST LW</t>
  </si>
  <si>
    <t>M. Antoni CB LB</t>
  </si>
  <si>
    <t>S. Homenchenko CM CDM LM</t>
  </si>
  <si>
    <t>J. Beadle GK</t>
  </si>
  <si>
    <t>R. Rodríguez GK</t>
  </si>
  <si>
    <t>E. Cabrera CAM CM</t>
  </si>
  <si>
    <t>V. Djukanovic LW ST</t>
  </si>
  <si>
    <t>I. Kostis CB LB</t>
  </si>
  <si>
    <t>O. Perea LM</t>
  </si>
  <si>
    <t>S. Borgelin ST</t>
  </si>
  <si>
    <t>C. Bonsu Baah RM LM</t>
  </si>
  <si>
    <t>P. Demjén GK</t>
  </si>
  <si>
    <t>K. Okpala ST RM</t>
  </si>
  <si>
    <t>F. Thorvaldsen LW</t>
  </si>
  <si>
    <t>T. Fernández LM CAM RM</t>
  </si>
  <si>
    <t>M. Sarr CB CDM</t>
  </si>
  <si>
    <t>J. Arizala RM</t>
  </si>
  <si>
    <t>M. Fernandez-Pardo LM CAM</t>
  </si>
  <si>
    <t>T. Barry ST</t>
  </si>
  <si>
    <t>M. Brandt CM CAM CDM</t>
  </si>
  <si>
    <t>F. Rózga LM</t>
  </si>
  <si>
    <t>S. Mouriño CB RB</t>
  </si>
  <si>
    <t>L. Burcu LM</t>
  </si>
  <si>
    <t>S. Charles CDM CB CM</t>
  </si>
  <si>
    <t>F. Higl ST</t>
  </si>
  <si>
    <t>22 R. Rios CDM</t>
  </si>
  <si>
    <t>R. Wagner CM CDM</t>
  </si>
  <si>
    <t>M. Legowski CDM CM</t>
  </si>
  <si>
    <t>23 G. Amanda ST LM</t>
  </si>
  <si>
    <t>A. Kamara CM CDM</t>
  </si>
  <si>
    <t>F. Ebosele RWB RM RB</t>
  </si>
  <si>
    <t>T. Gardner-Hickman CM CDM RB</t>
  </si>
  <si>
    <t>C. Witzig CM LW</t>
  </si>
  <si>
    <t>L. Thompson CDM CM</t>
  </si>
  <si>
    <t>O. Gene CDM CM RB</t>
  </si>
  <si>
    <t>Luis López GK</t>
  </si>
  <si>
    <t>Yayo CM CDM CAM</t>
  </si>
  <si>
    <t>L. Bogarde CDM CM CB</t>
  </si>
  <si>
    <t>L. Bazzoli CDM</t>
  </si>
  <si>
    <t>Ureña LM RM ST</t>
  </si>
  <si>
    <t>K. Mizuta CAM CM LM</t>
  </si>
  <si>
    <t>B. Bobzien CF ST RW</t>
  </si>
  <si>
    <t>Daniel Penha CAM RM LM</t>
  </si>
  <si>
    <t>Rodrigo Muniz ST</t>
  </si>
  <si>
    <t>23 A. Bencze GK</t>
  </si>
  <si>
    <t>S. Cox ST</t>
  </si>
  <si>
    <t>N. Bassette ST</t>
  </si>
  <si>
    <t>M. Amoura ST RM</t>
  </si>
  <si>
    <t>H. Leonard ST</t>
  </si>
  <si>
    <t>L. Tchaouna ST CF RM</t>
  </si>
  <si>
    <t>F. Afena-Gyan ST</t>
  </si>
  <si>
    <t>A. Benarous CAM LM CM</t>
  </si>
  <si>
    <t>T. Morton CDM CM</t>
  </si>
  <si>
    <t>S. Vignato CF ST</t>
  </si>
  <si>
    <t>César Tárrega CB</t>
  </si>
  <si>
    <t>C. Savage CDM CM</t>
  </si>
  <si>
    <t>J. Rowe LM RM CAM</t>
  </si>
  <si>
    <t>G. Álvarez CB LB LWB</t>
  </si>
  <si>
    <t>N. Valentini CB</t>
  </si>
  <si>
    <t>K. Doumbia CAM CM</t>
  </si>
  <si>
    <t>Kim Ji Soo CB</t>
  </si>
  <si>
    <t>S. Braybrooke CDM</t>
  </si>
  <si>
    <t>G. Vidovic LW CAM</t>
  </si>
  <si>
    <t>L. Noubi CB RB</t>
  </si>
  <si>
    <t>M. Dekker CB LB</t>
  </si>
  <si>
    <t>K. Kelsy ST</t>
  </si>
  <si>
    <t>W. Cheddira ST</t>
  </si>
  <si>
    <t>B. Aguilera CAM CM</t>
  </si>
  <si>
    <t>D. Jean Jacques CDM CM</t>
  </si>
  <si>
    <t>M. Ben Romdhane CAM CDM</t>
  </si>
  <si>
    <t>E. Addo CDM</t>
  </si>
  <si>
    <t>A. Fathi CDM CM</t>
  </si>
  <si>
    <t>M. Turk GK</t>
  </si>
  <si>
    <t>N. Bonfanti ST</t>
  </si>
  <si>
    <t>O. Óskarsson ST</t>
  </si>
  <si>
    <t>A. Buttaro RB CB RM</t>
  </si>
  <si>
    <t>T. Lemperle ST</t>
  </si>
  <si>
    <t>J. Ngankam ST</t>
  </si>
  <si>
    <t>C. Puertas CM CAM CF</t>
  </si>
  <si>
    <t>I. Doukouré CDM CM CB</t>
  </si>
  <si>
    <t>K. Bowie ST RM RW</t>
  </si>
  <si>
    <t>D. Abiama ST</t>
  </si>
  <si>
    <t>S. Diomandé CB</t>
  </si>
  <si>
    <t>N. Bätzner CAM CF CM</t>
  </si>
  <si>
    <t>R. Ofori GK</t>
  </si>
  <si>
    <t>M. Raab GK</t>
  </si>
  <si>
    <t>J. Juranovic RWB LWB</t>
  </si>
  <si>
    <t>K. Jakic CDM CM CB</t>
  </si>
  <si>
    <t>B. Brahimi RW ST</t>
  </si>
  <si>
    <t>S. Soumano ST</t>
  </si>
  <si>
    <t>M. Manhoef RM RW LM</t>
  </si>
  <si>
    <t>J. Aude LB CDM</t>
  </si>
  <si>
    <t>Raúl Moro LM RM LW</t>
  </si>
  <si>
    <t>J. Sforza CDM CM</t>
  </si>
  <si>
    <t>E. Dinkçi RM</t>
  </si>
  <si>
    <t>A. Németh ST</t>
  </si>
  <si>
    <t>B. Soppy RB RM</t>
  </si>
  <si>
    <t>E. Matazo CDM CM</t>
  </si>
  <si>
    <t>T. Arokodare ST</t>
  </si>
  <si>
    <t>Marvin RM RB</t>
  </si>
  <si>
    <t>M. Lovato CB</t>
  </si>
  <si>
    <t>David Costa CF CAM LW</t>
  </si>
  <si>
    <t>M. Al Tamari RM ST</t>
  </si>
  <si>
    <t>I. Moriba CM</t>
  </si>
  <si>
    <t>M. Portanova CM CAM RM</t>
  </si>
  <si>
    <t>I. Saibari CAM CM RW</t>
  </si>
  <si>
    <t>H. Siquet RM RB</t>
  </si>
  <si>
    <t>I. Matanovic ST</t>
  </si>
  <si>
    <t>A. Sima LM ST</t>
  </si>
  <si>
    <t>I. De Arruabarrena GK</t>
  </si>
  <si>
    <t>Lautaro ST</t>
  </si>
  <si>
    <t>S. Sambo RB</t>
  </si>
  <si>
    <t>P. Jones LM RM</t>
  </si>
  <si>
    <t>D. Guindo LB</t>
  </si>
  <si>
    <t>J. McGlynn CM</t>
  </si>
  <si>
    <t>J. Rawlins RB CB</t>
  </si>
  <si>
    <t>B. Traoré ST RM</t>
  </si>
  <si>
    <t>B. Norton-Cuffy RWB RB</t>
  </si>
  <si>
    <t>H. Lintott RB</t>
  </si>
  <si>
    <t>Lee Tae Suk LB LWB</t>
  </si>
  <si>
    <t>A. Costa LB LWB CB</t>
  </si>
  <si>
    <t>É. Michut CDM CM</t>
  </si>
  <si>
    <t>K. Hansen LB LM</t>
  </si>
  <si>
    <t>Kang Seong Jin RM RW</t>
  </si>
  <si>
    <t>T. Douvikas ST</t>
  </si>
  <si>
    <t>Dário Essugo CDM CM</t>
  </si>
  <si>
    <t>O. El Hilali RB RWB CB</t>
  </si>
  <si>
    <t>A. Hountondji ST RM</t>
  </si>
  <si>
    <t>T. Arconte ST RM</t>
  </si>
  <si>
    <t>C. Cowell LM ST RM</t>
  </si>
  <si>
    <t>B. Aaronson CAM RM CM</t>
  </si>
  <si>
    <t>A. Buksa ST</t>
  </si>
  <si>
    <t>Altube GK</t>
  </si>
  <si>
    <t>A. Pelmard CB RB</t>
  </si>
  <si>
    <t>J. Ngakia RB RWB</t>
  </si>
  <si>
    <t>O. Deman LWB</t>
  </si>
  <si>
    <t>V. Mihaila LM LW</t>
  </si>
  <si>
    <t>L. Mbe Soh CB</t>
  </si>
  <si>
    <t>A. Zagré LB</t>
  </si>
  <si>
    <t>V. Bondar CB</t>
  </si>
  <si>
    <t>Oh Hyeon Gyu ST</t>
  </si>
  <si>
    <t>L. Moro ST</t>
  </si>
  <si>
    <t>L. Greiml CB</t>
  </si>
  <si>
    <t>K. Yeboah ST</t>
  </si>
  <si>
    <t>S. Weissman ST</t>
  </si>
  <si>
    <t>Tiago Dantas CM CAM</t>
  </si>
  <si>
    <t>Z. Sanusi LB</t>
  </si>
  <si>
    <t>Costinha RWB RM</t>
  </si>
  <si>
    <t>D. Bradaric LWB LM LB</t>
  </si>
  <si>
    <t>Tomás Esteves RB RM CDM</t>
  </si>
  <si>
    <t>S. Esposito CM CDM</t>
  </si>
  <si>
    <t>H. Ekdal CB</t>
  </si>
  <si>
    <t>E. Delprato RB CB</t>
  </si>
  <si>
    <t>J. Chotard CDM CM</t>
  </si>
  <si>
    <t>J. Griffiths GK</t>
  </si>
  <si>
    <t>Iker Losada RM LM CAM</t>
  </si>
  <si>
    <t>C. Ramsay RWB RB</t>
  </si>
  <si>
    <t>V. Zagaritis LB LM LWB</t>
  </si>
  <si>
    <t>Z. Swanson RB</t>
  </si>
  <si>
    <t>A. Aouchiche CAM LM CM</t>
  </si>
  <si>
    <t>H. Nicolussi Caviglia CM</t>
  </si>
  <si>
    <t>G. Kyriakopoulos LWB LM LB</t>
  </si>
  <si>
    <t>K. Yengi ST LW LM</t>
  </si>
  <si>
    <t>F. Azeez RM ST</t>
  </si>
  <si>
    <t>M. Azeez CM CDM</t>
  </si>
  <si>
    <t>S. McClelland CB</t>
  </si>
  <si>
    <t>L. Campana ST</t>
  </si>
  <si>
    <t>J. Nardoni CM CDM</t>
  </si>
  <si>
    <t>N. Gioacchini ST RM</t>
  </si>
  <si>
    <t>C. Saydee ST CAM</t>
  </si>
  <si>
    <t>A. Mighten LM RM</t>
  </si>
  <si>
    <t>J. Martínez CDM CM</t>
  </si>
  <si>
    <t>A. Odoh LM RM RWB</t>
  </si>
  <si>
    <t>N. Nkounkou LWB LM</t>
  </si>
  <si>
    <t>S. Ngapandouetnbu GK</t>
  </si>
  <si>
    <t>A. Slimane CM CAM</t>
  </si>
  <si>
    <t>T. Suslov CAM RM CM</t>
  </si>
  <si>
    <t>Joelson Fernandes RM LM</t>
  </si>
  <si>
    <t>E. Bayram CB</t>
  </si>
  <si>
    <t>F. Stojilkovic ST</t>
  </si>
  <si>
    <t>D. Zima CB</t>
  </si>
  <si>
    <t>J. Antiste ST</t>
  </si>
  <si>
    <t>M. Diomande CM LW</t>
  </si>
  <si>
    <t>F. Torres RM LM CAM</t>
  </si>
  <si>
    <t>J. Schöppner CDM</t>
  </si>
  <si>
    <t>Ö. Beyaz CAM CM RW</t>
  </si>
  <si>
    <t>J. Garrett CDM CM</t>
  </si>
  <si>
    <t>D. Caicedo CF LM ST</t>
  </si>
  <si>
    <t>S. Bornauw CB</t>
  </si>
  <si>
    <t>O. Otasowie CDM CB RM</t>
  </si>
  <si>
    <t>N. Ferguson CB RB LB</t>
  </si>
  <si>
    <t>A. Appiah LM RM</t>
  </si>
  <si>
    <t>B. Reynolds RB RWB RM</t>
  </si>
  <si>
    <t>F. Hornby ST</t>
  </si>
  <si>
    <t>Álex Domínguez GK</t>
  </si>
  <si>
    <t>F. Agu LWB RWB</t>
  </si>
  <si>
    <t>César Gelabert CM LM CAM</t>
  </si>
  <si>
    <t>F. Caligara CM</t>
  </si>
  <si>
    <t>K. Scherpen GK</t>
  </si>
  <si>
    <t>G. Innocent GK</t>
  </si>
  <si>
    <t>L. Ilic CAM CM</t>
  </si>
  <si>
    <t>P. Maghoma CM CDM</t>
  </si>
  <si>
    <t>J. Labojko CDM CM</t>
  </si>
  <si>
    <t>B. Mendy CDM CM CB</t>
  </si>
  <si>
    <t>S. Abifade LM ST</t>
  </si>
  <si>
    <t>R. Burton CDM</t>
  </si>
  <si>
    <t>L. Pfeiffer ST</t>
  </si>
  <si>
    <t>J. Vásquez CB LB</t>
  </si>
  <si>
    <t>M. Shaparenko CM CAM</t>
  </si>
  <si>
    <t>M. Bülter LM ST</t>
  </si>
  <si>
    <t>S. van Hooijdonk ST</t>
  </si>
  <si>
    <t>Puado RM ST LM</t>
  </si>
  <si>
    <t>T. Perry CM</t>
  </si>
  <si>
    <t>A. Gallo LB</t>
  </si>
  <si>
    <t>23 K. Velasco LM</t>
  </si>
  <si>
    <t>J. López CDM CM CAM</t>
  </si>
  <si>
    <t>L. Suárez ST LM</t>
  </si>
  <si>
    <t>Sergio López RB LM</t>
  </si>
  <si>
    <t>E. Ceïde LW RW</t>
  </si>
  <si>
    <t>Víctor Gómez RB RWB LB</t>
  </si>
  <si>
    <t>D. Alemdar GK</t>
  </si>
  <si>
    <t>H. Hassan RM LM</t>
  </si>
  <si>
    <t>H. White CDM CM LB</t>
  </si>
  <si>
    <t>L. Matheson RB RWB</t>
  </si>
  <si>
    <t>P. De la Vega LM RW LW</t>
  </si>
  <si>
    <t>M. Palacios CAM CM CDM</t>
  </si>
  <si>
    <t>K. Etete ST</t>
  </si>
  <si>
    <t>H. Abdelli CAM CM LM</t>
  </si>
  <si>
    <t>R. Sottil LW LM</t>
  </si>
  <si>
    <t>T. Iwata CDM CM CB</t>
  </si>
  <si>
    <t>Álvaro Valles GK</t>
  </si>
  <si>
    <t>N. Katterbach LB</t>
  </si>
  <si>
    <t>E. Ólafsson GK</t>
  </si>
  <si>
    <t>Aihen Muñoz LB</t>
  </si>
  <si>
    <t>G. Gaetano CAM CM</t>
  </si>
  <si>
    <t>T. Cvancara ST</t>
  </si>
  <si>
    <t>P. Akouokou CDM</t>
  </si>
  <si>
    <t>P. Šulc CAM LM RM</t>
  </si>
  <si>
    <t>A. Bernabei LB</t>
  </si>
  <si>
    <t>A. Barkok CAM CM CF</t>
  </si>
  <si>
    <t>M. Terrier LM ST</t>
  </si>
  <si>
    <t>21 Caballero CM CAM</t>
  </si>
  <si>
    <t>Z. Youssouf CM CDM RM</t>
  </si>
  <si>
    <t>A. Seydel ST LM</t>
  </si>
  <si>
    <t>H. Wolf LM CAM LWB</t>
  </si>
  <si>
    <t>23 M. Rojas RW RM CM</t>
  </si>
  <si>
    <t>H. Delcroix CB LB</t>
  </si>
  <si>
    <t>N. Bajrami RW CAM</t>
  </si>
  <si>
    <t>P. Cutrone ST</t>
  </si>
  <si>
    <t>J. Bowler RM RW</t>
  </si>
  <si>
    <t>P. Pomykal CM CDM CAM</t>
  </si>
  <si>
    <t>C. Ejuke LM RM LW</t>
  </si>
  <si>
    <t>D. Sterling RB CDM RM</t>
  </si>
  <si>
    <t>J. Campaz LM CAM LW</t>
  </si>
  <si>
    <t>H. Vetlesen CDM CM</t>
  </si>
  <si>
    <t>H. Mendyl LM LB LWB</t>
  </si>
  <si>
    <t>G. Kalulu RWB RB RM</t>
  </si>
  <si>
    <t>L. Østigård CB</t>
  </si>
  <si>
    <t>R. Vargas CAM LM RM</t>
  </si>
  <si>
    <t>T. Archibald LM RM LWB</t>
  </si>
  <si>
    <t>M. Gómez ST</t>
  </si>
  <si>
    <t>J. Chabot CB</t>
  </si>
  <si>
    <t>N. Maksimovic CM CDM</t>
  </si>
  <si>
    <t>D. Loader ST CAM</t>
  </si>
  <si>
    <t>M. Cuisance CM CAM</t>
  </si>
  <si>
    <t>S. Sessegnon LB RB RM</t>
  </si>
  <si>
    <t>K. Galanopoulos CDM CM</t>
  </si>
  <si>
    <t>R. Kouamé CM CDM</t>
  </si>
  <si>
    <t>A. Boupendza LM LW ST</t>
  </si>
  <si>
    <t>K. Kouao RB</t>
  </si>
  <si>
    <t>23 Paulinho LM CAM</t>
  </si>
  <si>
    <t>C. Holse RM CM</t>
  </si>
  <si>
    <t>L. Zidane GK</t>
  </si>
  <si>
    <t>Brenner ST</t>
  </si>
  <si>
    <t>L. Reis CM RB CDM</t>
  </si>
  <si>
    <t>R. Yaremchuk ST</t>
  </si>
  <si>
    <t>M. Saracchi LB LWB</t>
  </si>
  <si>
    <t>J. Ardaiz ST</t>
  </si>
  <si>
    <t>J. Mbom CM RWB CDM</t>
  </si>
  <si>
    <t>F. Feuillassier LM RM</t>
  </si>
  <si>
    <t>M. Jenz CB</t>
  </si>
  <si>
    <t>Rogério LB</t>
  </si>
  <si>
    <t>B. Risa CB LWB</t>
  </si>
  <si>
    <t>M. Bayo ST</t>
  </si>
  <si>
    <t>Aitor Ruibal RB RM LM</t>
  </si>
  <si>
    <t>D. Rossi LM CF</t>
  </si>
  <si>
    <t>D. Hashioka RM RWB</t>
  </si>
  <si>
    <t>Neto Borges LWB LM LB</t>
  </si>
  <si>
    <t>Luis Milla CM CDM</t>
  </si>
  <si>
    <t>G. Verón ST RW</t>
  </si>
  <si>
    <t>J. Campuzano CDM CM</t>
  </si>
  <si>
    <t>Lucas Perri GK</t>
  </si>
  <si>
    <t>A. Ba Loua RM</t>
  </si>
  <si>
    <t>E. Mor RM LM CAM</t>
  </si>
  <si>
    <t>D. Lukébakio RW ST LW</t>
  </si>
  <si>
    <t>R. Del Castillo RW RM</t>
  </si>
  <si>
    <t>E. Riis ST</t>
  </si>
  <si>
    <t>J. Karlsson LM LW</t>
  </si>
  <si>
    <t>Q. Boisgard LM CM</t>
  </si>
  <si>
    <t>Álvaro Tejero RB RWB</t>
  </si>
  <si>
    <t>Toni Lato LB LWB LM</t>
  </si>
  <si>
    <t>A. Harit CM CAM</t>
  </si>
  <si>
    <t>Wesley ST</t>
  </si>
  <si>
    <t>R. Aliendro CM CDM</t>
  </si>
  <si>
    <t>J. Latibeaudiere CB RB CDM</t>
  </si>
  <si>
    <t>K. Itakura CB CDM</t>
  </si>
  <si>
    <t>C. Mepham CB</t>
  </si>
  <si>
    <t>P. Tietz ST</t>
  </si>
  <si>
    <t>K. Józwiak RM LM</t>
  </si>
  <si>
    <t>K. Mac Allister CB RB</t>
  </si>
  <si>
    <t>R. Kristensen RB RWB CB</t>
  </si>
  <si>
    <t>S. Diarra RM RW LW</t>
  </si>
  <si>
    <t>J. Glesnes CB</t>
  </si>
  <si>
    <t>R. McGree LM</t>
  </si>
  <si>
    <t>S. Grandsir LW LM</t>
  </si>
  <si>
    <t>M. Doucouré CB CDM</t>
  </si>
  <si>
    <t>E. Cömert CB</t>
  </si>
  <si>
    <t>L. Mühl CB</t>
  </si>
  <si>
    <t>D. Turnbull CM CAM</t>
  </si>
  <si>
    <t>R. Sallai RM CF</t>
  </si>
  <si>
    <t>G. Hein CAM RM CM</t>
  </si>
  <si>
    <t>M. Schubert GK</t>
  </si>
  <si>
    <t>J. Eggestein ST RW</t>
  </si>
  <si>
    <t>Marcão CB</t>
  </si>
  <si>
    <t>E. Reynoso CAM LM</t>
  </si>
  <si>
    <t>O. El Hajjam RB</t>
  </si>
  <si>
    <t>É. Mendy GK</t>
  </si>
  <si>
    <t>J. Odgaard ST RW</t>
  </si>
  <si>
    <t>L. Bénes CM CAM</t>
  </si>
  <si>
    <t>M. Nicolas GK</t>
  </si>
  <si>
    <t>O. Richards LB LWB</t>
  </si>
  <si>
    <t>C. Rodríguez CAM CM</t>
  </si>
  <si>
    <t>M. Sarr CB LB</t>
  </si>
  <si>
    <t>V. Nelsson CB</t>
  </si>
  <si>
    <t>Adryelson CB</t>
  </si>
  <si>
    <t>B. Thomas-Asante ST</t>
  </si>
  <si>
    <t>A. Morley CM</t>
  </si>
  <si>
    <t>M. Woud GK</t>
  </si>
  <si>
    <t>A. Claude-Maurice CM LW</t>
  </si>
  <si>
    <t>A. Nordin RM LM</t>
  </si>
  <si>
    <t>S. Alzate CM</t>
  </si>
  <si>
    <t>D. Hadžikadunic CB</t>
  </si>
  <si>
    <t>V. Muriqi ST</t>
  </si>
  <si>
    <t>S. Lovric CM CDM</t>
  </si>
  <si>
    <t>Sergi Canós LM RWB LW</t>
  </si>
  <si>
    <t>23 P. Olayinka LM RM ST</t>
  </si>
  <si>
    <t>G. Ferrari CB</t>
  </si>
  <si>
    <t>C. Roberts RB RWB</t>
  </si>
  <si>
    <t>J. Hendry CB</t>
  </si>
  <si>
    <t>I. Kahveci RW CAM CM</t>
  </si>
  <si>
    <t>R. Mandragora CM CDM</t>
  </si>
  <si>
    <t>G. Kerk RM ST</t>
  </si>
  <si>
    <t>K. Grant LM ST</t>
  </si>
  <si>
    <t>K. Iheanacho ST</t>
  </si>
  <si>
    <t>B. Sheaf CDM CM</t>
  </si>
  <si>
    <t>R. Manning LB LWB</t>
  </si>
  <si>
    <t>Akieme LB</t>
  </si>
  <si>
    <t>E. Amor CB</t>
  </si>
  <si>
    <t>Fabián Ruiz CM CDM</t>
  </si>
  <si>
    <t>S. Britos GK</t>
  </si>
  <si>
    <t>F. Guilbert RB RWB CB</t>
  </si>
  <si>
    <t>J. Larsen LM LW ST</t>
  </si>
  <si>
    <t>L. Haraslín LW RW LM</t>
  </si>
  <si>
    <t>P. Kpozo LB</t>
  </si>
  <si>
    <t>F. Passlack RB RM</t>
  </si>
  <si>
    <t>Pedraza LB</t>
  </si>
  <si>
    <t>F. Grillitsch CDM CB</t>
  </si>
  <si>
    <t>E. Audero GK</t>
  </si>
  <si>
    <t>J. Reine-Adélaïde CAM CM CF</t>
  </si>
  <si>
    <t>G. Prömel CM CDM</t>
  </si>
  <si>
    <t>André Silva ST</t>
  </si>
  <si>
    <t>T. Ouwejan LB LM</t>
  </si>
  <si>
    <t>S. Gartenmann CB</t>
  </si>
  <si>
    <t>M. Matviienko CB LB</t>
  </si>
  <si>
    <t>A. Bardakci CB</t>
  </si>
  <si>
    <t>P. Lees-Melou CDM CM</t>
  </si>
  <si>
    <t>S. Serdar CM CAM CDM</t>
  </si>
  <si>
    <t>F. Sacko RB RWB</t>
  </si>
  <si>
    <t>Diego Essler LB LM</t>
  </si>
  <si>
    <t>Laure Santeiro CAM LM LW</t>
  </si>
  <si>
    <t>Jason Bardeira ST</t>
  </si>
  <si>
    <t>Cryzan ST LM</t>
  </si>
  <si>
    <t>J. Justin LB RB</t>
  </si>
  <si>
    <t>T. Lawrence CAM LM</t>
  </si>
  <si>
    <t>G. Evans CDM CM CB</t>
  </si>
  <si>
    <t>D. Kohr CDM CM CB</t>
  </si>
  <si>
    <t>G. Zardes ST</t>
  </si>
  <si>
    <t>B. Davies CB</t>
  </si>
  <si>
    <t>N. Bentaleb CDM CM</t>
  </si>
  <si>
    <t>L. Abergel CDM CM</t>
  </si>
  <si>
    <t>J. Wilson ST</t>
  </si>
  <si>
    <t>A. Hamdallah ST CAM</t>
  </si>
  <si>
    <t>S. Gallagher ST RM</t>
  </si>
  <si>
    <t>Aketxe CAM RM</t>
  </si>
  <si>
    <t>21 W. Barrios CDM CM</t>
  </si>
  <si>
    <t>L. Rodríguez LB LWB</t>
  </si>
  <si>
    <t>P. Mullin ST</t>
  </si>
  <si>
    <t>M. Casco LB RB</t>
  </si>
  <si>
    <t>L. Montipò GK</t>
  </si>
  <si>
    <t>B. Petkovic ST CAM</t>
  </si>
  <si>
    <t>A. Petagna ST</t>
  </si>
  <si>
    <t>K. Baldé ST LM</t>
  </si>
  <si>
    <t>D. Zappacosta RWB RM LM</t>
  </si>
  <si>
    <t>Ander Capa RB</t>
  </si>
  <si>
    <t>L. Shankland ST CF CAM</t>
  </si>
  <si>
    <t>S. Fofana CM CDM</t>
  </si>
  <si>
    <t>A. Halilovic CAM CM</t>
  </si>
  <si>
    <t>A. Kramaric CF CM CAM</t>
  </si>
  <si>
    <t>J. Seri CDM CM</t>
  </si>
  <si>
    <t>A. Sørloth ST</t>
  </si>
  <si>
    <t>Abner LB LWB LM</t>
  </si>
  <si>
    <t>G. Simeone ST</t>
  </si>
  <si>
    <t>A. Blake GK</t>
  </si>
  <si>
    <t>Cafú CDM CM</t>
  </si>
  <si>
    <t>B. Meling LB</t>
  </si>
  <si>
    <t>I. Pussetto ST</t>
  </si>
  <si>
    <t>S. Gigot CB</t>
  </si>
  <si>
    <t>T. Bakayoko CDM CM</t>
  </si>
  <si>
    <t>S. Scuffet GK</t>
  </si>
  <si>
    <t>23 M. Diagne ST</t>
  </si>
  <si>
    <t>J. Denayer CB</t>
  </si>
  <si>
    <t>Aarón GK</t>
  </si>
  <si>
    <t>M. Dúbravka GK</t>
  </si>
  <si>
    <t>H. Kamara LWB LM LB</t>
  </si>
  <si>
    <t>C. Lenglet CB</t>
  </si>
  <si>
    <t>J. Bednarek CB</t>
  </si>
  <si>
    <t>A. Živkovic RW LW</t>
  </si>
  <si>
    <t>R. Thomas CM CAM CDM</t>
  </si>
  <si>
    <t>C. Starfelt CB</t>
  </si>
  <si>
    <t>D. Machado LWB LM</t>
  </si>
  <si>
    <t>R. Borré ST</t>
  </si>
  <si>
    <t>C. Baker-Richardson ST</t>
  </si>
  <si>
    <t>N. Keïta CM</t>
  </si>
  <si>
    <t>E. Mammana CB</t>
  </si>
  <si>
    <t>M. Thorsby CM LM</t>
  </si>
  <si>
    <t>L. Gooch LB RB LWB</t>
  </si>
  <si>
    <t>R. Rúnarsson GK</t>
  </si>
  <si>
    <t>Iván Villar GK</t>
  </si>
  <si>
    <t>Álex Fernández CM CAM</t>
  </si>
  <si>
    <t>Sergi Roberto RB CM</t>
  </si>
  <si>
    <t>S. Rode CDM CM</t>
  </si>
  <si>
    <t>23 Paco Alcácer ST</t>
  </si>
  <si>
    <t>R. Tafazolli CB</t>
  </si>
  <si>
    <t>C. Christie RB</t>
  </si>
  <si>
    <t>C. Jenkinson RB CB</t>
  </si>
  <si>
    <t>G. Baldock RWB</t>
  </si>
  <si>
    <t>M. Schulze Niehues GK</t>
  </si>
  <si>
    <t>A. Marchesín GK</t>
  </si>
  <si>
    <t>M. Dæhli CAM CM</t>
  </si>
  <si>
    <t>C. Coady CB</t>
  </si>
  <si>
    <t>T. Meunier RB RM</t>
  </si>
  <si>
    <t>23 Fernando CDM CM</t>
  </si>
  <si>
    <t>J. Tarkowski CB</t>
  </si>
  <si>
    <t>B. De Cordova-Reid RM LM</t>
  </si>
  <si>
    <t>S. Arias RB RM</t>
  </si>
  <si>
    <t>B. Sarr RB RM</t>
  </si>
  <si>
    <t>L. Advíncula RB RW RM</t>
  </si>
  <si>
    <t>B. Mendy LWB LB LM</t>
  </si>
  <si>
    <t>I. Touray LB CB LWB</t>
  </si>
  <si>
    <t>Juan Bernat LB LWB</t>
  </si>
  <si>
    <t>R. Fredericks RB</t>
  </si>
  <si>
    <t>Bernard LW CAM</t>
  </si>
  <si>
    <t>T. Savanier CAM CM</t>
  </si>
  <si>
    <t>C. Chambers CB RB CDM</t>
  </si>
  <si>
    <t>J. Willems LWB</t>
  </si>
  <si>
    <t>M. De Sciglio RB LB RM</t>
  </si>
  <si>
    <t>J. Murphy LM RM LW</t>
  </si>
  <si>
    <t>23 Y. Benzia CAM CM</t>
  </si>
  <si>
    <t>W. Hughes CM CDM</t>
  </si>
  <si>
    <t>S. March RM</t>
  </si>
  <si>
    <t>Pablo Marí CB</t>
  </si>
  <si>
    <t>Insua CB</t>
  </si>
  <si>
    <t>William Carvalho CDM CAM</t>
  </si>
  <si>
    <t>E. Krafth RB CB</t>
  </si>
  <si>
    <t>Y. Poulsen ST</t>
  </si>
  <si>
    <t>Felipe CB</t>
  </si>
  <si>
    <t>E. Forsberg CAM CF LM</t>
  </si>
  <si>
    <t>T. Foket RB</t>
  </si>
  <si>
    <t>Y. Bounou GK</t>
  </si>
  <si>
    <t>R. Ghezzal RW RM</t>
  </si>
  <si>
    <t>R. Haps LWB LM LB</t>
  </si>
  <si>
    <t>Samu Castillejo RW RM CAM</t>
  </si>
  <si>
    <t>K. Hause CB</t>
  </si>
  <si>
    <t>W. Falcone GK</t>
  </si>
  <si>
    <t>Jung Woo Young CDM CB CM</t>
  </si>
  <si>
    <t>V. Lazaro LWB RM LM</t>
  </si>
  <si>
    <t>G. Lapadula ST</t>
  </si>
  <si>
    <t>J. Lowe ST LM</t>
  </si>
  <si>
    <t>21 M. Mandžukic ST LW</t>
  </si>
  <si>
    <t>23 A. Ranocchia CB</t>
  </si>
  <si>
    <t>F. Muslera GK</t>
  </si>
  <si>
    <t>T. Deeney ST</t>
  </si>
  <si>
    <t>C. Clark CB</t>
  </si>
  <si>
    <t>J. Rodwell CB CDM CM</t>
  </si>
  <si>
    <t>S. Terodde ST</t>
  </si>
  <si>
    <t>J. Boateng CB</t>
  </si>
  <si>
    <t>Fernando CDM CB CM</t>
  </si>
  <si>
    <t>Azpilicueta CB RB</t>
  </si>
  <si>
    <t>P. Gulácsi GK</t>
  </si>
  <si>
    <t>J. King ST CF LW</t>
  </si>
  <si>
    <t>L. Ayling RB</t>
  </si>
  <si>
    <t>K. Bartley CB</t>
  </si>
  <si>
    <t>J. Ward RB CB</t>
  </si>
  <si>
    <t>M. Ritchie LM LB</t>
  </si>
  <si>
    <t>A. Budimir ST</t>
  </si>
  <si>
    <t>T. Kaminski GK</t>
  </si>
  <si>
    <t>20 S. Doumbia ST</t>
  </si>
  <si>
    <t>G. Bou ST LM</t>
  </si>
  <si>
    <t>R. Bürki GK</t>
  </si>
  <si>
    <t>J. Fleck CM CDM</t>
  </si>
  <si>
    <t>L. Cooper CB</t>
  </si>
  <si>
    <t>C. Smalling CB</t>
  </si>
  <si>
    <t>De Marcos RB</t>
  </si>
  <si>
    <t>K. Glik CB</t>
  </si>
  <si>
    <t>M. Antonio ST</t>
  </si>
  <si>
    <t>S. Chhetri ST LW</t>
  </si>
  <si>
    <t>C. Wickham ST</t>
  </si>
  <si>
    <t>Fontàs CB</t>
  </si>
  <si>
    <t>Marc Muniesa CB LB</t>
  </si>
  <si>
    <t>C. Tosun ST LW</t>
  </si>
  <si>
    <t>M. Rojas LM RM</t>
  </si>
  <si>
    <t>M. Gonalons CDM CM</t>
  </si>
  <si>
    <t>M. Braithwaite ST LM</t>
  </si>
  <si>
    <t>Víctor Ruiz CB</t>
  </si>
  <si>
    <t>I. Gueye CDM CM</t>
  </si>
  <si>
    <t>23 G. Medel CB CDM</t>
  </si>
  <si>
    <t>S. Okazaki CAM ST</t>
  </si>
  <si>
    <t>J. Matip CB</t>
  </si>
  <si>
    <t>Pizzi CM RM CAM</t>
  </si>
  <si>
    <t>J. McClean LWB</t>
  </si>
  <si>
    <t>M. Silva GK</t>
  </si>
  <si>
    <t>Pablo Sarabia RW ST LW</t>
  </si>
  <si>
    <t>Pepe Reina GK</t>
  </si>
  <si>
    <t>23 Joaquín RM LM CAM</t>
  </si>
  <si>
    <t>18 T. Motta CDM</t>
  </si>
  <si>
    <t>17 S. Squillaci CB</t>
  </si>
  <si>
    <t>Isaac ST LW RW</t>
  </si>
  <si>
    <t>M. Hamilton LW RW</t>
  </si>
  <si>
    <t>L. Orford CDM CM</t>
  </si>
  <si>
    <t>A. Boiro LB LM</t>
  </si>
  <si>
    <t>Kevin LW</t>
  </si>
  <si>
    <t>J. King CM</t>
  </si>
  <si>
    <t>J. Wright CDM</t>
  </si>
  <si>
    <t>J. Kumi CM</t>
  </si>
  <si>
    <t>K. Smit CM CAM</t>
  </si>
  <si>
    <t>20 B. Schweinsteiger CB</t>
  </si>
  <si>
    <t>20 P. Zabaleta RB</t>
  </si>
  <si>
    <t>Santi Cazorla CM LM CAM</t>
  </si>
  <si>
    <t>11 Grafite ST RF</t>
  </si>
  <si>
    <t>H. Herrera CM CDM</t>
  </si>
  <si>
    <t>22 R. Babel LM ST</t>
  </si>
  <si>
    <t>Dante CB</t>
  </si>
  <si>
    <t>G. Inler CDM CM</t>
  </si>
  <si>
    <t>20 E. Lavezzi CF ST</t>
  </si>
  <si>
    <t>23 B. Gomis ST</t>
  </si>
  <si>
    <t>23 Cesc Fàbregas CM CAM CDM</t>
  </si>
  <si>
    <t>19 L. Diarra CDM CB</t>
  </si>
  <si>
    <t>S. Fletcher ST</t>
  </si>
  <si>
    <t>L. Fabianski GK</t>
  </si>
  <si>
    <t>23 Diego Alves GK</t>
  </si>
  <si>
    <t>20 E. Juárez RB</t>
  </si>
  <si>
    <t>21 S. Ruffier GK</t>
  </si>
  <si>
    <t>23 G. Higuaín ST</t>
  </si>
  <si>
    <t>16 Anderson CM CAM CDM</t>
  </si>
  <si>
    <t>S. Sirigu GK</t>
  </si>
  <si>
    <t>21 Renato Augusto CM CAM LM</t>
  </si>
  <si>
    <t>A. Ulmer LB</t>
  </si>
  <si>
    <t>C. Vela RW ST</t>
  </si>
  <si>
    <t>23 R. Bertrand LB</t>
  </si>
  <si>
    <t>L. De Silvestri RB RWB RM</t>
  </si>
  <si>
    <t>A. Candreva CF RM CM</t>
  </si>
  <si>
    <t>D. Button GK</t>
  </si>
  <si>
    <t>22 Pedro León RM CAM ST</t>
  </si>
  <si>
    <t>K. Gameiro ST CAM</t>
  </si>
  <si>
    <t>21 L. Bender RB CDM CM</t>
  </si>
  <si>
    <t>Adán GK</t>
  </si>
  <si>
    <t>23 Juan Mata CAM</t>
  </si>
  <si>
    <t>23 L. Rémy ST</t>
  </si>
  <si>
    <t>23 A. Taarabt CM CAM</t>
  </si>
  <si>
    <t>R. Fährmann GK</t>
  </si>
  <si>
    <t>23 Alexandre Pato ST RM LM</t>
  </si>
  <si>
    <t>14 A. Nesta CB</t>
  </si>
  <si>
    <t>16 J. Saviola CF ST</t>
  </si>
  <si>
    <t>17 Ricardo Carvalho CB</t>
  </si>
  <si>
    <t>18 T. Rosický CAM CM RM</t>
  </si>
  <si>
    <t>S. Altunashvili CM CDM CAM</t>
  </si>
  <si>
    <t>A. Petkov CB</t>
  </si>
  <si>
    <t>Hugo Souza GK</t>
  </si>
  <si>
    <t>Lee Hyun Ju CAM CF</t>
  </si>
  <si>
    <t>H. Koch ST</t>
  </si>
  <si>
    <t>Rafael Navarro ST CF</t>
  </si>
  <si>
    <t>N. Mendy LB CB</t>
  </si>
  <si>
    <t>Ž. Vipotnik ST</t>
  </si>
  <si>
    <t>O. Goodman GK</t>
  </si>
  <si>
    <t>Dotor CM CDM</t>
  </si>
  <si>
    <t>M. Molendowski CAM</t>
  </si>
  <si>
    <t>C. Traorè LW</t>
  </si>
  <si>
    <t>M. Tomic RB RM</t>
  </si>
  <si>
    <t>J. Husseck CB</t>
  </si>
  <si>
    <t>C. Cassano CAM RW ST</t>
  </si>
  <si>
    <t>I. Babadi CAM CM LW</t>
  </si>
  <si>
    <t>M. Courcoul CB CDM</t>
  </si>
  <si>
    <t>L. Suzuki CB</t>
  </si>
  <si>
    <t>Fabricio ST</t>
  </si>
  <si>
    <t>S. Shpendi ST</t>
  </si>
  <si>
    <t>A. Rrahmani ST</t>
  </si>
  <si>
    <t>J. Ayres ST</t>
  </si>
  <si>
    <t>Xavi Grande RB</t>
  </si>
  <si>
    <t>K. Andrews CM CAM CDM</t>
  </si>
  <si>
    <t>V. Crespi ST CAM</t>
  </si>
  <si>
    <t>T. Corazza LB LM RB</t>
  </si>
  <si>
    <t>M. Puch CDM</t>
  </si>
  <si>
    <t>G. Swiderski GK</t>
  </si>
  <si>
    <t>C. Favasuli CM</t>
  </si>
  <si>
    <t>D. Tiknaz CDM CM</t>
  </si>
  <si>
    <t>D. Kochen GK</t>
  </si>
  <si>
    <t>E. Kroupi CF ST</t>
  </si>
  <si>
    <t>S. Sazonov CB</t>
  </si>
  <si>
    <t>J. Van Neck GK</t>
  </si>
  <si>
    <t>L. Amatucci CDM CM</t>
  </si>
  <si>
    <t>I. Camara RM RWB RB</t>
  </si>
  <si>
    <t>N. Edjouma RM</t>
  </si>
  <si>
    <t>A. Ola-Adebomi ST</t>
  </si>
  <si>
    <t>Rodri Mendoza CM LM RM</t>
  </si>
  <si>
    <t>R. Münz CB</t>
  </si>
  <si>
    <t>T. Köhler CB</t>
  </si>
  <si>
    <t>J. Nonge CM</t>
  </si>
  <si>
    <t>N. Aberdin CB RB</t>
  </si>
  <si>
    <t>B. Ibrahim CDM</t>
  </si>
  <si>
    <t>F. Rispoli CAM RW</t>
  </si>
  <si>
    <t>M. Smits CM CDM</t>
  </si>
  <si>
    <t>S. Terzi LB</t>
  </si>
  <si>
    <t>J. Ruiz CF LW RW</t>
  </si>
  <si>
    <t>T. Verón RW RM LW</t>
  </si>
  <si>
    <t>R. Kvet CM CDM</t>
  </si>
  <si>
    <t>F. Watson CAM CM LM</t>
  </si>
  <si>
    <t>A. Duarte LW CAM</t>
  </si>
  <si>
    <t>J. Low CB</t>
  </si>
  <si>
    <t>S. Pino CB</t>
  </si>
  <si>
    <t>Matheus Martins LW RW</t>
  </si>
  <si>
    <t>T. Adeyemo ST</t>
  </si>
  <si>
    <t>F. González CAM CF RM</t>
  </si>
  <si>
    <t>Pedro Santos CM RM CDM</t>
  </si>
  <si>
    <t>G. Gheorghe CAM LM CM</t>
  </si>
  <si>
    <t>S. Telalovic ST</t>
  </si>
  <si>
    <t>A. Aourir CAM CF</t>
  </si>
  <si>
    <t>T. Foran CB</t>
  </si>
  <si>
    <t>D. González LW RW</t>
  </si>
  <si>
    <t>M. Soumano ST</t>
  </si>
  <si>
    <t>Kim Ju Chan RW LW RM</t>
  </si>
  <si>
    <t>C. Ligue ST</t>
  </si>
  <si>
    <t>23 A. Abdullahi ST</t>
  </si>
  <si>
    <t>L. Agazzi RW RM RB</t>
  </si>
  <si>
    <t>N. Opoku ST</t>
  </si>
  <si>
    <t>R. Walters RB CB</t>
  </si>
  <si>
    <t>João Marques CAM LW CF</t>
  </si>
  <si>
    <t>A. Amraoui LB CB</t>
  </si>
  <si>
    <t>R. Brajkovic RM LM ST</t>
  </si>
  <si>
    <t>Álex Calvo RW RM</t>
  </si>
  <si>
    <t>O. Højlund CM CDM</t>
  </si>
  <si>
    <t>Marciano ST RM</t>
  </si>
  <si>
    <t>A. Motaraghebjafarpour RB</t>
  </si>
  <si>
    <t>E. Diop RM CAM</t>
  </si>
  <si>
    <t>E. Gökay RM</t>
  </si>
  <si>
    <t>F. Leysen CB LB</t>
  </si>
  <si>
    <t>T. Helguera CDM CM</t>
  </si>
  <si>
    <t>S. Nhaga LB</t>
  </si>
  <si>
    <t>J. Sticker RB</t>
  </si>
  <si>
    <t>M. Ouro-Tagba ST</t>
  </si>
  <si>
    <t>Z. El Ouahdi RB RM</t>
  </si>
  <si>
    <t>P. Diallo LM</t>
  </si>
  <si>
    <t>Jorge Pascual ST</t>
  </si>
  <si>
    <t>B. Castro LM</t>
  </si>
  <si>
    <t>C. Cabellos RW</t>
  </si>
  <si>
    <t>Manu Bueno CM CAM CDM</t>
  </si>
  <si>
    <t>D. Balestrero CM CDM CB</t>
  </si>
  <si>
    <t>M. Tonetto LM LB</t>
  </si>
  <si>
    <t>Ronald RM RW LW</t>
  </si>
  <si>
    <t>J. van de Kamp RM RWB CM</t>
  </si>
  <si>
    <t>Víctor Barberá ST RW</t>
  </si>
  <si>
    <t>P. Ratkov ST</t>
  </si>
  <si>
    <t>D. Marczuk RM</t>
  </si>
  <si>
    <t>V. Reyes GK</t>
  </si>
  <si>
    <t>D. Beleme ST RM LM</t>
  </si>
  <si>
    <t>J. Hallard LB</t>
  </si>
  <si>
    <t>I. Ansah ST</t>
  </si>
  <si>
    <t>D. Veroli CB LB</t>
  </si>
  <si>
    <t>A. Marcandalli CB</t>
  </si>
  <si>
    <t>K. Peersman GK</t>
  </si>
  <si>
    <t>T. Himeur GK</t>
  </si>
  <si>
    <t>S. Earley LB LWB</t>
  </si>
  <si>
    <t>M. Wörl CDM CM</t>
  </si>
  <si>
    <t>F. Di Michele Sanchez LWB</t>
  </si>
  <si>
    <t>Aceves GK</t>
  </si>
  <si>
    <t>T. Walczak ST</t>
  </si>
  <si>
    <t>A. Makoumbou CDM CM</t>
  </si>
  <si>
    <t>M. Doumbia CM CAM CDM</t>
  </si>
  <si>
    <t>23 J. Bahamboula RW</t>
  </si>
  <si>
    <t>A. Pajaziti CDM LM CM</t>
  </si>
  <si>
    <t>P. Müller CM</t>
  </si>
  <si>
    <t>A. Guðjohnsen ST</t>
  </si>
  <si>
    <t>D. Djiama LB LM</t>
  </si>
  <si>
    <t>A. Mazilu RM LM</t>
  </si>
  <si>
    <t>K. Dong RW LW</t>
  </si>
  <si>
    <t>N. Pierozzi RB RM LM</t>
  </si>
  <si>
    <t>L. Harris CAM CM</t>
  </si>
  <si>
    <t>F. Torsiello ST</t>
  </si>
  <si>
    <t>T. Schlieck GK</t>
  </si>
  <si>
    <t>N. Sattlberger CDM</t>
  </si>
  <si>
    <t>D. Kameri CAM CM RW</t>
  </si>
  <si>
    <t>N. Prelec ST CF</t>
  </si>
  <si>
    <t>J. N'Duquidi CDM</t>
  </si>
  <si>
    <t>Adu Ares LM RM</t>
  </si>
  <si>
    <t>M. Usor RM LW RW</t>
  </si>
  <si>
    <t>Abel Bretones LB</t>
  </si>
  <si>
    <t>V. Akinwale ST</t>
  </si>
  <si>
    <t>H. Griffiths CDM CM</t>
  </si>
  <si>
    <t>A. Muja RM LM</t>
  </si>
  <si>
    <t>M. Mbaye CB</t>
  </si>
  <si>
    <t>S. Alvero CDM CM</t>
  </si>
  <si>
    <t>Júlio Dabó LB LWB</t>
  </si>
  <si>
    <t>Y. Özcan LB CB</t>
  </si>
  <si>
    <t>C. Ward CAM</t>
  </si>
  <si>
    <t>J. Williams RB RWB</t>
  </si>
  <si>
    <t>J. Louis-Jean RB LB</t>
  </si>
  <si>
    <t>V. Vanat ST</t>
  </si>
  <si>
    <t>R. Cleary ST</t>
  </si>
  <si>
    <t>C. Medina CAM</t>
  </si>
  <si>
    <t>E. Tezgel ST</t>
  </si>
  <si>
    <t>M. Milovanovic ST</t>
  </si>
  <si>
    <t>Z. Davitashvili LW RM LM</t>
  </si>
  <si>
    <t>P. Mboup LM CF RM</t>
  </si>
  <si>
    <t>T. Maswanhise LW</t>
  </si>
  <si>
    <t>Kike Salas CB LB</t>
  </si>
  <si>
    <t>M. Akinmboni CB</t>
  </si>
  <si>
    <t>J. Vetro ST</t>
  </si>
  <si>
    <t>J. Miley CM CDM</t>
  </si>
  <si>
    <t>A. Hainaut RB RM</t>
  </si>
  <si>
    <t>L. Ambros CAM CM RM</t>
  </si>
  <si>
    <t>C. Keita CB</t>
  </si>
  <si>
    <t>A. Mendy RB CB</t>
  </si>
  <si>
    <t>B. Wales ST</t>
  </si>
  <si>
    <t>F. Bohnert RWB RM CB</t>
  </si>
  <si>
    <t>23 M. Scott CM CAM</t>
  </si>
  <si>
    <t>T. O'Reilly CM CAM RM</t>
  </si>
  <si>
    <t>B. Zimmermann ST CAM RM</t>
  </si>
  <si>
    <t>M. Luciano LB LWB</t>
  </si>
  <si>
    <t>22 P. Doesburg ST RW</t>
  </si>
  <si>
    <t>C. Ravych CB LB</t>
  </si>
  <si>
    <t>23 Gabriel Pereira RM RW</t>
  </si>
  <si>
    <t>A. Ojeda RW LW</t>
  </si>
  <si>
    <t>D. Gjengaar RM RW RWB</t>
  </si>
  <si>
    <t>O. Forson RM CAM</t>
  </si>
  <si>
    <t>R. Bennett CB</t>
  </si>
  <si>
    <t>S. Toloza CAM CM</t>
  </si>
  <si>
    <t>F. Marschall GK</t>
  </si>
  <si>
    <t>Ó. Zambrano CDM CM</t>
  </si>
  <si>
    <t>J. Ordoñez CB</t>
  </si>
  <si>
    <t>L. Brey GK</t>
  </si>
  <si>
    <t>G. Hernández CB</t>
  </si>
  <si>
    <t>R. Welch CB</t>
  </si>
  <si>
    <t>B. Amione CB</t>
  </si>
  <si>
    <t>M. Folorunsho CM CAM ST</t>
  </si>
  <si>
    <t>J. Hopkins CAM CM</t>
  </si>
  <si>
    <t>A. Salah-Eddine LB CM</t>
  </si>
  <si>
    <t>I. Mohammad RB RM</t>
  </si>
  <si>
    <t>M. Waad CDM CB</t>
  </si>
  <si>
    <t>S. Al Hajri CDM CB</t>
  </si>
  <si>
    <t>A. Florenzi CM LM RM</t>
  </si>
  <si>
    <t>P. Peda CB RB</t>
  </si>
  <si>
    <t>Y. Jabrane CDM</t>
  </si>
  <si>
    <t>R. Mundle LM RM</t>
  </si>
  <si>
    <t>M. Krattenmacher ST CM LM</t>
  </si>
  <si>
    <t>U. Tohumcu CAM CM</t>
  </si>
  <si>
    <t>O. Moxon CM</t>
  </si>
  <si>
    <t>W. Amey CB</t>
  </si>
  <si>
    <t>S. Kapuadi CB</t>
  </si>
  <si>
    <t>D. Doudera RM RB</t>
  </si>
  <si>
    <t>B. Domínguez LM LW</t>
  </si>
  <si>
    <t>J. Mina RB</t>
  </si>
  <si>
    <t>23 I. Aalberg CB</t>
  </si>
  <si>
    <t>B. Pudel CB</t>
  </si>
  <si>
    <t>N. Miroshi LB CB CDM</t>
  </si>
  <si>
    <t>E. Qenaj ST</t>
  </si>
  <si>
    <t>M. Loune CM CAM</t>
  </si>
  <si>
    <t>Simo CB</t>
  </si>
  <si>
    <t>23 Ewerton LM RM</t>
  </si>
  <si>
    <t>M. Sylla LM RM CM</t>
  </si>
  <si>
    <t>Martim Neto CM CDM</t>
  </si>
  <si>
    <t>D. Gyabi CDM CM</t>
  </si>
  <si>
    <t>Vilarrasa LB</t>
  </si>
  <si>
    <t>Math score</t>
  </si>
  <si>
    <t>Date</t>
  </si>
  <si>
    <t>Mark Sanchez</t>
  </si>
  <si>
    <t>John Smith</t>
  </si>
  <si>
    <t>Denaerys Lopez</t>
  </si>
  <si>
    <t>Juan Salvador</t>
  </si>
  <si>
    <t>David Morales</t>
  </si>
  <si>
    <t>Otto Heinz</t>
  </si>
  <si>
    <t>Marie Letorneau</t>
  </si>
  <si>
    <t>Mark Lopez</t>
  </si>
  <si>
    <t>Josepth ben Gurion</t>
  </si>
  <si>
    <t>Juan Gabriel</t>
  </si>
  <si>
    <t>Miguel Arkonada</t>
  </si>
  <si>
    <t>Less than $10,000</t>
  </si>
  <si>
    <t>Less than $16,000</t>
  </si>
  <si>
    <t>$12,500 or less</t>
  </si>
  <si>
    <t>$10,000 or less</t>
  </si>
  <si>
    <t>Quantity</t>
  </si>
  <si>
    <t>More than 32</t>
  </si>
  <si>
    <t>25 or less</t>
  </si>
  <si>
    <t>Less than 40</t>
  </si>
  <si>
    <t>35 or less</t>
  </si>
  <si>
    <t>Example</t>
  </si>
  <si>
    <t>Exercise</t>
  </si>
  <si>
    <t>Exercise 1</t>
  </si>
  <si>
    <t>Exercise 2</t>
  </si>
  <si>
    <t>Science score</t>
  </si>
  <si>
    <t>Exercise 3</t>
  </si>
  <si>
    <t>Spanish score</t>
  </si>
  <si>
    <t>Uruguay</t>
  </si>
  <si>
    <t>Argentina</t>
  </si>
  <si>
    <t>Chile</t>
  </si>
  <si>
    <t>Brazil</t>
  </si>
  <si>
    <t>United States</t>
  </si>
  <si>
    <t>Japan</t>
  </si>
  <si>
    <t>Paraguay</t>
  </si>
  <si>
    <t>Costa Rica</t>
  </si>
  <si>
    <t>Mexico</t>
  </si>
  <si>
    <t>Haiti</t>
  </si>
  <si>
    <t>Jamaica</t>
  </si>
  <si>
    <t>Bolivia</t>
  </si>
  <si>
    <t>Peru</t>
  </si>
  <si>
    <t>Honduras</t>
  </si>
  <si>
    <t>Colombia</t>
  </si>
  <si>
    <t>Panama</t>
  </si>
  <si>
    <t>Venezuela</t>
  </si>
  <si>
    <t>Ecuador</t>
  </si>
  <si>
    <t>Qatar</t>
  </si>
  <si>
    <t>Team A</t>
  </si>
  <si>
    <t>Team B</t>
  </si>
  <si>
    <t>Total Goals</t>
  </si>
  <si>
    <t>Team A Goals</t>
  </si>
  <si>
    <t>Team B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</si>
</sst>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A]* #,##0_-;\-[$$-80A]* #,##0_-;_-[$$-80A]* &quot;-&quot;??_-;_-@_-"/>
  </numFmts>
  <fonts count="17"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B744D"/>
      <name val="Calibri"/>
      <family val="2"/>
      <scheme val="minor"/>
    </font>
    <font>
      <sz val="11"/>
      <color theme="1"/>
      <name val="Calibri"/>
      <family val="2"/>
      <scheme val="minor"/>
    </font>
    <font>
      <sz val="72"/>
      <color theme="0"/>
      <name val="Calibri Light"/>
      <family val="2"/>
      <scheme val="major"/>
    </font>
    <font>
      <sz val="17"/>
      <color theme="0"/>
      <name val="Calibri"/>
      <family val="2"/>
      <scheme val="minor"/>
    </font>
    <font>
      <sz val="11"/>
      <color theme="0"/>
      <name val="Calibri"/>
      <family val="2"/>
      <scheme val="minor"/>
    </font>
    <font>
      <sz val="12"/>
      <color theme="1"/>
      <name val="Segoe UI"/>
      <family val="2"/>
    </font>
    <font>
      <sz val="24"/>
      <color theme="1"/>
      <name val="Segoe UI"/>
      <family val="2"/>
    </font>
    <font>
      <sz val="54"/>
      <color theme="0"/>
      <name val="Segoe UI"/>
      <family val="2"/>
    </font>
    <font>
      <b/>
      <sz val="11"/>
      <color rgb="FF3F3F3F"/>
      <name val="Calibri"/>
      <family val="2"/>
      <scheme val="minor"/>
    </font>
    <font>
      <b/>
      <sz val="11"/>
      <color theme="3" tint="-0.499984740745262"/>
      <name val="Calibri"/>
      <family val="2"/>
      <scheme val="minor"/>
    </font>
    <font>
      <sz val="8"/>
      <name val="Calibri"/>
      <family val="2"/>
    </font>
  </fonts>
  <fills count="12">
    <fill>
      <patternFill patternType="none"/>
    </fill>
    <fill>
      <patternFill patternType="gray125"/>
    </fill>
    <fill>
      <patternFill patternType="solid">
        <fgColor rgb="FF217346"/>
        <bgColor indexed="64"/>
      </patternFill>
    </fill>
    <fill>
      <patternFill patternType="solid">
        <fgColor rgb="FF339966"/>
        <bgColor indexed="64"/>
      </patternFill>
    </fill>
    <fill>
      <patternFill patternType="solid">
        <fgColor theme="0" tint="-4.9989318521683403E-2"/>
        <bgColor indexed="64"/>
      </patternFill>
    </fill>
    <fill>
      <patternFill patternType="solid">
        <fgColor rgb="FFFFFF99"/>
        <bgColor indexed="64"/>
      </patternFill>
    </fill>
    <fill>
      <patternFill patternType="solid">
        <fgColor rgb="FFF2F2F2"/>
      </patternFill>
    </fill>
    <fill>
      <patternFill patternType="solid">
        <fgColor theme="8" tint="0.79998168889431442"/>
        <bgColor indexed="65"/>
      </patternFill>
    </fill>
    <fill>
      <patternFill patternType="solid">
        <fgColor rgb="FF0070C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7030A0"/>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rgb="FF3F3F3F"/>
      </left>
      <right style="thin">
        <color rgb="FF3F3F3F"/>
      </right>
      <top style="thin">
        <color rgb="FF3F3F3F"/>
      </top>
      <bottom style="thin">
        <color rgb="FF3F3F3F"/>
      </bottom>
      <diagonal/>
    </border>
  </borders>
  <cellStyleXfs count="25">
    <xf numFmtId="0" fontId="0" fillId="0" borderId="0"/>
    <xf numFmtId="0" fontId="6" fillId="0" borderId="0" applyFill="0" applyBorder="0">
      <alignment wrapText="1"/>
    </xf>
    <xf numFmtId="0" fontId="7" fillId="0" borderId="0"/>
    <xf numFmtId="0" fontId="8" fillId="2" borderId="0" applyNumberFormat="0" applyBorder="0" applyProtection="0">
      <alignment horizontal="left" indent="1"/>
    </xf>
    <xf numFmtId="0" fontId="9" fillId="2" borderId="0" applyNumberFormat="0" applyProtection="0">
      <alignment horizontal="left" wrapText="1" indent="4"/>
    </xf>
    <xf numFmtId="0" fontId="6" fillId="2" borderId="0" applyNumberFormat="0" applyProtection="0">
      <alignment horizontal="left" wrapText="1" indent="4"/>
    </xf>
    <xf numFmtId="0" fontId="10" fillId="0" borderId="0"/>
    <xf numFmtId="0" fontId="10" fillId="3" borderId="0" applyNumberFormat="0" applyBorder="0" applyProtection="0"/>
    <xf numFmtId="0" fontId="7" fillId="4" borderId="0"/>
    <xf numFmtId="0" fontId="7" fillId="5" borderId="1"/>
    <xf numFmtId="0" fontId="7" fillId="4" borderId="2"/>
    <xf numFmtId="0" fontId="5" fillId="0" borderId="0"/>
    <xf numFmtId="0" fontId="5" fillId="4" borderId="0"/>
    <xf numFmtId="0" fontId="5" fillId="5" borderId="1"/>
    <xf numFmtId="0" fontId="5" fillId="4" borderId="2"/>
    <xf numFmtId="0" fontId="4" fillId="0" borderId="0"/>
    <xf numFmtId="0" fontId="3" fillId="4" borderId="0"/>
    <xf numFmtId="0" fontId="3" fillId="5" borderId="1"/>
    <xf numFmtId="0" fontId="3" fillId="4" borderId="2"/>
    <xf numFmtId="0" fontId="2" fillId="0" borderId="0"/>
    <xf numFmtId="0" fontId="2" fillId="4" borderId="0"/>
    <xf numFmtId="0" fontId="2" fillId="5" borderId="1"/>
    <xf numFmtId="0" fontId="2" fillId="4" borderId="2"/>
    <xf numFmtId="0" fontId="14" fillId="6" borderId="3" applyNumberFormat="0" applyAlignment="0" applyProtection="0"/>
    <xf numFmtId="0" fontId="1" fillId="7" borderId="0" applyNumberFormat="0" applyBorder="0" applyAlignment="0" applyProtection="0"/>
  </cellStyleXfs>
  <cellXfs count="29">
    <xf numFmtId="0" fontId="0" fillId="0" borderId="0" xfId="0"/>
    <xf numFmtId="0" fontId="7" fillId="0" borderId="0" xfId="2"/>
    <xf numFmtId="0" fontId="9" fillId="2" borderId="0" xfId="4">
      <alignment horizontal="left" wrapText="1" indent="4"/>
    </xf>
    <xf numFmtId="0" fontId="6" fillId="2" borderId="0" xfId="5">
      <alignment horizontal="left" wrapText="1" indent="4"/>
    </xf>
    <xf numFmtId="0" fontId="10" fillId="0" borderId="0" xfId="6"/>
    <xf numFmtId="0" fontId="4" fillId="0" borderId="0" xfId="15"/>
    <xf numFmtId="0" fontId="11" fillId="0" borderId="0" xfId="15" applyFont="1"/>
    <xf numFmtId="0" fontId="12" fillId="0" borderId="0" xfId="15" applyFont="1"/>
    <xf numFmtId="0" fontId="12" fillId="0" borderId="0" xfId="15" applyFont="1" applyAlignment="1">
      <alignment vertical="center"/>
    </xf>
    <xf numFmtId="0" fontId="10" fillId="0" borderId="0" xfId="6" applyAlignment="1">
      <alignment wrapText="1"/>
    </xf>
    <xf numFmtId="0" fontId="13" fillId="2" borderId="0" xfId="3" applyFont="1">
      <alignment horizontal="left" indent="1"/>
    </xf>
    <xf numFmtId="0" fontId="0" fillId="0" borderId="0" xfId="0" applyAlignment="1">
      <alignment horizontal="center" vertical="center"/>
    </xf>
    <xf numFmtId="14" fontId="0" fillId="0" borderId="0" xfId="0" applyNumberFormat="1"/>
    <xf numFmtId="0" fontId="10" fillId="3" borderId="0" xfId="7"/>
    <xf numFmtId="0" fontId="10" fillId="8" borderId="0" xfId="7" applyFill="1"/>
    <xf numFmtId="164" fontId="7" fillId="0" borderId="0" xfId="2" applyNumberFormat="1"/>
    <xf numFmtId="0" fontId="14" fillId="9" borderId="3" xfId="23" applyFill="1"/>
    <xf numFmtId="0" fontId="15" fillId="10" borderId="3" xfId="23" applyFont="1" applyFill="1"/>
    <xf numFmtId="0" fontId="14" fillId="10" borderId="3" xfId="23" applyFill="1"/>
    <xf numFmtId="0" fontId="10" fillId="3" borderId="0" xfId="7" applyAlignment="1">
      <alignment horizontal="center"/>
    </xf>
    <xf numFmtId="0" fontId="10" fillId="8" borderId="0" xfId="7" applyFill="1" applyAlignment="1">
      <alignment horizontal="center"/>
    </xf>
    <xf numFmtId="0" fontId="10" fillId="8" borderId="0" xfId="7" applyFill="1" applyAlignment="1">
      <alignment horizontal="center" vertical="center"/>
    </xf>
    <xf numFmtId="0" fontId="14" fillId="9" borderId="3" xfId="23" applyFill="1" applyAlignment="1">
      <alignment horizontal="center" vertical="center"/>
    </xf>
    <xf numFmtId="1" fontId="14" fillId="6" borderId="3" xfId="23" applyNumberFormat="1" applyAlignment="1">
      <alignment horizontal="center"/>
    </xf>
    <xf numFmtId="0" fontId="14" fillId="10" borderId="3" xfId="23" applyFill="1" applyAlignment="1">
      <alignment horizontal="center" vertical="center"/>
    </xf>
    <xf numFmtId="0" fontId="7" fillId="0" borderId="0" xfId="2" applyAlignment="1">
      <alignment horizontal="center"/>
    </xf>
    <xf numFmtId="164" fontId="0" fillId="0" borderId="0" xfId="0" applyNumberFormat="1"/>
    <xf numFmtId="0" fontId="1" fillId="7" borderId="0" xfId="24"/>
    <xf numFmtId="0" fontId="10" fillId="11" borderId="0" xfId="7" applyFill="1"/>
  </cellXfs>
  <cellStyles count="25">
    <cellStyle name="20% - Accent5" xfId="24" builtinId="46"/>
    <cellStyle name="GrayCell" xfId="8" xr:uid="{00000000-0005-0000-0000-000000000000}"/>
    <cellStyle name="GrayCell 2" xfId="12" xr:uid="{00000000-0005-0000-0000-000001000000}"/>
    <cellStyle name="GrayCell 2 2" xfId="16" xr:uid="{00000000-0005-0000-0000-000002000000}"/>
    <cellStyle name="GrayCell 3" xfId="20" xr:uid="{9540331F-E5B8-42E6-8C0F-DFFE6DAE331D}"/>
    <cellStyle name="Heading 1 2" xfId="4" xr:uid="{00000000-0005-0000-0000-000003000000}"/>
    <cellStyle name="Heading 2 2" xfId="5" xr:uid="{00000000-0005-0000-0000-000004000000}"/>
    <cellStyle name="Heading 3 2" xfId="7" xr:uid="{00000000-0005-0000-0000-000005000000}"/>
    <cellStyle name="Normal" xfId="0" builtinId="0"/>
    <cellStyle name="Normal 2" xfId="2" xr:uid="{00000000-0005-0000-0000-000008000000}"/>
    <cellStyle name="Normal 2 2" xfId="15" xr:uid="{00000000-0005-0000-0000-000009000000}"/>
    <cellStyle name="Normal 3" xfId="11" xr:uid="{00000000-0005-0000-0000-00000A000000}"/>
    <cellStyle name="Normal 4" xfId="19" xr:uid="{3A434AD3-614E-4D5A-92CC-DC68A4F0E8B2}"/>
    <cellStyle name="OrangeBorder" xfId="10" xr:uid="{00000000-0005-0000-0000-00000B000000}"/>
    <cellStyle name="OrangeBorder 2" xfId="14" xr:uid="{00000000-0005-0000-0000-00000C000000}"/>
    <cellStyle name="OrangeBorder 3" xfId="18" xr:uid="{00000000-0005-0000-0000-00000D000000}"/>
    <cellStyle name="OrangeBorder 4" xfId="22" xr:uid="{DA8509B9-9CC1-44D6-BACE-B955BF7EDD04}"/>
    <cellStyle name="Output" xfId="23" builtinId="21"/>
    <cellStyle name="Start Text" xfId="1" xr:uid="{00000000-0005-0000-0000-00000E000000}"/>
    <cellStyle name="Title 2" xfId="3" xr:uid="{00000000-0005-0000-0000-00000F000000}"/>
    <cellStyle name="YellowCell" xfId="9" xr:uid="{00000000-0005-0000-0000-000010000000}"/>
    <cellStyle name="YellowCell 2" xfId="13" xr:uid="{00000000-0005-0000-0000-000011000000}"/>
    <cellStyle name="YellowCell 2 2" xfId="17" xr:uid="{00000000-0005-0000-0000-000012000000}"/>
    <cellStyle name="YellowCell 3" xfId="21" xr:uid="{71C948CC-168D-4DEC-B30D-637D6465F89D}"/>
    <cellStyle name="z A Column text" xfId="6" xr:uid="{00000000-0005-0000-0000-000013000000}"/>
  </cellStyles>
  <dxfs count="32">
    <dxf>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80A]* #,##0_-;\-[$$-80A]* #,##0_-;_-[$$-80A]* &quot;-&quot;??_-;_-@_-"/>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dd/mm/yyyy"/>
    </dxf>
    <dxf>
      <numFmt numFmtId="0" formatCode="General"/>
    </dxf>
    <dxf>
      <numFmt numFmtId="0" formatCode="Genera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fill>
        <patternFill>
          <bgColor rgb="FF227447"/>
        </patternFill>
      </fill>
      <border>
        <top style="double">
          <color theme="1"/>
        </top>
      </border>
    </dxf>
    <dxf>
      <font>
        <b/>
        <color theme="0"/>
      </font>
      <fill>
        <patternFill patternType="solid">
          <fgColor theme="9"/>
          <bgColor rgb="FF227447"/>
        </patternFill>
      </fill>
      <border>
        <bottom style="medium">
          <color theme="1"/>
        </bottom>
      </border>
    </dxf>
    <dxf>
      <font>
        <color theme="1"/>
      </font>
      <border>
        <top style="medium">
          <color theme="1"/>
        </top>
        <bottom style="medium">
          <color theme="1"/>
        </bottom>
      </border>
    </dxf>
  </dxfs>
  <tableStyles count="1" defaultTableStyle="TableStyleMedium2" defaultPivotStyle="PivotStyleLight16">
    <tableStyle name="Exccel UI" pivot="0" count="7" xr9:uid="{00000000-0011-0000-FFFF-FFFF00000000}">
      <tableStyleElement type="wholeTable" dxfId="31"/>
      <tableStyleElement type="headerRow" dxfId="30"/>
      <tableStyleElement type="totalRow" dxfId="29"/>
      <tableStyleElement type="firstColumn" dxfId="28"/>
      <tableStyleElement type="lastColumn" dxfId="27"/>
      <tableStyleElement type="firstRowStripe" dxfId="26"/>
      <tableStyleElement type="firstColumnStripe" dxfId="25"/>
    </tableStyle>
  </tableStyles>
  <colors>
    <mruColors>
      <color rgb="FFF4B183"/>
      <color rgb="FFE2F0D9"/>
      <color rgb="FF3B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hyperlink" Target="#Basics!A1"/><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3" Type="http://schemas.openxmlformats.org/officeDocument/2006/relationships/hyperlink" Target="https://go.microsoft.com/fwlink/?linkid=859433" TargetMode="External"/><Relationship Id="rId7" Type="http://schemas.openxmlformats.org/officeDocument/2006/relationships/image" Target="../media/image7.svg"/><Relationship Id="rId2" Type="http://schemas.openxmlformats.org/officeDocument/2006/relationships/hyperlink" Target="https://go.microsoft.com/fwlink/?linkid=859431" TargetMode="External"/><Relationship Id="rId1" Type="http://schemas.openxmlformats.org/officeDocument/2006/relationships/hyperlink" Target="https://go.microsoft.com/fwlink/?linkid=859430" TargetMode="External"/><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2205039</xdr:rowOff>
    </xdr:from>
    <xdr:to>
      <xdr:col>0</xdr:col>
      <xdr:colOff>2041238</xdr:colOff>
      <xdr:row>3</xdr:row>
      <xdr:rowOff>3201988</xdr:rowOff>
    </xdr:to>
    <xdr:pic>
      <xdr:nvPicPr>
        <xdr:cNvPr id="2" name="Picture 1" descr="Excel logo">
          <a:extLst>
            <a:ext uri="{FF2B5EF4-FFF2-40B4-BE49-F238E27FC236}">
              <a16:creationId xmlns:a16="http://schemas.microsoft.com/office/drawing/2014/main" id="{9356F0F2-25C5-4E97-B672-85171E57B3A4}"/>
            </a:ext>
          </a:extLst>
        </xdr:cNvPr>
        <xdr:cNvPicPr>
          <a:picLocks noChangeAspect="1"/>
        </xdr:cNvPicPr>
      </xdr:nvPicPr>
      <xdr:blipFill>
        <a:blip xmlns:r="http://schemas.openxmlformats.org/officeDocument/2006/relationships" r:embed="rId1"/>
        <a:stretch>
          <a:fillRect/>
        </a:stretch>
      </xdr:blipFill>
      <xdr:spPr>
        <a:xfrm>
          <a:off x="161925" y="4333876"/>
          <a:ext cx="1879313" cy="996949"/>
        </a:xfrm>
        <a:prstGeom prst="rect">
          <a:avLst/>
        </a:prstGeom>
      </xdr:spPr>
    </xdr:pic>
    <xdr:clientData/>
  </xdr:twoCellAnchor>
  <xdr:absoluteAnchor>
    <xdr:pos x="7258050" y="4779963"/>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A16C62F8-5DAF-4A85-B660-EDB91A61244F}"/>
            </a:ext>
          </a:extLst>
        </xdr:cNvPr>
        <xdr:cNvSpPr/>
      </xdr:nvSpPr>
      <xdr:spPr>
        <a:xfrm>
          <a:off x="7258050" y="4779963"/>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0</xdr:col>
      <xdr:colOff>518160</xdr:colOff>
      <xdr:row>0</xdr:row>
      <xdr:rowOff>106680</xdr:rowOff>
    </xdr:from>
    <xdr:to>
      <xdr:col>8</xdr:col>
      <xdr:colOff>60960</xdr:colOff>
      <xdr:row>26</xdr:row>
      <xdr:rowOff>167640</xdr:rowOff>
    </xdr:to>
    <xdr:grpSp>
      <xdr:nvGrpSpPr>
        <xdr:cNvPr id="2" name="Group 1">
          <a:extLst>
            <a:ext uri="{FF2B5EF4-FFF2-40B4-BE49-F238E27FC236}">
              <a16:creationId xmlns:a16="http://schemas.microsoft.com/office/drawing/2014/main" id="{004E325E-7DDB-73F0-39A7-281C09541FBE}"/>
            </a:ext>
          </a:extLst>
        </xdr:cNvPr>
        <xdr:cNvGrpSpPr/>
      </xdr:nvGrpSpPr>
      <xdr:grpSpPr>
        <a:xfrm>
          <a:off x="518160" y="106680"/>
          <a:ext cx="6167748" cy="4996939"/>
          <a:chOff x="1562100" y="136073"/>
          <a:chExt cx="6386551" cy="4867072"/>
        </a:xfrm>
      </xdr:grpSpPr>
      <xdr:sp macro="" textlink="">
        <xdr:nvSpPr>
          <xdr:cNvPr id="3" name="Rectangle 2" descr="Background">
            <a:extLst>
              <a:ext uri="{FF2B5EF4-FFF2-40B4-BE49-F238E27FC236}">
                <a16:creationId xmlns:a16="http://schemas.microsoft.com/office/drawing/2014/main" id="{2B755CDC-9918-4EAC-89BD-43EFB199A082}"/>
              </a:ext>
            </a:extLst>
          </xdr:cNvPr>
          <xdr:cNvSpPr/>
        </xdr:nvSpPr>
        <xdr:spPr>
          <a:xfrm>
            <a:off x="1562100" y="136073"/>
            <a:ext cx="6386551" cy="4867072"/>
          </a:xfrm>
          <a:prstGeom prst="rect">
            <a:avLst/>
          </a:prstGeom>
          <a:solidFill>
            <a:srgbClr val="F5F5F5"/>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id="{59DE419B-544C-4C17-908B-515722B3188A}"/>
              </a:ext>
            </a:extLst>
          </xdr:cNvPr>
          <xdr:cNvSpPr txBox="1"/>
        </xdr:nvSpPr>
        <xdr:spPr>
          <a:xfrm>
            <a:off x="1795896" y="170059"/>
            <a:ext cx="5262659"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000" b="0" i="0" u="none" strike="noStrike" kern="0" cap="none" spc="0" normalizeH="0" baseline="0">
                <a:ln>
                  <a:noFill/>
                </a:ln>
                <a:solidFill>
                  <a:sysClr val="windowText" lastClr="000000"/>
                </a:solidFill>
                <a:effectLst/>
                <a:uLnTx/>
                <a:uFillTx/>
                <a:latin typeface="Segoe UI Light" panose="020B0502040204020203" pitchFamily="34" charset="0"/>
                <a:ea typeface="Segoe UI" pitchFamily="34" charset="0"/>
                <a:cs typeface="Segoe UI Light" panose="020B0502040204020203" pitchFamily="34" charset="0"/>
              </a:rPr>
              <a:t>Practice of IF Function</a:t>
            </a: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id="{0919C96D-6175-4BDA-8430-E3DC8BF8F62A}"/>
              </a:ext>
            </a:extLst>
          </xdr:cNvPr>
          <xdr:cNvSpPr txBox="1"/>
        </xdr:nvSpPr>
        <xdr:spPr>
          <a:xfrm>
            <a:off x="2132795" y="675938"/>
            <a:ext cx="5703811" cy="2117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In cell L3 there is the next function </a:t>
            </a: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=IF(</a:t>
            </a:r>
            <a:r>
              <a:rPr kumimoji="0" lang="en-US" sz="1100" b="1" i="0" u="none" strike="noStrike" kern="0" cap="none" spc="0" normalizeH="0" baseline="0" noProof="0">
                <a:ln>
                  <a:noFill/>
                </a:ln>
                <a:solidFill>
                  <a:srgbClr val="7030A0"/>
                </a:solidFill>
                <a:effectLst/>
                <a:uLnTx/>
                <a:uFillTx/>
                <a:latin typeface="Segoe UI" panose="020B0502040204020203" pitchFamily="34" charset="0"/>
                <a:ea typeface="Segoe UI" pitchFamily="34" charset="0"/>
                <a:cs typeface="Segoe UI" panose="020B0502040204020203" pitchFamily="34" charset="0"/>
              </a:rPr>
              <a:t>K3&lt;10000</a:t>
            </a: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noProof="0">
                <a:ln>
                  <a:noFill/>
                </a:ln>
                <a:solidFill>
                  <a:schemeClr val="accent6">
                    <a:lumMod val="50000"/>
                  </a:schemeClr>
                </a:solidFill>
                <a:effectLst/>
                <a:uLnTx/>
                <a:uFillTx/>
                <a:latin typeface="Segoe UI" panose="020B0502040204020203" pitchFamily="34" charset="0"/>
                <a:ea typeface="Segoe UI" pitchFamily="34" charset="0"/>
                <a:cs typeface="Segoe UI" panose="020B0502040204020203" pitchFamily="34" charset="0"/>
              </a:rPr>
              <a:t>"Less than $10,000"</a:t>
            </a: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noProof="0">
                <a:ln>
                  <a:noFill/>
                </a:ln>
                <a:solidFill>
                  <a:schemeClr val="accent2">
                    <a:lumMod val="7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which the meaning of each part is: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noProof="0">
                <a:ln>
                  <a:noFill/>
                </a:ln>
                <a:solidFill>
                  <a:srgbClr val="7030A0"/>
                </a:solidFill>
                <a:effectLst/>
                <a:uLnTx/>
                <a:uFillTx/>
                <a:latin typeface="Segoe UI" panose="020B0502040204020203" pitchFamily="34" charset="0"/>
                <a:ea typeface="Segoe UI" pitchFamily="34" charset="0"/>
                <a:cs typeface="Segoe UI" panose="020B0502040204020203" pitchFamily="34" charset="0"/>
              </a:rPr>
              <a:t>K3&lt;10000</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is the test to check if the value in K3 is less than 10000</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noProof="0">
                <a:ln>
                  <a:noFill/>
                </a:ln>
                <a:solidFill>
                  <a:schemeClr val="accent6">
                    <a:lumMod val="50000"/>
                  </a:schemeClr>
                </a:solidFill>
                <a:effectLst/>
                <a:uLnTx/>
                <a:uFillTx/>
                <a:latin typeface="Segoe UI" panose="020B0502040204020203" pitchFamily="34" charset="0"/>
                <a:ea typeface="Segoe UI" pitchFamily="34" charset="0"/>
                <a:cs typeface="Segoe UI" panose="020B0502040204020203" pitchFamily="34" charset="0"/>
              </a:rPr>
              <a:t>"Less than 10000"</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is the action taken place if the previous test succeeds, in this case the message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Less than 10000</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is displayed in the cells, remember this messages must be between quotes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noProof="0">
                <a:ln>
                  <a:noFill/>
                </a:ln>
                <a:solidFill>
                  <a:schemeClr val="accent2">
                    <a:lumMod val="7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is the action taken place if the test fails and "" means that an empty message is displayed as a result</a:t>
            </a:r>
          </a:p>
        </xdr:txBody>
      </xdr:sp>
      <xdr:sp macro="" textlink="">
        <xdr:nvSpPr>
          <xdr:cNvPr id="6" name="Oval 5" descr="1">
            <a:extLst>
              <a:ext uri="{FF2B5EF4-FFF2-40B4-BE49-F238E27FC236}">
                <a16:creationId xmlns:a16="http://schemas.microsoft.com/office/drawing/2014/main" id="{F420EA1B-0497-4A09-91E5-1033C4DD24DE}"/>
              </a:ext>
            </a:extLst>
          </xdr:cNvPr>
          <xdr:cNvSpPr/>
        </xdr:nvSpPr>
        <xdr:spPr>
          <a:xfrm>
            <a:off x="1722164" y="633440"/>
            <a:ext cx="374871" cy="371587"/>
          </a:xfrm>
          <a:prstGeom prst="ellips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7" name="Step" descr="In the cells under First name, type the first names that are in the Email column: Nancy, Andy, and so on">
            <a:extLst>
              <a:ext uri="{FF2B5EF4-FFF2-40B4-BE49-F238E27FC236}">
                <a16:creationId xmlns:a16="http://schemas.microsoft.com/office/drawing/2014/main" id="{AAA53246-12F1-BF40-0877-4EB9D7E04491}"/>
              </a:ext>
            </a:extLst>
          </xdr:cNvPr>
          <xdr:cNvSpPr txBox="1"/>
        </xdr:nvSpPr>
        <xdr:spPr>
          <a:xfrm>
            <a:off x="2132795" y="2847638"/>
            <a:ext cx="5479722" cy="723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In cell M3 there is the next function =IF(K3&lt;</a:t>
            </a:r>
            <a:r>
              <a:rPr kumimoji="0" lang="en-US" sz="1100" b="1" i="0" u="none" strike="noStrike" kern="0" cap="none" spc="0" normalizeH="0" baseline="0" noProof="0">
                <a:ln>
                  <a:noFill/>
                </a:ln>
                <a:solidFill>
                  <a:srgbClr val="FF0000"/>
                </a:solidFill>
                <a:effectLst/>
                <a:uLnTx/>
                <a:uFillTx/>
                <a:latin typeface="Segoe UI" panose="020B0502040204020203" pitchFamily="34" charset="0"/>
                <a:ea typeface="Segoe UI" pitchFamily="34" charset="0"/>
                <a:cs typeface="Segoe UI" panose="020B0502040204020203" pitchFamily="34" charset="0"/>
              </a:rPr>
              <a:t>=</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10000,"10000 or less","") notice in this case the </a:t>
            </a:r>
            <a:r>
              <a:rPr kumimoji="0" lang="en-US" sz="1100" b="1" i="0" u="none" strike="noStrike" kern="0" cap="none" spc="0" normalizeH="0" baseline="0" noProof="0">
                <a:ln>
                  <a:noFill/>
                </a:ln>
                <a:solidFill>
                  <a:srgbClr val="FF0000"/>
                </a:solidFill>
                <a:effectLst/>
                <a:uLnTx/>
                <a:uFillTx/>
                <a:latin typeface="Segoe UI" panose="020B0502040204020203" pitchFamily="34" charset="0"/>
                <a:ea typeface="Segoe UI" pitchFamily="34" charset="0"/>
                <a:cs typeface="Segoe UI" panose="020B0502040204020203" pitchFamily="34" charset="0"/>
              </a:rPr>
              <a:t>=</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symbol whose meaning is that it includes the value 10000 as a succesful result of the test. Both formulas in L3 and M3 are applied to all the rows</a:t>
            </a:r>
          </a:p>
        </xdr:txBody>
      </xdr:sp>
      <xdr:sp macro="" textlink="">
        <xdr:nvSpPr>
          <xdr:cNvPr id="8" name="Oval 7" descr="1">
            <a:extLst>
              <a:ext uri="{FF2B5EF4-FFF2-40B4-BE49-F238E27FC236}">
                <a16:creationId xmlns:a16="http://schemas.microsoft.com/office/drawing/2014/main" id="{10B28082-363B-9877-877A-FD897CE9EC1F}"/>
              </a:ext>
            </a:extLst>
          </xdr:cNvPr>
          <xdr:cNvSpPr/>
        </xdr:nvSpPr>
        <xdr:spPr>
          <a:xfrm>
            <a:off x="1722164" y="2805140"/>
            <a:ext cx="374871" cy="371587"/>
          </a:xfrm>
          <a:prstGeom prst="ellips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 name="Step" descr="In the cells under First name, type the first names that are in the Email column: Nancy, Andy, and so on">
            <a:extLst>
              <a:ext uri="{FF2B5EF4-FFF2-40B4-BE49-F238E27FC236}">
                <a16:creationId xmlns:a16="http://schemas.microsoft.com/office/drawing/2014/main" id="{6966709F-7CE9-433F-5488-1317FBE26FAD}"/>
              </a:ext>
            </a:extLst>
          </xdr:cNvPr>
          <xdr:cNvSpPr txBox="1"/>
        </xdr:nvSpPr>
        <xdr:spPr>
          <a:xfrm>
            <a:off x="2124792" y="3594641"/>
            <a:ext cx="5479722" cy="638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In cell N3 apply a formula that displays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Less than 16000</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if the Fee at K3 is less than 16000 and displays and empty message otherwise. Then apply the formula to all rows until N27</a:t>
            </a:r>
          </a:p>
        </xdr:txBody>
      </xdr:sp>
      <xdr:sp macro="" textlink="">
        <xdr:nvSpPr>
          <xdr:cNvPr id="10" name="Oval 9" descr="1">
            <a:extLst>
              <a:ext uri="{FF2B5EF4-FFF2-40B4-BE49-F238E27FC236}">
                <a16:creationId xmlns:a16="http://schemas.microsoft.com/office/drawing/2014/main" id="{E4B6A24F-EDE6-BC3F-07AC-0FD3A2B7D249}"/>
              </a:ext>
            </a:extLst>
          </xdr:cNvPr>
          <xdr:cNvSpPr/>
        </xdr:nvSpPr>
        <xdr:spPr>
          <a:xfrm>
            <a:off x="1714161" y="3552143"/>
            <a:ext cx="374871" cy="371587"/>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 name="Step" descr="In the cells under First name, type the first names that are in the Email column: Nancy, Andy, and so on">
            <a:extLst>
              <a:ext uri="{FF2B5EF4-FFF2-40B4-BE49-F238E27FC236}">
                <a16:creationId xmlns:a16="http://schemas.microsoft.com/office/drawing/2014/main" id="{D758DC51-586F-98CB-200A-7D0FCBE932A9}"/>
              </a:ext>
            </a:extLst>
          </xdr:cNvPr>
          <xdr:cNvSpPr txBox="1"/>
        </xdr:nvSpPr>
        <xdr:spPr>
          <a:xfrm>
            <a:off x="2124792" y="4326242"/>
            <a:ext cx="5479722" cy="638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In cell O3 apply a formula that displays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12500 or less</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if the Fee at K3 is less than or equal to 12500 and displays and empty message otherwise. Then apply the formula to all rows until O27</a:t>
            </a:r>
          </a:p>
        </xdr:txBody>
      </xdr:sp>
      <xdr:sp macro="" textlink="">
        <xdr:nvSpPr>
          <xdr:cNvPr id="12" name="Oval 11" descr="1">
            <a:extLst>
              <a:ext uri="{FF2B5EF4-FFF2-40B4-BE49-F238E27FC236}">
                <a16:creationId xmlns:a16="http://schemas.microsoft.com/office/drawing/2014/main" id="{61F6DB7B-E318-CC69-5D97-A7CF2C0DE89D}"/>
              </a:ext>
            </a:extLst>
          </xdr:cNvPr>
          <xdr:cNvSpPr/>
        </xdr:nvSpPr>
        <xdr:spPr>
          <a:xfrm>
            <a:off x="1714161" y="4283744"/>
            <a:ext cx="374871" cy="371587"/>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518160</xdr:colOff>
      <xdr:row>0</xdr:row>
      <xdr:rowOff>106680</xdr:rowOff>
    </xdr:from>
    <xdr:to>
      <xdr:col>8</xdr:col>
      <xdr:colOff>60960</xdr:colOff>
      <xdr:row>26</xdr:row>
      <xdr:rowOff>167640</xdr:rowOff>
    </xdr:to>
    <xdr:grpSp>
      <xdr:nvGrpSpPr>
        <xdr:cNvPr id="2" name="Group 1">
          <a:extLst>
            <a:ext uri="{FF2B5EF4-FFF2-40B4-BE49-F238E27FC236}">
              <a16:creationId xmlns:a16="http://schemas.microsoft.com/office/drawing/2014/main" id="{7E3EF564-1EBA-4DA9-A49F-28956122372D}"/>
            </a:ext>
          </a:extLst>
        </xdr:cNvPr>
        <xdr:cNvGrpSpPr/>
      </xdr:nvGrpSpPr>
      <xdr:grpSpPr>
        <a:xfrm>
          <a:off x="518160" y="106680"/>
          <a:ext cx="6194156" cy="5097909"/>
          <a:chOff x="1562100" y="136073"/>
          <a:chExt cx="6386551" cy="4867072"/>
        </a:xfrm>
      </xdr:grpSpPr>
      <xdr:sp macro="" textlink="">
        <xdr:nvSpPr>
          <xdr:cNvPr id="3" name="Rectangle 2" descr="Background">
            <a:extLst>
              <a:ext uri="{FF2B5EF4-FFF2-40B4-BE49-F238E27FC236}">
                <a16:creationId xmlns:a16="http://schemas.microsoft.com/office/drawing/2014/main" id="{0908EDB0-8CB0-9D9A-8C66-C58DADB65045}"/>
              </a:ext>
            </a:extLst>
          </xdr:cNvPr>
          <xdr:cNvSpPr/>
        </xdr:nvSpPr>
        <xdr:spPr>
          <a:xfrm>
            <a:off x="1562100" y="136073"/>
            <a:ext cx="6386551" cy="4867072"/>
          </a:xfrm>
          <a:prstGeom prst="rect">
            <a:avLst/>
          </a:prstGeom>
          <a:solidFill>
            <a:srgbClr val="F5F5F5"/>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id="{EF9B438F-119F-77C6-8651-EE2FE49C8372}"/>
              </a:ext>
            </a:extLst>
          </xdr:cNvPr>
          <xdr:cNvSpPr txBox="1"/>
        </xdr:nvSpPr>
        <xdr:spPr>
          <a:xfrm>
            <a:off x="1795896" y="170059"/>
            <a:ext cx="5262659"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0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IF Function</a:t>
            </a: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id="{97F90C53-121E-E01A-DFBA-8AABB31921D1}"/>
              </a:ext>
            </a:extLst>
          </xdr:cNvPr>
          <xdr:cNvSpPr txBox="1"/>
        </xdr:nvSpPr>
        <xdr:spPr>
          <a:xfrm>
            <a:off x="2132795" y="675938"/>
            <a:ext cx="5703811" cy="1654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the following symbols: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&gt; greater than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&lt; lesser than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&gt;= greater or equal than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&lt;= lesser or equal than</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Answer the next</a:t>
            </a:r>
          </a:p>
        </xdr:txBody>
      </xdr:sp>
      <xdr:sp macro="" textlink="">
        <xdr:nvSpPr>
          <xdr:cNvPr id="6" name="Oval 5" descr="1">
            <a:extLst>
              <a:ext uri="{FF2B5EF4-FFF2-40B4-BE49-F238E27FC236}">
                <a16:creationId xmlns:a16="http://schemas.microsoft.com/office/drawing/2014/main" id="{20467594-B0A4-2EE9-A390-99682A0E3EAE}"/>
              </a:ext>
            </a:extLst>
          </xdr:cNvPr>
          <xdr:cNvSpPr/>
        </xdr:nvSpPr>
        <xdr:spPr>
          <a:xfrm>
            <a:off x="1722164" y="633440"/>
            <a:ext cx="374871" cy="371587"/>
          </a:xfrm>
          <a:prstGeom prst="ellips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 name="Step" descr="In the cells under First name, type the first names that are in the Email column: Nancy, Andy, and so on">
            <a:extLst>
              <a:ext uri="{FF2B5EF4-FFF2-40B4-BE49-F238E27FC236}">
                <a16:creationId xmlns:a16="http://schemas.microsoft.com/office/drawing/2014/main" id="{DD8994DB-C6E4-563E-3569-D5DE41776BA1}"/>
              </a:ext>
            </a:extLst>
          </xdr:cNvPr>
          <xdr:cNvSpPr txBox="1"/>
        </xdr:nvSpPr>
        <xdr:spPr>
          <a:xfrm>
            <a:off x="2124792" y="2354770"/>
            <a:ext cx="5479722" cy="638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In cell K3 apply a formula that displays More than 32 if the Quantity at J3 is more than 32 and displays and an empty message otherwise. Then apply the formula to all rows until K27</a:t>
            </a:r>
          </a:p>
        </xdr:txBody>
      </xdr:sp>
      <xdr:sp macro="" textlink="">
        <xdr:nvSpPr>
          <xdr:cNvPr id="10" name="Oval 9" descr="1">
            <a:extLst>
              <a:ext uri="{FF2B5EF4-FFF2-40B4-BE49-F238E27FC236}">
                <a16:creationId xmlns:a16="http://schemas.microsoft.com/office/drawing/2014/main" id="{A96566AE-EED7-4D57-845F-A95E703B1D50}"/>
              </a:ext>
            </a:extLst>
          </xdr:cNvPr>
          <xdr:cNvSpPr/>
        </xdr:nvSpPr>
        <xdr:spPr>
          <a:xfrm>
            <a:off x="1714161" y="2312272"/>
            <a:ext cx="374871" cy="371587"/>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4" name="Step" descr="In the cells under First name, type the first names that are in the Email column: Nancy, Andy, and so on">
            <a:extLst>
              <a:ext uri="{FF2B5EF4-FFF2-40B4-BE49-F238E27FC236}">
                <a16:creationId xmlns:a16="http://schemas.microsoft.com/office/drawing/2014/main" id="{B39C5415-A656-C1BB-1BD7-31F61EA635C0}"/>
              </a:ext>
            </a:extLst>
          </xdr:cNvPr>
          <xdr:cNvSpPr txBox="1"/>
        </xdr:nvSpPr>
        <xdr:spPr>
          <a:xfrm>
            <a:off x="2124792" y="3009360"/>
            <a:ext cx="5479722" cy="638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In cell L3 apply a formula that displays 25 or less if the Quantity at J3 is 25 or less and displays and the message "failed test" otherwise. Then apply the formula to all rows until L27</a:t>
            </a:r>
          </a:p>
        </xdr:txBody>
      </xdr:sp>
      <xdr:sp macro="" textlink="">
        <xdr:nvSpPr>
          <xdr:cNvPr id="15" name="Oval 14" descr="1">
            <a:extLst>
              <a:ext uri="{FF2B5EF4-FFF2-40B4-BE49-F238E27FC236}">
                <a16:creationId xmlns:a16="http://schemas.microsoft.com/office/drawing/2014/main" id="{170EEF96-8786-5AF3-94B9-22946D141A6B}"/>
              </a:ext>
            </a:extLst>
          </xdr:cNvPr>
          <xdr:cNvSpPr/>
        </xdr:nvSpPr>
        <xdr:spPr>
          <a:xfrm>
            <a:off x="1714161" y="2966863"/>
            <a:ext cx="374871" cy="371587"/>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6" name="Step" descr="In the cells under First name, type the first names that are in the Email column: Nancy, Andy, and so on">
            <a:extLst>
              <a:ext uri="{FF2B5EF4-FFF2-40B4-BE49-F238E27FC236}">
                <a16:creationId xmlns:a16="http://schemas.microsoft.com/office/drawing/2014/main" id="{55302F4E-7617-5BFE-DEB6-5FCE2E34F16D}"/>
              </a:ext>
            </a:extLst>
          </xdr:cNvPr>
          <xdr:cNvSpPr txBox="1"/>
        </xdr:nvSpPr>
        <xdr:spPr>
          <a:xfrm>
            <a:off x="2124792" y="3679352"/>
            <a:ext cx="5479722" cy="638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In cell M3 apply a formula that displays Less than 40 if the Quantity at J3 is less than 40 and displays and the message "failed test" otherwise. Then apply the formula to all rows until M27</a:t>
            </a:r>
          </a:p>
        </xdr:txBody>
      </xdr:sp>
      <xdr:sp macro="" textlink="">
        <xdr:nvSpPr>
          <xdr:cNvPr id="17" name="Oval 16" descr="1">
            <a:extLst>
              <a:ext uri="{FF2B5EF4-FFF2-40B4-BE49-F238E27FC236}">
                <a16:creationId xmlns:a16="http://schemas.microsoft.com/office/drawing/2014/main" id="{C71C4309-BBD2-B114-52D0-B3AEB05B1D58}"/>
              </a:ext>
            </a:extLst>
          </xdr:cNvPr>
          <xdr:cNvSpPr/>
        </xdr:nvSpPr>
        <xdr:spPr>
          <a:xfrm>
            <a:off x="1714161" y="3636855"/>
            <a:ext cx="374871" cy="371587"/>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8" name="Step" descr="In the cells under First name, type the first names that are in the Email column: Nancy, Andy, and so on">
            <a:extLst>
              <a:ext uri="{FF2B5EF4-FFF2-40B4-BE49-F238E27FC236}">
                <a16:creationId xmlns:a16="http://schemas.microsoft.com/office/drawing/2014/main" id="{571354B5-5A7E-841E-D335-8273BEB55A7E}"/>
              </a:ext>
            </a:extLst>
          </xdr:cNvPr>
          <xdr:cNvSpPr txBox="1"/>
        </xdr:nvSpPr>
        <xdr:spPr>
          <a:xfrm>
            <a:off x="2116789" y="4318541"/>
            <a:ext cx="5479722" cy="638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In cell N3 apply a formula that displays 35 or less if the Quantity at J3 is 35 or less and displays and an empty message  otherwise. Then apply the formula to all rows until N27</a:t>
            </a:r>
          </a:p>
        </xdr:txBody>
      </xdr:sp>
      <xdr:sp macro="" textlink="">
        <xdr:nvSpPr>
          <xdr:cNvPr id="19" name="Oval 18" descr="1">
            <a:extLst>
              <a:ext uri="{FF2B5EF4-FFF2-40B4-BE49-F238E27FC236}">
                <a16:creationId xmlns:a16="http://schemas.microsoft.com/office/drawing/2014/main" id="{2809934F-2EC5-625D-6C47-F4BEF38C7EF5}"/>
              </a:ext>
            </a:extLst>
          </xdr:cNvPr>
          <xdr:cNvSpPr/>
        </xdr:nvSpPr>
        <xdr:spPr>
          <a:xfrm>
            <a:off x="1706158" y="4276043"/>
            <a:ext cx="374871" cy="371587"/>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518160</xdr:colOff>
      <xdr:row>0</xdr:row>
      <xdr:rowOff>106680</xdr:rowOff>
    </xdr:from>
    <xdr:to>
      <xdr:col>8</xdr:col>
      <xdr:colOff>60960</xdr:colOff>
      <xdr:row>25</xdr:row>
      <xdr:rowOff>83820</xdr:rowOff>
    </xdr:to>
    <xdr:grpSp>
      <xdr:nvGrpSpPr>
        <xdr:cNvPr id="2" name="Group 1">
          <a:extLst>
            <a:ext uri="{FF2B5EF4-FFF2-40B4-BE49-F238E27FC236}">
              <a16:creationId xmlns:a16="http://schemas.microsoft.com/office/drawing/2014/main" id="{CAA35563-1550-4468-8D3C-9DA7D2D80030}"/>
            </a:ext>
          </a:extLst>
        </xdr:cNvPr>
        <xdr:cNvGrpSpPr/>
      </xdr:nvGrpSpPr>
      <xdr:grpSpPr>
        <a:xfrm>
          <a:off x="518160" y="106680"/>
          <a:ext cx="6194156" cy="4820360"/>
          <a:chOff x="1562100" y="136073"/>
          <a:chExt cx="6386551" cy="4597535"/>
        </a:xfrm>
      </xdr:grpSpPr>
      <xdr:sp macro="" textlink="">
        <xdr:nvSpPr>
          <xdr:cNvPr id="3" name="Rectangle 2" descr="Background">
            <a:extLst>
              <a:ext uri="{FF2B5EF4-FFF2-40B4-BE49-F238E27FC236}">
                <a16:creationId xmlns:a16="http://schemas.microsoft.com/office/drawing/2014/main" id="{431F5E8C-1CA2-10D5-CEB2-63A33CD4B6AC}"/>
              </a:ext>
            </a:extLst>
          </xdr:cNvPr>
          <xdr:cNvSpPr/>
        </xdr:nvSpPr>
        <xdr:spPr>
          <a:xfrm>
            <a:off x="1562100" y="136073"/>
            <a:ext cx="6386551" cy="4597535"/>
          </a:xfrm>
          <a:prstGeom prst="rect">
            <a:avLst/>
          </a:prstGeom>
          <a:solidFill>
            <a:srgbClr val="F5F5F5"/>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id="{2FB3AA79-C610-F68C-672A-C9807EEDA80F}"/>
              </a:ext>
            </a:extLst>
          </xdr:cNvPr>
          <xdr:cNvSpPr txBox="1"/>
        </xdr:nvSpPr>
        <xdr:spPr>
          <a:xfrm>
            <a:off x="1795896" y="170059"/>
            <a:ext cx="5262659"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0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IFS Function</a:t>
            </a: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id="{CBFCA941-4C07-1E52-AA75-1ED96D145790}"/>
              </a:ext>
            </a:extLst>
          </xdr:cNvPr>
          <xdr:cNvSpPr txBox="1"/>
        </xdr:nvSpPr>
        <xdr:spPr>
          <a:xfrm>
            <a:off x="2132795" y="806856"/>
            <a:ext cx="5703811" cy="277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At cell K3 the next formula is applied: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Segoe UI" panose="020B0502040204020203" pitchFamily="34" charset="0"/>
                <a:ea typeface="Segoe UI" pitchFamily="34" charset="0"/>
                <a:cs typeface="Segoe UI" panose="020B0502040204020203" pitchFamily="34" charset="0"/>
              </a:rPr>
              <a:t>=IFS(J3&gt;45,"A",J3&gt;35,"B",J3&gt;25,"C",TRUE,"D")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FIRST the formula checks if the quantity at J3 is greater than 45 and if that is true then display the letter A</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if the previous did not happen then check if the quantity at J3 is greater than 35 and if that is true then display the letter B</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if the previous did not happen then check if the quantity at J3 is greater than 25 and if that is true then display the letter C</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Finally, if none of the previous was true, then as a default display the letter D.</a:t>
            </a:r>
          </a:p>
        </xdr:txBody>
      </xdr:sp>
      <xdr:sp macro="" textlink="">
        <xdr:nvSpPr>
          <xdr:cNvPr id="6" name="Oval 5" descr="1">
            <a:extLst>
              <a:ext uri="{FF2B5EF4-FFF2-40B4-BE49-F238E27FC236}">
                <a16:creationId xmlns:a16="http://schemas.microsoft.com/office/drawing/2014/main" id="{003A4805-F5E3-34D0-FEC6-9BC2B6AC4740}"/>
              </a:ext>
            </a:extLst>
          </xdr:cNvPr>
          <xdr:cNvSpPr/>
        </xdr:nvSpPr>
        <xdr:spPr>
          <a:xfrm>
            <a:off x="1722164" y="764359"/>
            <a:ext cx="374871" cy="371587"/>
          </a:xfrm>
          <a:prstGeom prst="ellips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 name="Step" descr="In the cells under First name, type the first names that are in the Email column: Nancy, Andy, and so on">
            <a:extLst>
              <a:ext uri="{FF2B5EF4-FFF2-40B4-BE49-F238E27FC236}">
                <a16:creationId xmlns:a16="http://schemas.microsoft.com/office/drawing/2014/main" id="{BB2C97AF-FBDC-56C1-8973-FFC159632810}"/>
              </a:ext>
            </a:extLst>
          </xdr:cNvPr>
          <xdr:cNvSpPr txBox="1"/>
        </xdr:nvSpPr>
        <xdr:spPr>
          <a:xfrm>
            <a:off x="2124792" y="3617744"/>
            <a:ext cx="5479722" cy="938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In cell L3 apply a formula that checks if the quantity at J3 is greater or equal than 37 and if that is true display the word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Top</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if the previous is not true, then check if the quantity at J3 is greater or equal than 27 and if that is true display the word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Middle</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and, finally, if none of the previous was true then display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Bottom</a:t>
            </a:r>
          </a:p>
        </xdr:txBody>
      </xdr:sp>
      <xdr:sp macro="" textlink="">
        <xdr:nvSpPr>
          <xdr:cNvPr id="12" name="Oval 11" descr="1">
            <a:extLst>
              <a:ext uri="{FF2B5EF4-FFF2-40B4-BE49-F238E27FC236}">
                <a16:creationId xmlns:a16="http://schemas.microsoft.com/office/drawing/2014/main" id="{B5192203-D330-F5E9-E478-82B19EC67D96}"/>
              </a:ext>
            </a:extLst>
          </xdr:cNvPr>
          <xdr:cNvSpPr/>
        </xdr:nvSpPr>
        <xdr:spPr>
          <a:xfrm>
            <a:off x="1714161" y="3575247"/>
            <a:ext cx="374871" cy="371587"/>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457200</xdr:colOff>
      <xdr:row>1</xdr:row>
      <xdr:rowOff>0</xdr:rowOff>
    </xdr:from>
    <xdr:to>
      <xdr:col>7</xdr:col>
      <xdr:colOff>0</xdr:colOff>
      <xdr:row>26</xdr:row>
      <xdr:rowOff>121920</xdr:rowOff>
    </xdr:to>
    <xdr:grpSp>
      <xdr:nvGrpSpPr>
        <xdr:cNvPr id="18" name="Group 17">
          <a:extLst>
            <a:ext uri="{FF2B5EF4-FFF2-40B4-BE49-F238E27FC236}">
              <a16:creationId xmlns:a16="http://schemas.microsoft.com/office/drawing/2014/main" id="{7B285BAC-0160-BBF3-A6C5-92B234CB0A3E}"/>
            </a:ext>
          </a:extLst>
        </xdr:cNvPr>
        <xdr:cNvGrpSpPr/>
      </xdr:nvGrpSpPr>
      <xdr:grpSpPr>
        <a:xfrm>
          <a:off x="457200" y="188347"/>
          <a:ext cx="5559156" cy="4830607"/>
          <a:chOff x="457200" y="182880"/>
          <a:chExt cx="5471160" cy="4693920"/>
        </a:xfrm>
      </xdr:grpSpPr>
      <xdr:sp macro="" textlink="">
        <xdr:nvSpPr>
          <xdr:cNvPr id="3" name="Rectangle 2" descr="Background">
            <a:extLst>
              <a:ext uri="{FF2B5EF4-FFF2-40B4-BE49-F238E27FC236}">
                <a16:creationId xmlns:a16="http://schemas.microsoft.com/office/drawing/2014/main" id="{067D966C-C1E7-5F16-812B-6B92D8344C51}"/>
              </a:ext>
            </a:extLst>
          </xdr:cNvPr>
          <xdr:cNvSpPr/>
        </xdr:nvSpPr>
        <xdr:spPr>
          <a:xfrm>
            <a:off x="457200" y="182880"/>
            <a:ext cx="5471160" cy="469392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id="{072B5B71-46A6-7806-690A-B83B1F93574C}"/>
              </a:ext>
            </a:extLst>
          </xdr:cNvPr>
          <xdr:cNvSpPr txBox="1"/>
        </xdr:nvSpPr>
        <xdr:spPr>
          <a:xfrm>
            <a:off x="679802" y="300328"/>
            <a:ext cx="5010681" cy="485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IFS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id="{53E06DA7-A809-6572-D4C4-A70C657F301B}"/>
              </a:ext>
            </a:extLst>
          </xdr:cNvPr>
          <xdr:cNvSpPr txBox="1"/>
        </xdr:nvSpPr>
        <xdr:spPr>
          <a:xfrm>
            <a:off x="1070773" y="2240090"/>
            <a:ext cx="4619709" cy="2362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the IFS function in cell K3 apply a formula that checks: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If the quantity at the Fee column is lesser than 12000 and if that is true display the message </a:t>
            </a:r>
            <a:r>
              <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Bottom fees; </a:t>
            </a: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if the previous is not true, then check if the quantity at the Fee column is lesser than 18000 and if that is true display the message </a:t>
            </a:r>
            <a:r>
              <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Middle fees; </a:t>
            </a: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and, finally, if none of the previous was true then display </a:t>
            </a:r>
            <a:r>
              <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Top fees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Note: use the keyboard or touchpad to select the cell J3 and you'll notice instead of J3 the next will be displayed </a:t>
            </a:r>
            <a:r>
              <a:rPr kumimoji="0" lang="en-US" sz="1100" b="1"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1" u="none" strike="noStrike" kern="0" cap="none" spc="0" normalizeH="0" baseline="0" noProof="0">
                <a:ln>
                  <a:noFill/>
                </a:ln>
                <a:solidFill>
                  <a:srgbClr val="0070C0"/>
                </a:solidFill>
                <a:effectLst/>
                <a:uLnTx/>
                <a:uFillTx/>
                <a:latin typeface="Segoe UI" panose="020B0502040204020203" pitchFamily="34" charset="0"/>
                <a:ea typeface="Segoe UI" pitchFamily="34" charset="0"/>
                <a:cs typeface="Segoe UI" panose="020B0502040204020203" pitchFamily="34" charset="0"/>
              </a:rPr>
              <a:t>[@Fee]</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this happens because now you are using and Excel Table instead of just a range of cells. Tables provide many more functionalities than regular cells, try sorting the columns using the filters</a:t>
            </a:r>
          </a:p>
        </xdr:txBody>
      </xdr:sp>
      <xdr:sp macro="" textlink="">
        <xdr:nvSpPr>
          <xdr:cNvPr id="6" name="Oval 5" descr="1">
            <a:extLst>
              <a:ext uri="{FF2B5EF4-FFF2-40B4-BE49-F238E27FC236}">
                <a16:creationId xmlns:a16="http://schemas.microsoft.com/office/drawing/2014/main" id="{36601CA8-9BA0-092F-AD52-0DFC9018EEAE}"/>
              </a:ext>
            </a:extLst>
          </xdr:cNvPr>
          <xdr:cNvSpPr/>
        </xdr:nvSpPr>
        <xdr:spPr>
          <a:xfrm>
            <a:off x="679803" y="2198040"/>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 name="Step" descr="In the cells under First name, type the first names that are in the Email column: Nancy, Andy, and so on">
            <a:extLst>
              <a:ext uri="{FF2B5EF4-FFF2-40B4-BE49-F238E27FC236}">
                <a16:creationId xmlns:a16="http://schemas.microsoft.com/office/drawing/2014/main" id="{E6A81CD0-38BA-47AF-8139-7E4CBC9A6F9C}"/>
              </a:ext>
            </a:extLst>
          </xdr:cNvPr>
          <xdr:cNvSpPr txBox="1"/>
        </xdr:nvSpPr>
        <xdr:spPr>
          <a:xfrm>
            <a:off x="1065952" y="926418"/>
            <a:ext cx="4582060" cy="554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data from I2 to K27 and convert it into an Excel Table, go to the menu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-&gt; Format as Table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 select any style of your preference. After selecting style the next window will appear and make sure the option "My table has headers" is checked:</a:t>
            </a:r>
            <a:endPar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 name="Oval 10" descr="1">
            <a:extLst>
              <a:ext uri="{FF2B5EF4-FFF2-40B4-BE49-F238E27FC236}">
                <a16:creationId xmlns:a16="http://schemas.microsoft.com/office/drawing/2014/main" id="{28FC16E0-4256-47A9-BECD-1F0DF08E918F}"/>
              </a:ext>
            </a:extLst>
          </xdr:cNvPr>
          <xdr:cNvSpPr/>
        </xdr:nvSpPr>
        <xdr:spPr>
          <a:xfrm>
            <a:off x="655320" y="883920"/>
            <a:ext cx="374871" cy="367233"/>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pic>
        <xdr:nvPicPr>
          <xdr:cNvPr id="12" name="Picture 11" descr="A screenshot of a computer&#10;&#10;Description automatically generated">
            <a:extLst>
              <a:ext uri="{FF2B5EF4-FFF2-40B4-BE49-F238E27FC236}">
                <a16:creationId xmlns:a16="http://schemas.microsoft.com/office/drawing/2014/main" id="{15EC1834-92C5-0070-8315-EBFEB01A51AC}"/>
              </a:ext>
            </a:extLst>
          </xdr:cNvPr>
          <xdr:cNvPicPr>
            <a:picLocks noChangeAspect="1"/>
          </xdr:cNvPicPr>
        </xdr:nvPicPr>
        <xdr:blipFill>
          <a:blip xmlns:r="http://schemas.openxmlformats.org/officeDocument/2006/relationships" r:embed="rId1"/>
          <a:stretch>
            <a:fillRect/>
          </a:stretch>
        </xdr:blipFill>
        <xdr:spPr>
          <a:xfrm>
            <a:off x="4320540" y="1562100"/>
            <a:ext cx="952500" cy="584807"/>
          </a:xfrm>
          <a:prstGeom prst="rect">
            <a:avLst/>
          </a:prstGeom>
        </xdr:spPr>
      </xdr:pic>
      <xdr:pic>
        <xdr:nvPicPr>
          <xdr:cNvPr id="13" name="Picture 12">
            <a:extLst>
              <a:ext uri="{FF2B5EF4-FFF2-40B4-BE49-F238E27FC236}">
                <a16:creationId xmlns:a16="http://schemas.microsoft.com/office/drawing/2014/main" id="{1109ED0A-5E98-DB9F-3B20-3672E1CCC6F2}"/>
              </a:ext>
            </a:extLst>
          </xdr:cNvPr>
          <xdr:cNvPicPr>
            <a:picLocks noChangeAspect="1"/>
          </xdr:cNvPicPr>
        </xdr:nvPicPr>
        <xdr:blipFill>
          <a:blip xmlns:r="http://schemas.openxmlformats.org/officeDocument/2006/relationships" r:embed="rId2"/>
          <a:stretch>
            <a:fillRect/>
          </a:stretch>
        </xdr:blipFill>
        <xdr:spPr>
          <a:xfrm>
            <a:off x="2682240" y="4511040"/>
            <a:ext cx="167655" cy="16765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457200</xdr:colOff>
      <xdr:row>1</xdr:row>
      <xdr:rowOff>0</xdr:rowOff>
    </xdr:from>
    <xdr:to>
      <xdr:col>7</xdr:col>
      <xdr:colOff>0</xdr:colOff>
      <xdr:row>25</xdr:row>
      <xdr:rowOff>129540</xdr:rowOff>
    </xdr:to>
    <xdr:grpSp>
      <xdr:nvGrpSpPr>
        <xdr:cNvPr id="11" name="Group 10">
          <a:extLst>
            <a:ext uri="{FF2B5EF4-FFF2-40B4-BE49-F238E27FC236}">
              <a16:creationId xmlns:a16="http://schemas.microsoft.com/office/drawing/2014/main" id="{F0EA7C2D-43A8-CB9B-67B4-4C7F57DFC4A5}"/>
            </a:ext>
          </a:extLst>
        </xdr:cNvPr>
        <xdr:cNvGrpSpPr/>
      </xdr:nvGrpSpPr>
      <xdr:grpSpPr>
        <a:xfrm>
          <a:off x="457200" y="187377"/>
          <a:ext cx="5580505" cy="4626589"/>
          <a:chOff x="457200" y="182880"/>
          <a:chExt cx="5471160" cy="4518660"/>
        </a:xfrm>
      </xdr:grpSpPr>
      <xdr:sp macro="" textlink="">
        <xdr:nvSpPr>
          <xdr:cNvPr id="3" name="Rectangle 2" descr="Background">
            <a:extLst>
              <a:ext uri="{FF2B5EF4-FFF2-40B4-BE49-F238E27FC236}">
                <a16:creationId xmlns:a16="http://schemas.microsoft.com/office/drawing/2014/main" id="{EAE54A3F-60A7-8B83-F965-32EB81105D68}"/>
              </a:ext>
            </a:extLst>
          </xdr:cNvPr>
          <xdr:cNvSpPr/>
        </xdr:nvSpPr>
        <xdr:spPr>
          <a:xfrm>
            <a:off x="457200" y="182880"/>
            <a:ext cx="5471160" cy="451866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id="{13A29F11-3C90-5C78-84FA-CEFF473F4FFD}"/>
              </a:ext>
            </a:extLst>
          </xdr:cNvPr>
          <xdr:cNvSpPr txBox="1"/>
        </xdr:nvSpPr>
        <xdr:spPr>
          <a:xfrm>
            <a:off x="679802" y="300328"/>
            <a:ext cx="5010681" cy="485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IFS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id="{59DB43EE-AFF8-5294-0E27-74D9C9FA1FDF}"/>
              </a:ext>
            </a:extLst>
          </xdr:cNvPr>
          <xdr:cNvSpPr txBox="1"/>
        </xdr:nvSpPr>
        <xdr:spPr>
          <a:xfrm>
            <a:off x="1070773" y="1668590"/>
            <a:ext cx="4619709" cy="1455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the IFS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K3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Check if the number at Quantity column is lesser or equal than 20 and if that is true display the message </a:t>
            </a:r>
            <a:r>
              <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Bottom; </a:t>
            </a: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if the previous is not true, then check if the number at the Quantity column is lesser or equal than 30 and if that is true display the message </a:t>
            </a:r>
            <a:r>
              <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Middle; </a:t>
            </a: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and, finally, if none of the previous was true then display </a:t>
            </a:r>
            <a:r>
              <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Top.</a:t>
            </a:r>
          </a:p>
        </xdr:txBody>
      </xdr:sp>
      <xdr:sp macro="" textlink="">
        <xdr:nvSpPr>
          <xdr:cNvPr id="6" name="Oval 5" descr="1">
            <a:extLst>
              <a:ext uri="{FF2B5EF4-FFF2-40B4-BE49-F238E27FC236}">
                <a16:creationId xmlns:a16="http://schemas.microsoft.com/office/drawing/2014/main" id="{FA1BE78A-4CC7-9E33-F10F-B157491EAA92}"/>
              </a:ext>
            </a:extLst>
          </xdr:cNvPr>
          <xdr:cNvSpPr/>
        </xdr:nvSpPr>
        <xdr:spPr>
          <a:xfrm>
            <a:off x="679803" y="1626540"/>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7" name="Step" descr="In the cells under First name, type the first names that are in the Email column: Nancy, Andy, and so on">
            <a:extLst>
              <a:ext uri="{FF2B5EF4-FFF2-40B4-BE49-F238E27FC236}">
                <a16:creationId xmlns:a16="http://schemas.microsoft.com/office/drawing/2014/main" id="{BBF1E8E3-506A-F63C-A390-6545D3BA2E53}"/>
              </a:ext>
            </a:extLst>
          </xdr:cNvPr>
          <xdr:cNvSpPr txBox="1"/>
        </xdr:nvSpPr>
        <xdr:spPr>
          <a:xfrm>
            <a:off x="1063153" y="3131630"/>
            <a:ext cx="4619709" cy="1440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the IFS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L3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Check if the number at the Quantity column is greater than 42 and if that is true display the message </a:t>
            </a:r>
            <a:r>
              <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Highest</a:t>
            </a: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if the previous is not true, then check if the number at the Quantity column is greater than 26 and if that is true display the message </a:t>
            </a:r>
            <a:r>
              <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Center</a:t>
            </a: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and, finally, if none of the previous was true then display </a:t>
            </a:r>
            <a:r>
              <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Lowest</a:t>
            </a: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 name="Oval 7" descr="1">
            <a:extLst>
              <a:ext uri="{FF2B5EF4-FFF2-40B4-BE49-F238E27FC236}">
                <a16:creationId xmlns:a16="http://schemas.microsoft.com/office/drawing/2014/main" id="{0983696F-DA50-1C0B-33B7-2653F8044427}"/>
              </a:ext>
            </a:extLst>
          </xdr:cNvPr>
          <xdr:cNvSpPr/>
        </xdr:nvSpPr>
        <xdr:spPr>
          <a:xfrm>
            <a:off x="672183" y="3089581"/>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 name="Step" descr="In the cells under First name, type the first names that are in the Email column: Nancy, Andy, and so on">
            <a:extLst>
              <a:ext uri="{FF2B5EF4-FFF2-40B4-BE49-F238E27FC236}">
                <a16:creationId xmlns:a16="http://schemas.microsoft.com/office/drawing/2014/main" id="{B0F4E0DD-DB59-4FB3-95A4-F26D100BE4C9}"/>
              </a:ext>
            </a:extLst>
          </xdr:cNvPr>
          <xdr:cNvSpPr txBox="1"/>
        </xdr:nvSpPr>
        <xdr:spPr>
          <a:xfrm>
            <a:off x="1096432" y="880698"/>
            <a:ext cx="4582060" cy="554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data fromJI2 to L27 and convert it into an Excel Table, go to the menu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-&gt; Format as Table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 select any style of your preference. Make sure the option "My table has headers" is checked.</a:t>
            </a:r>
            <a:endPar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 name="Oval 9" descr="1">
            <a:extLst>
              <a:ext uri="{FF2B5EF4-FFF2-40B4-BE49-F238E27FC236}">
                <a16:creationId xmlns:a16="http://schemas.microsoft.com/office/drawing/2014/main" id="{B48D3807-2452-45B9-AE1D-1DDEFCECB433}"/>
              </a:ext>
            </a:extLst>
          </xdr:cNvPr>
          <xdr:cNvSpPr/>
        </xdr:nvSpPr>
        <xdr:spPr>
          <a:xfrm>
            <a:off x="685800" y="838200"/>
            <a:ext cx="374871" cy="367233"/>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342900</xdr:colOff>
      <xdr:row>1</xdr:row>
      <xdr:rowOff>0</xdr:rowOff>
    </xdr:from>
    <xdr:to>
      <xdr:col>11</xdr:col>
      <xdr:colOff>335280</xdr:colOff>
      <xdr:row>22</xdr:row>
      <xdr:rowOff>0</xdr:rowOff>
    </xdr:to>
    <xdr:grpSp>
      <xdr:nvGrpSpPr>
        <xdr:cNvPr id="2" name="Group 1">
          <a:extLst>
            <a:ext uri="{FF2B5EF4-FFF2-40B4-BE49-F238E27FC236}">
              <a16:creationId xmlns:a16="http://schemas.microsoft.com/office/drawing/2014/main" id="{3C31B459-E1CA-4FA6-90BB-97598D36A3E1}"/>
            </a:ext>
          </a:extLst>
        </xdr:cNvPr>
        <xdr:cNvGrpSpPr/>
      </xdr:nvGrpSpPr>
      <xdr:grpSpPr>
        <a:xfrm>
          <a:off x="342900" y="194597"/>
          <a:ext cx="6752057" cy="4086532"/>
          <a:chOff x="457200" y="182880"/>
          <a:chExt cx="6697980" cy="3840480"/>
        </a:xfrm>
      </xdr:grpSpPr>
      <xdr:sp macro="" textlink="">
        <xdr:nvSpPr>
          <xdr:cNvPr id="3" name="Rectangle 2" descr="Background">
            <a:extLst>
              <a:ext uri="{FF2B5EF4-FFF2-40B4-BE49-F238E27FC236}">
                <a16:creationId xmlns:a16="http://schemas.microsoft.com/office/drawing/2014/main" id="{61CCACCD-565E-CE99-3520-5C561010CF38}"/>
              </a:ext>
            </a:extLst>
          </xdr:cNvPr>
          <xdr:cNvSpPr/>
        </xdr:nvSpPr>
        <xdr:spPr>
          <a:xfrm>
            <a:off x="457200" y="182880"/>
            <a:ext cx="6697980" cy="384048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id="{FF901E83-E96C-086E-D0D5-0F54B69A2FD7}"/>
              </a:ext>
            </a:extLst>
          </xdr:cNvPr>
          <xdr:cNvSpPr txBox="1"/>
        </xdr:nvSpPr>
        <xdr:spPr>
          <a:xfrm>
            <a:off x="679802" y="300328"/>
            <a:ext cx="5010681" cy="485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Function IF with AND</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id="{29B987FE-A573-D1EE-80AA-59164583DFB4}"/>
              </a:ext>
            </a:extLst>
          </xdr:cNvPr>
          <xdr:cNvSpPr txBox="1"/>
        </xdr:nvSpPr>
        <xdr:spPr>
          <a:xfrm>
            <a:off x="1070773" y="2880170"/>
            <a:ext cx="5962487" cy="101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the IF and AND functions</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Q3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Checks if the 3 grades (Math, Spanish and Science) are above 70, if this is true display the message "All approved" and an empty message otherwise.</a:t>
            </a:r>
            <a:endPar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 name="Oval 5" descr="1">
            <a:extLst>
              <a:ext uri="{FF2B5EF4-FFF2-40B4-BE49-F238E27FC236}">
                <a16:creationId xmlns:a16="http://schemas.microsoft.com/office/drawing/2014/main" id="{C18ADA70-8C6C-903F-33E9-728394E02035}"/>
              </a:ext>
            </a:extLst>
          </xdr:cNvPr>
          <xdr:cNvSpPr/>
        </xdr:nvSpPr>
        <xdr:spPr>
          <a:xfrm>
            <a:off x="679803" y="2838120"/>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 name="Step" descr="In the cells under First name, type the first names that are in the Email column: Nancy, Andy, and so on">
            <a:extLst>
              <a:ext uri="{FF2B5EF4-FFF2-40B4-BE49-F238E27FC236}">
                <a16:creationId xmlns:a16="http://schemas.microsoft.com/office/drawing/2014/main" id="{21BA3032-058D-217C-3CE6-86BA2558AD22}"/>
              </a:ext>
            </a:extLst>
          </xdr:cNvPr>
          <xdr:cNvSpPr txBox="1"/>
        </xdr:nvSpPr>
        <xdr:spPr>
          <a:xfrm>
            <a:off x="1096432" y="880698"/>
            <a:ext cx="5997788" cy="1832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Data from M2 to Q26 represents the Math, Spanish and Science grades of a group of students. Clic In cell P3 and you'll find the next: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a:t>
            </a:r>
            <a:r>
              <a:rPr kumimoji="0" lang="en-US" sz="1100" b="1" i="0" u="none" strike="noStrike" kern="0" cap="none" spc="0" normalizeH="0" baseline="0">
                <a:ln>
                  <a:noFill/>
                </a:ln>
                <a:solidFill>
                  <a:srgbClr val="0070C0"/>
                </a:solidFill>
                <a:effectLst/>
                <a:uLnTx/>
                <a:uFillTx/>
                <a:latin typeface="Segoe UI" panose="020B0502040204020203" pitchFamily="34" charset="0"/>
                <a:ea typeface="Segoe UI" pitchFamily="34" charset="0"/>
                <a:cs typeface="Segoe UI" panose="020B0502040204020203" pitchFamily="34" charset="0"/>
              </a:rPr>
              <a:t>AND([@[Math score]]&gt;=70,[@[Spanish score]]&gt;=70)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,"Math and Spanish approved","")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which the AND function in blue is the condition checked by the IF function. The condition is to check if both Math and Spanish grades are at least 70 (approved).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As we are using an Excel Table the formula is automatically applied to all rows in the table.</a:t>
            </a:r>
          </a:p>
        </xdr:txBody>
      </xdr:sp>
      <xdr:sp macro="" textlink="">
        <xdr:nvSpPr>
          <xdr:cNvPr id="14" name="Oval 13" descr="1">
            <a:extLst>
              <a:ext uri="{FF2B5EF4-FFF2-40B4-BE49-F238E27FC236}">
                <a16:creationId xmlns:a16="http://schemas.microsoft.com/office/drawing/2014/main" id="{9066A402-8BA0-BF24-3D6A-99D6EC27AF33}"/>
              </a:ext>
            </a:extLst>
          </xdr:cNvPr>
          <xdr:cNvSpPr/>
        </xdr:nvSpPr>
        <xdr:spPr>
          <a:xfrm>
            <a:off x="685800" y="838200"/>
            <a:ext cx="374871" cy="367233"/>
          </a:xfrm>
          <a:prstGeom prst="ellips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600">
              <a:latin typeface="Segoe UI Semibold" panose="020B0702040204020203" pitchFamily="34" charset="0"/>
              <a:cs typeface="Segoe UI Semibold" panose="020B0702040204020203" pitchFamily="34" charset="0"/>
            </a:endParaRP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342900</xdr:colOff>
      <xdr:row>1</xdr:row>
      <xdr:rowOff>0</xdr:rowOff>
    </xdr:from>
    <xdr:to>
      <xdr:col>11</xdr:col>
      <xdr:colOff>335280</xdr:colOff>
      <xdr:row>19</xdr:row>
      <xdr:rowOff>68580</xdr:rowOff>
    </xdr:to>
    <xdr:grpSp>
      <xdr:nvGrpSpPr>
        <xdr:cNvPr id="2" name="Group 1">
          <a:extLst>
            <a:ext uri="{FF2B5EF4-FFF2-40B4-BE49-F238E27FC236}">
              <a16:creationId xmlns:a16="http://schemas.microsoft.com/office/drawing/2014/main" id="{FB18E27D-5EA4-4049-8449-8ECD0137B57B}"/>
            </a:ext>
          </a:extLst>
        </xdr:cNvPr>
        <xdr:cNvGrpSpPr/>
      </xdr:nvGrpSpPr>
      <xdr:grpSpPr>
        <a:xfrm>
          <a:off x="342900" y="190500"/>
          <a:ext cx="6697980" cy="3497580"/>
          <a:chOff x="457200" y="182880"/>
          <a:chExt cx="6697980" cy="3360420"/>
        </a:xfrm>
      </xdr:grpSpPr>
      <xdr:sp macro="" textlink="">
        <xdr:nvSpPr>
          <xdr:cNvPr id="3" name="Rectangle 2" descr="Background">
            <a:extLst>
              <a:ext uri="{FF2B5EF4-FFF2-40B4-BE49-F238E27FC236}">
                <a16:creationId xmlns:a16="http://schemas.microsoft.com/office/drawing/2014/main" id="{F3DFC7F2-4E78-748B-B857-ED41557B0470}"/>
              </a:ext>
            </a:extLst>
          </xdr:cNvPr>
          <xdr:cNvSpPr/>
        </xdr:nvSpPr>
        <xdr:spPr>
          <a:xfrm>
            <a:off x="457200" y="182880"/>
            <a:ext cx="6697980" cy="336042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id="{AB45D976-60FD-E95D-E1DE-2E66644E4C24}"/>
              </a:ext>
            </a:extLst>
          </xdr:cNvPr>
          <xdr:cNvSpPr txBox="1"/>
        </xdr:nvSpPr>
        <xdr:spPr>
          <a:xfrm>
            <a:off x="679802" y="300328"/>
            <a:ext cx="5010681" cy="485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Function IF with AND</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id="{CDF632B9-5558-FE35-2C54-234651AFD89D}"/>
              </a:ext>
            </a:extLst>
          </xdr:cNvPr>
          <xdr:cNvSpPr txBox="1"/>
        </xdr:nvSpPr>
        <xdr:spPr>
          <a:xfrm>
            <a:off x="1070773" y="1066610"/>
            <a:ext cx="5962487" cy="101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the IF and AND functions</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P3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Checks if the Math grade is 75 or more, if the Spanish grade is 90 or more and if the Science score is 85 or more. If all these conditions are true display the message "Success" and "Not a success" otherwise.</a:t>
            </a:r>
            <a:endPar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 name="Oval 5" descr="1">
            <a:extLst>
              <a:ext uri="{FF2B5EF4-FFF2-40B4-BE49-F238E27FC236}">
                <a16:creationId xmlns:a16="http://schemas.microsoft.com/office/drawing/2014/main" id="{1644181E-5E4A-96FE-0687-0F0FDB42156A}"/>
              </a:ext>
            </a:extLst>
          </xdr:cNvPr>
          <xdr:cNvSpPr/>
        </xdr:nvSpPr>
        <xdr:spPr>
          <a:xfrm>
            <a:off x="679803" y="1024560"/>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 name="Step" descr="In the cells under First name, type the first names that are in the Email column: Nancy, Andy, and so on">
            <a:extLst>
              <a:ext uri="{FF2B5EF4-FFF2-40B4-BE49-F238E27FC236}">
                <a16:creationId xmlns:a16="http://schemas.microsoft.com/office/drawing/2014/main" id="{4D40AC40-93E0-6A16-EDE3-15B25F086123}"/>
              </a:ext>
            </a:extLst>
          </xdr:cNvPr>
          <xdr:cNvSpPr txBox="1"/>
        </xdr:nvSpPr>
        <xdr:spPr>
          <a:xfrm>
            <a:off x="1078393" y="2308670"/>
            <a:ext cx="5962487" cy="101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the IF and AND functions</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Q3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Checks first if the Math grade is 80 or more and then checks if the Math grade is 90 or less, if this is true display the message "Math grade between 80 and 90" and an empty message otherwise.</a:t>
            </a:r>
            <a:endPar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 name="Oval 9" descr="1">
            <a:extLst>
              <a:ext uri="{FF2B5EF4-FFF2-40B4-BE49-F238E27FC236}">
                <a16:creationId xmlns:a16="http://schemas.microsoft.com/office/drawing/2014/main" id="{78EE7ED2-403A-305B-2862-F4811E5642A1}"/>
              </a:ext>
            </a:extLst>
          </xdr:cNvPr>
          <xdr:cNvSpPr/>
        </xdr:nvSpPr>
        <xdr:spPr>
          <a:xfrm>
            <a:off x="687423" y="2266620"/>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342900</xdr:colOff>
      <xdr:row>1</xdr:row>
      <xdr:rowOff>0</xdr:rowOff>
    </xdr:from>
    <xdr:to>
      <xdr:col>11</xdr:col>
      <xdr:colOff>335280</xdr:colOff>
      <xdr:row>22</xdr:row>
      <xdr:rowOff>0</xdr:rowOff>
    </xdr:to>
    <xdr:grpSp>
      <xdr:nvGrpSpPr>
        <xdr:cNvPr id="2" name="Group 1">
          <a:extLst>
            <a:ext uri="{FF2B5EF4-FFF2-40B4-BE49-F238E27FC236}">
              <a16:creationId xmlns:a16="http://schemas.microsoft.com/office/drawing/2014/main" id="{5C1C1573-5963-4916-907F-359BF122EF7C}"/>
            </a:ext>
          </a:extLst>
        </xdr:cNvPr>
        <xdr:cNvGrpSpPr/>
      </xdr:nvGrpSpPr>
      <xdr:grpSpPr>
        <a:xfrm>
          <a:off x="342900" y="188988"/>
          <a:ext cx="6727916" cy="3968750"/>
          <a:chOff x="457200" y="182880"/>
          <a:chExt cx="6697980" cy="3840480"/>
        </a:xfrm>
      </xdr:grpSpPr>
      <xdr:sp macro="" textlink="">
        <xdr:nvSpPr>
          <xdr:cNvPr id="3" name="Rectangle 2" descr="Background">
            <a:extLst>
              <a:ext uri="{FF2B5EF4-FFF2-40B4-BE49-F238E27FC236}">
                <a16:creationId xmlns:a16="http://schemas.microsoft.com/office/drawing/2014/main" id="{D131B892-6878-82A3-58B8-A7A62101174B}"/>
              </a:ext>
            </a:extLst>
          </xdr:cNvPr>
          <xdr:cNvSpPr/>
        </xdr:nvSpPr>
        <xdr:spPr>
          <a:xfrm>
            <a:off x="457200" y="182880"/>
            <a:ext cx="6697980" cy="384048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id="{340DB125-D12A-C485-69B7-4B78725523FE}"/>
              </a:ext>
            </a:extLst>
          </xdr:cNvPr>
          <xdr:cNvSpPr txBox="1"/>
        </xdr:nvSpPr>
        <xdr:spPr>
          <a:xfrm>
            <a:off x="679802" y="300328"/>
            <a:ext cx="5010681" cy="485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Function IF with OR</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id="{2FD15ECA-65FF-99EA-6BA8-DE70999D2DFE}"/>
              </a:ext>
            </a:extLst>
          </xdr:cNvPr>
          <xdr:cNvSpPr txBox="1"/>
        </xdr:nvSpPr>
        <xdr:spPr>
          <a:xfrm>
            <a:off x="1070773" y="2880170"/>
            <a:ext cx="5962487" cy="101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the IF and OR functions</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Q3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Checks if at least one of the 3 grades (Math, Spanish and Science) are below 70, if this is true display the message "At least one not approved" and an empty message otherwise.</a:t>
            </a:r>
            <a:endPar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 name="Oval 5" descr="1">
            <a:extLst>
              <a:ext uri="{FF2B5EF4-FFF2-40B4-BE49-F238E27FC236}">
                <a16:creationId xmlns:a16="http://schemas.microsoft.com/office/drawing/2014/main" id="{BBD294FF-3C0D-4433-5FDC-DCFFBD9EB3E2}"/>
              </a:ext>
            </a:extLst>
          </xdr:cNvPr>
          <xdr:cNvSpPr/>
        </xdr:nvSpPr>
        <xdr:spPr>
          <a:xfrm>
            <a:off x="679803" y="2838120"/>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7" name="Step" descr="In the cells under First name, type the first names that are in the Email column: Nancy, Andy, and so on">
            <a:extLst>
              <a:ext uri="{FF2B5EF4-FFF2-40B4-BE49-F238E27FC236}">
                <a16:creationId xmlns:a16="http://schemas.microsoft.com/office/drawing/2014/main" id="{AE31248B-ECCA-7D44-D541-5765C67363C5}"/>
              </a:ext>
            </a:extLst>
          </xdr:cNvPr>
          <xdr:cNvSpPr txBox="1"/>
        </xdr:nvSpPr>
        <xdr:spPr>
          <a:xfrm>
            <a:off x="1096432" y="880698"/>
            <a:ext cx="5997788" cy="1832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Data from M2 to Q26 represents the Math, Spanish and Science grades of a group of students. Clic In cell P3 and you'll find the next: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a:t>
            </a:r>
            <a:r>
              <a:rPr kumimoji="0" lang="en-US" sz="1100" b="1" i="0" u="none" strike="noStrike" kern="0" cap="none" spc="0" normalizeH="0" baseline="0">
                <a:ln>
                  <a:noFill/>
                </a:ln>
                <a:solidFill>
                  <a:srgbClr val="0070C0"/>
                </a:solidFill>
                <a:effectLst/>
                <a:uLnTx/>
                <a:uFillTx/>
                <a:latin typeface="Segoe UI" panose="020B0502040204020203" pitchFamily="34" charset="0"/>
                <a:ea typeface="Segoe UI" pitchFamily="34" charset="0"/>
                <a:cs typeface="Segoe UI" panose="020B0502040204020203" pitchFamily="34" charset="0"/>
              </a:rPr>
              <a:t>OR([@[Math score]]&gt;=90,[@[Spanish score]]&gt;=90,[@[Science score]]&gt;=90)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least one grade 90 or more","")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which the OR fucntion in blue is the condition checked by the IF function. The condition is to check if at least one of the 3 grades (Math, Spanish or Science) is 90 or more.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As we are using an Excel Table the formula is applied to all rows in the table.</a:t>
            </a:r>
          </a:p>
        </xdr:txBody>
      </xdr:sp>
      <xdr:sp macro="" textlink="">
        <xdr:nvSpPr>
          <xdr:cNvPr id="8" name="Oval 7" descr="1">
            <a:extLst>
              <a:ext uri="{FF2B5EF4-FFF2-40B4-BE49-F238E27FC236}">
                <a16:creationId xmlns:a16="http://schemas.microsoft.com/office/drawing/2014/main" id="{A550C6FA-531E-AC8A-AA66-A2161F7AAE91}"/>
              </a:ext>
            </a:extLst>
          </xdr:cNvPr>
          <xdr:cNvSpPr/>
        </xdr:nvSpPr>
        <xdr:spPr>
          <a:xfrm>
            <a:off x="685800" y="838200"/>
            <a:ext cx="374871" cy="367233"/>
          </a:xfrm>
          <a:prstGeom prst="ellips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600">
              <a:latin typeface="Segoe UI Semibold" panose="020B0702040204020203" pitchFamily="34" charset="0"/>
              <a:cs typeface="Segoe UI Semibold" panose="020B0702040204020203" pitchFamily="34" charset="0"/>
            </a:endParaRPr>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342900</xdr:colOff>
      <xdr:row>1</xdr:row>
      <xdr:rowOff>0</xdr:rowOff>
    </xdr:from>
    <xdr:to>
      <xdr:col>11</xdr:col>
      <xdr:colOff>335280</xdr:colOff>
      <xdr:row>19</xdr:row>
      <xdr:rowOff>68580</xdr:rowOff>
    </xdr:to>
    <xdr:grpSp>
      <xdr:nvGrpSpPr>
        <xdr:cNvPr id="2" name="Group 1">
          <a:extLst>
            <a:ext uri="{FF2B5EF4-FFF2-40B4-BE49-F238E27FC236}">
              <a16:creationId xmlns:a16="http://schemas.microsoft.com/office/drawing/2014/main" id="{30539C7F-CEC3-4108-9E86-6F252354CFBF}"/>
            </a:ext>
          </a:extLst>
        </xdr:cNvPr>
        <xdr:cNvGrpSpPr/>
      </xdr:nvGrpSpPr>
      <xdr:grpSpPr>
        <a:xfrm>
          <a:off x="342900" y="186765"/>
          <a:ext cx="6669218" cy="3430344"/>
          <a:chOff x="457200" y="182880"/>
          <a:chExt cx="6697980" cy="3360420"/>
        </a:xfrm>
      </xdr:grpSpPr>
      <xdr:sp macro="" textlink="">
        <xdr:nvSpPr>
          <xdr:cNvPr id="3" name="Rectangle 2" descr="Background">
            <a:extLst>
              <a:ext uri="{FF2B5EF4-FFF2-40B4-BE49-F238E27FC236}">
                <a16:creationId xmlns:a16="http://schemas.microsoft.com/office/drawing/2014/main" id="{C87CF150-D942-AE52-6913-7D5C9D1FAAB8}"/>
              </a:ext>
            </a:extLst>
          </xdr:cNvPr>
          <xdr:cNvSpPr/>
        </xdr:nvSpPr>
        <xdr:spPr>
          <a:xfrm>
            <a:off x="457200" y="182880"/>
            <a:ext cx="6697980" cy="336042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id="{850FAB49-A9F8-BC38-C047-2955E9D8912B}"/>
              </a:ext>
            </a:extLst>
          </xdr:cNvPr>
          <xdr:cNvSpPr txBox="1"/>
        </xdr:nvSpPr>
        <xdr:spPr>
          <a:xfrm>
            <a:off x="679802" y="300328"/>
            <a:ext cx="5010681" cy="485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Function IF with OR</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id="{5EDD62C1-A442-E1EA-3E5A-2CD52D067490}"/>
              </a:ext>
            </a:extLst>
          </xdr:cNvPr>
          <xdr:cNvSpPr txBox="1"/>
        </xdr:nvSpPr>
        <xdr:spPr>
          <a:xfrm>
            <a:off x="1070773" y="1066610"/>
            <a:ext cx="5962487" cy="101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the IF and OR functions</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P3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Checks if at least one of the 3 grades (Math, Spanish and Science) is below 80. It this is true  display the message "At least one below 80" and an empty message otherwise.</a:t>
            </a:r>
            <a:endPar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 name="Oval 5" descr="1">
            <a:extLst>
              <a:ext uri="{FF2B5EF4-FFF2-40B4-BE49-F238E27FC236}">
                <a16:creationId xmlns:a16="http://schemas.microsoft.com/office/drawing/2014/main" id="{E5B8BECD-18A7-02C6-5AAB-B461D542AE8C}"/>
              </a:ext>
            </a:extLst>
          </xdr:cNvPr>
          <xdr:cNvSpPr/>
        </xdr:nvSpPr>
        <xdr:spPr>
          <a:xfrm>
            <a:off x="679803" y="1024560"/>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7" name="Step" descr="In the cells under First name, type the first names that are in the Email column: Nancy, Andy, and so on">
            <a:extLst>
              <a:ext uri="{FF2B5EF4-FFF2-40B4-BE49-F238E27FC236}">
                <a16:creationId xmlns:a16="http://schemas.microsoft.com/office/drawing/2014/main" id="{A213E7E2-4287-B1A1-8AAB-5EB9665F7AB2}"/>
              </a:ext>
            </a:extLst>
          </xdr:cNvPr>
          <xdr:cNvSpPr txBox="1"/>
        </xdr:nvSpPr>
        <xdr:spPr>
          <a:xfrm>
            <a:off x="1078393" y="2308670"/>
            <a:ext cx="5962487" cy="101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the IF and OR functions</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Q3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Checks if at least one of the 3 grades (Math, Spanish and Science) are above 94. If this is true display the message "At least one remarkable".</a:t>
            </a:r>
            <a:endPar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 name="Oval 7" descr="1">
            <a:extLst>
              <a:ext uri="{FF2B5EF4-FFF2-40B4-BE49-F238E27FC236}">
                <a16:creationId xmlns:a16="http://schemas.microsoft.com/office/drawing/2014/main" id="{67280AAF-504B-E3AB-ADF5-F7EC4AFB8E9D}"/>
              </a:ext>
            </a:extLst>
          </xdr:cNvPr>
          <xdr:cNvSpPr/>
        </xdr:nvSpPr>
        <xdr:spPr>
          <a:xfrm>
            <a:off x="687423" y="2266620"/>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594360</xdr:colOff>
      <xdr:row>25</xdr:row>
      <xdr:rowOff>121920</xdr:rowOff>
    </xdr:to>
    <xdr:grpSp>
      <xdr:nvGrpSpPr>
        <xdr:cNvPr id="6" name="Group 5">
          <a:extLst>
            <a:ext uri="{FF2B5EF4-FFF2-40B4-BE49-F238E27FC236}">
              <a16:creationId xmlns:a16="http://schemas.microsoft.com/office/drawing/2014/main" id="{188F95E5-2AAD-4D0D-9E02-DB24B028662D}"/>
            </a:ext>
          </a:extLst>
        </xdr:cNvPr>
        <xdr:cNvGrpSpPr/>
      </xdr:nvGrpSpPr>
      <xdr:grpSpPr>
        <a:xfrm>
          <a:off x="611481" y="188148"/>
          <a:ext cx="5486212" cy="4637476"/>
          <a:chOff x="457200" y="182880"/>
          <a:chExt cx="5471160" cy="4518660"/>
        </a:xfrm>
      </xdr:grpSpPr>
      <xdr:sp macro="" textlink="">
        <xdr:nvSpPr>
          <xdr:cNvPr id="7" name="Rectangle 6" descr="Background">
            <a:extLst>
              <a:ext uri="{FF2B5EF4-FFF2-40B4-BE49-F238E27FC236}">
                <a16:creationId xmlns:a16="http://schemas.microsoft.com/office/drawing/2014/main" id="{A03936EF-8484-74FD-86D8-DC1EE7C3039C}"/>
              </a:ext>
            </a:extLst>
          </xdr:cNvPr>
          <xdr:cNvSpPr/>
        </xdr:nvSpPr>
        <xdr:spPr>
          <a:xfrm>
            <a:off x="457200" y="182880"/>
            <a:ext cx="5471160" cy="451866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8" name="Step" descr="Data stuffed into one column? Split it">
            <a:extLst>
              <a:ext uri="{FF2B5EF4-FFF2-40B4-BE49-F238E27FC236}">
                <a16:creationId xmlns:a16="http://schemas.microsoft.com/office/drawing/2014/main" id="{05D9D436-E040-DCE5-0E82-9D693570177D}"/>
              </a:ext>
            </a:extLst>
          </xdr:cNvPr>
          <xdr:cNvSpPr txBox="1"/>
        </xdr:nvSpPr>
        <xdr:spPr>
          <a:xfrm>
            <a:off x="679802" y="300328"/>
            <a:ext cx="5010681" cy="485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Functions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 name="Step" descr="In the cells under First name, type the first names that are in the Email column: Nancy, Andy, and so on">
            <a:extLst>
              <a:ext uri="{FF2B5EF4-FFF2-40B4-BE49-F238E27FC236}">
                <a16:creationId xmlns:a16="http://schemas.microsoft.com/office/drawing/2014/main" id="{8DD7EBED-E87B-E9E9-6DE6-8B2B32A7FD72}"/>
              </a:ext>
            </a:extLst>
          </xdr:cNvPr>
          <xdr:cNvSpPr txBox="1"/>
        </xdr:nvSpPr>
        <xdr:spPr>
          <a:xfrm>
            <a:off x="1070773" y="1668590"/>
            <a:ext cx="4619709" cy="1455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P2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Checks if the player's age is 22 years old or younger and if that is true display "Rookie"; then check if the player's age is 29 or less and if that is true display "Seasoned"; and, finally, if the player's age is 30 or more display "Veteran".</a:t>
            </a:r>
            <a:endPar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 name="Oval 9" descr="1">
            <a:extLst>
              <a:ext uri="{FF2B5EF4-FFF2-40B4-BE49-F238E27FC236}">
                <a16:creationId xmlns:a16="http://schemas.microsoft.com/office/drawing/2014/main" id="{753BBFD1-6AFA-1E37-6DD3-151CA48648DD}"/>
              </a:ext>
            </a:extLst>
          </xdr:cNvPr>
          <xdr:cNvSpPr/>
        </xdr:nvSpPr>
        <xdr:spPr>
          <a:xfrm>
            <a:off x="679803" y="1626540"/>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 name="Step" descr="In the cells under First name, type the first names that are in the Email column: Nancy, Andy, and so on">
            <a:extLst>
              <a:ext uri="{FF2B5EF4-FFF2-40B4-BE49-F238E27FC236}">
                <a16:creationId xmlns:a16="http://schemas.microsoft.com/office/drawing/2014/main" id="{B9E57130-BCD7-ABFA-6101-3B1009E69CAA}"/>
              </a:ext>
            </a:extLst>
          </xdr:cNvPr>
          <xdr:cNvSpPr txBox="1"/>
        </xdr:nvSpPr>
        <xdr:spPr>
          <a:xfrm>
            <a:off x="1063153" y="3131630"/>
            <a:ext cx="4619709" cy="1440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Q2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Check if a player's height is 180 cms or more and if the player's weight is 70 kgs or more. If both conditions are true display the message "180+ and 70+" and an empty space otherwise.</a:t>
            </a:r>
            <a:endPar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2" name="Oval 11" descr="1">
            <a:extLst>
              <a:ext uri="{FF2B5EF4-FFF2-40B4-BE49-F238E27FC236}">
                <a16:creationId xmlns:a16="http://schemas.microsoft.com/office/drawing/2014/main" id="{AAF2F7D3-C76A-F55A-D7B4-371D50A067E0}"/>
              </a:ext>
            </a:extLst>
          </xdr:cNvPr>
          <xdr:cNvSpPr/>
        </xdr:nvSpPr>
        <xdr:spPr>
          <a:xfrm>
            <a:off x="672183" y="3089581"/>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 name="Step" descr="In the cells under First name, type the first names that are in the Email column: Nancy, Andy, and so on">
            <a:extLst>
              <a:ext uri="{FF2B5EF4-FFF2-40B4-BE49-F238E27FC236}">
                <a16:creationId xmlns:a16="http://schemas.microsoft.com/office/drawing/2014/main" id="{CBA251B1-1A0F-E32D-62DC-EA8F28396DB5}"/>
              </a:ext>
            </a:extLst>
          </xdr:cNvPr>
          <xdr:cNvSpPr txBox="1"/>
        </xdr:nvSpPr>
        <xdr:spPr>
          <a:xfrm>
            <a:off x="1096432" y="880698"/>
            <a:ext cx="4582060" cy="554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The Excel Table in the right represents data from FIFA 2022 Football players. Solve the next:</a:t>
            </a:r>
            <a:endPar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4" name="Oval 13" descr="1">
            <a:extLst>
              <a:ext uri="{FF2B5EF4-FFF2-40B4-BE49-F238E27FC236}">
                <a16:creationId xmlns:a16="http://schemas.microsoft.com/office/drawing/2014/main" id="{B0C8A221-25A6-BAA5-9136-B869873531A2}"/>
              </a:ext>
            </a:extLst>
          </xdr:cNvPr>
          <xdr:cNvSpPr/>
        </xdr:nvSpPr>
        <xdr:spPr>
          <a:xfrm>
            <a:off x="685800" y="838200"/>
            <a:ext cx="374871" cy="367233"/>
          </a:xfrm>
          <a:prstGeom prst="ellips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600">
              <a:latin typeface="Segoe UI Semibold" panose="020B0702040204020203" pitchFamily="34" charset="0"/>
              <a:cs typeface="Segoe UI Semibold" panose="020B0702040204020203" pitchFamily="34" charset="0"/>
            </a:endParaRPr>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594360</xdr:colOff>
      <xdr:row>25</xdr:row>
      <xdr:rowOff>121920</xdr:rowOff>
    </xdr:to>
    <xdr:grpSp>
      <xdr:nvGrpSpPr>
        <xdr:cNvPr id="2" name="Group 1">
          <a:extLst>
            <a:ext uri="{FF2B5EF4-FFF2-40B4-BE49-F238E27FC236}">
              <a16:creationId xmlns:a16="http://schemas.microsoft.com/office/drawing/2014/main" id="{3FD9A456-ED9D-4404-9485-B1F5CB3F9592}"/>
            </a:ext>
          </a:extLst>
        </xdr:cNvPr>
        <xdr:cNvGrpSpPr/>
      </xdr:nvGrpSpPr>
      <xdr:grpSpPr>
        <a:xfrm>
          <a:off x="611768" y="193598"/>
          <a:ext cx="5488507" cy="4768261"/>
          <a:chOff x="457200" y="182880"/>
          <a:chExt cx="5471160" cy="4518660"/>
        </a:xfrm>
      </xdr:grpSpPr>
      <xdr:sp macro="" textlink="">
        <xdr:nvSpPr>
          <xdr:cNvPr id="3" name="Rectangle 2" descr="Background">
            <a:extLst>
              <a:ext uri="{FF2B5EF4-FFF2-40B4-BE49-F238E27FC236}">
                <a16:creationId xmlns:a16="http://schemas.microsoft.com/office/drawing/2014/main" id="{D1E49F7D-D8BC-48C2-BC17-BABBCDA2A862}"/>
              </a:ext>
            </a:extLst>
          </xdr:cNvPr>
          <xdr:cNvSpPr/>
        </xdr:nvSpPr>
        <xdr:spPr>
          <a:xfrm>
            <a:off x="457200" y="182880"/>
            <a:ext cx="5471160" cy="451866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id="{D2E4026F-B6A1-73D0-867A-0EC58DC2282E}"/>
              </a:ext>
            </a:extLst>
          </xdr:cNvPr>
          <xdr:cNvSpPr txBox="1"/>
        </xdr:nvSpPr>
        <xdr:spPr>
          <a:xfrm>
            <a:off x="679802" y="300328"/>
            <a:ext cx="5010681" cy="485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Functions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id="{22E0D952-E18F-728E-D289-6CF47EFA45E5}"/>
              </a:ext>
            </a:extLst>
          </xdr:cNvPr>
          <xdr:cNvSpPr txBox="1"/>
        </xdr:nvSpPr>
        <xdr:spPr>
          <a:xfrm>
            <a:off x="1070773" y="1439990"/>
            <a:ext cx="4619709" cy="1455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P2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Checks if the player's age is 20 or more and if the player's height is 180 cms or more. If both conditions are true display the message "candidate" and the message "conditioned" otherwise</a:t>
            </a:r>
            <a:endPar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 name="Oval 5" descr="1">
            <a:extLst>
              <a:ext uri="{FF2B5EF4-FFF2-40B4-BE49-F238E27FC236}">
                <a16:creationId xmlns:a16="http://schemas.microsoft.com/office/drawing/2014/main" id="{25E32978-4A5D-F292-90C3-317252685367}"/>
              </a:ext>
            </a:extLst>
          </xdr:cNvPr>
          <xdr:cNvSpPr/>
        </xdr:nvSpPr>
        <xdr:spPr>
          <a:xfrm>
            <a:off x="679803" y="1397940"/>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7" name="Step" descr="In the cells under First name, type the first names that are in the Email column: Nancy, Andy, and so on">
            <a:extLst>
              <a:ext uri="{FF2B5EF4-FFF2-40B4-BE49-F238E27FC236}">
                <a16:creationId xmlns:a16="http://schemas.microsoft.com/office/drawing/2014/main" id="{046B0085-4CF0-F125-0261-9C7BA2814C52}"/>
              </a:ext>
            </a:extLst>
          </xdr:cNvPr>
          <xdr:cNvSpPr txBox="1"/>
        </xdr:nvSpPr>
        <xdr:spPr>
          <a:xfrm>
            <a:off x="1063153" y="2514410"/>
            <a:ext cx="4619709" cy="2133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Q2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Check if a player comply with at least one of the next conditions: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being no more than 22 years old</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having a height of 183 cms or more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having a weight of 74 kgs or more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If the player complies with at least one the conditions display "candidate" and "not a candidate" otherwise.</a:t>
            </a:r>
          </a:p>
        </xdr:txBody>
      </xdr:sp>
      <xdr:sp macro="" textlink="">
        <xdr:nvSpPr>
          <xdr:cNvPr id="8" name="Oval 7" descr="1">
            <a:extLst>
              <a:ext uri="{FF2B5EF4-FFF2-40B4-BE49-F238E27FC236}">
                <a16:creationId xmlns:a16="http://schemas.microsoft.com/office/drawing/2014/main" id="{67BAA7E4-ECB2-99E1-D689-5596A57FA5B4}"/>
              </a:ext>
            </a:extLst>
          </xdr:cNvPr>
          <xdr:cNvSpPr/>
        </xdr:nvSpPr>
        <xdr:spPr>
          <a:xfrm>
            <a:off x="672183" y="2472361"/>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 name="Step" descr="In the cells under First name, type the first names that are in the Email column: Nancy, Andy, and so on">
            <a:extLst>
              <a:ext uri="{FF2B5EF4-FFF2-40B4-BE49-F238E27FC236}">
                <a16:creationId xmlns:a16="http://schemas.microsoft.com/office/drawing/2014/main" id="{999F0F99-DC44-E33B-D633-80D405FF7565}"/>
              </a:ext>
            </a:extLst>
          </xdr:cNvPr>
          <xdr:cNvSpPr txBox="1"/>
        </xdr:nvSpPr>
        <xdr:spPr>
          <a:xfrm>
            <a:off x="1096432" y="880698"/>
            <a:ext cx="4582060" cy="554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The Excel Table in the right represents data from FIFA 2022 Football players. Solve the next:</a:t>
            </a:r>
            <a:endPar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 name="Oval 9" descr="1">
            <a:extLst>
              <a:ext uri="{FF2B5EF4-FFF2-40B4-BE49-F238E27FC236}">
                <a16:creationId xmlns:a16="http://schemas.microsoft.com/office/drawing/2014/main" id="{8D476175-A978-98C4-75B8-B0B0AA2B42B5}"/>
              </a:ext>
            </a:extLst>
          </xdr:cNvPr>
          <xdr:cNvSpPr/>
        </xdr:nvSpPr>
        <xdr:spPr>
          <a:xfrm>
            <a:off x="685800" y="838200"/>
            <a:ext cx="374871" cy="367233"/>
          </a:xfrm>
          <a:prstGeom prst="ellips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600">
              <a:latin typeface="Segoe UI Semibold" panose="020B0702040204020203" pitchFamily="34" charset="0"/>
              <a:cs typeface="Segoe UI Semibold" panose="020B0702040204020203" pitchFamily="34" charset="0"/>
            </a:endParaRPr>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243840</xdr:colOff>
      <xdr:row>1</xdr:row>
      <xdr:rowOff>7620</xdr:rowOff>
    </xdr:from>
    <xdr:to>
      <xdr:col>9</xdr:col>
      <xdr:colOff>228600</xdr:colOff>
      <xdr:row>26</xdr:row>
      <xdr:rowOff>144780</xdr:rowOff>
    </xdr:to>
    <xdr:grpSp>
      <xdr:nvGrpSpPr>
        <xdr:cNvPr id="2" name="Group 1">
          <a:extLst>
            <a:ext uri="{FF2B5EF4-FFF2-40B4-BE49-F238E27FC236}">
              <a16:creationId xmlns:a16="http://schemas.microsoft.com/office/drawing/2014/main" id="{E06DF6B7-254E-404B-863C-B415D8DA9559}"/>
            </a:ext>
          </a:extLst>
        </xdr:cNvPr>
        <xdr:cNvGrpSpPr/>
      </xdr:nvGrpSpPr>
      <xdr:grpSpPr>
        <a:xfrm>
          <a:off x="243840" y="196234"/>
          <a:ext cx="5473423" cy="4852506"/>
          <a:chOff x="457200" y="182880"/>
          <a:chExt cx="5471160" cy="4716780"/>
        </a:xfrm>
      </xdr:grpSpPr>
      <xdr:sp macro="" textlink="">
        <xdr:nvSpPr>
          <xdr:cNvPr id="3" name="Rectangle 2" descr="Background">
            <a:extLst>
              <a:ext uri="{FF2B5EF4-FFF2-40B4-BE49-F238E27FC236}">
                <a16:creationId xmlns:a16="http://schemas.microsoft.com/office/drawing/2014/main" id="{45EAD25D-700E-48FD-4CA0-98884C73DA45}"/>
              </a:ext>
            </a:extLst>
          </xdr:cNvPr>
          <xdr:cNvSpPr/>
        </xdr:nvSpPr>
        <xdr:spPr>
          <a:xfrm>
            <a:off x="457200" y="182880"/>
            <a:ext cx="5471160" cy="471678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id="{6B95C90C-B686-F696-262A-C35031671EB7}"/>
              </a:ext>
            </a:extLst>
          </xdr:cNvPr>
          <xdr:cNvSpPr txBox="1"/>
        </xdr:nvSpPr>
        <xdr:spPr>
          <a:xfrm>
            <a:off x="679802" y="300328"/>
            <a:ext cx="5010681" cy="485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Functions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id="{4024CD61-D757-E2C7-EDC6-CE214DE5D661}"/>
              </a:ext>
            </a:extLst>
          </xdr:cNvPr>
          <xdr:cNvSpPr txBox="1"/>
        </xdr:nvSpPr>
        <xdr:spPr>
          <a:xfrm>
            <a:off x="1070773" y="1988630"/>
            <a:ext cx="4619709" cy="1455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P2 apply a formula that checks: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If Team A Goals are more than Team B Goals display "Team A victory"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If Team A Goals are less than Team B Goals display "Team B victory"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If Team A Goals are equal than Team B Goals display "Draw"</a:t>
            </a:r>
            <a:endPar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 name="Oval 5" descr="1">
            <a:extLst>
              <a:ext uri="{FF2B5EF4-FFF2-40B4-BE49-F238E27FC236}">
                <a16:creationId xmlns:a16="http://schemas.microsoft.com/office/drawing/2014/main" id="{3B7336DE-2CC7-F2F9-5B78-2128F104123E}"/>
              </a:ext>
            </a:extLst>
          </xdr:cNvPr>
          <xdr:cNvSpPr/>
        </xdr:nvSpPr>
        <xdr:spPr>
          <a:xfrm>
            <a:off x="679803" y="1946580"/>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7" name="Step" descr="In the cells under First name, type the first names that are in the Email column: Nancy, Andy, and so on">
            <a:extLst>
              <a:ext uri="{FF2B5EF4-FFF2-40B4-BE49-F238E27FC236}">
                <a16:creationId xmlns:a16="http://schemas.microsoft.com/office/drawing/2014/main" id="{0D5D9DEB-2317-91CC-5CDF-525062B56D54}"/>
              </a:ext>
            </a:extLst>
          </xdr:cNvPr>
          <xdr:cNvSpPr txBox="1"/>
        </xdr:nvSpPr>
        <xdr:spPr>
          <a:xfrm>
            <a:off x="1063153" y="3063050"/>
            <a:ext cx="4619709" cy="899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R2 apply a formula that checks: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If at least one team scored a goal display "At least one scored" and an empty message otherwise.</a:t>
            </a:r>
          </a:p>
        </xdr:txBody>
      </xdr:sp>
      <xdr:sp macro="" textlink="">
        <xdr:nvSpPr>
          <xdr:cNvPr id="8" name="Oval 7" descr="1">
            <a:extLst>
              <a:ext uri="{FF2B5EF4-FFF2-40B4-BE49-F238E27FC236}">
                <a16:creationId xmlns:a16="http://schemas.microsoft.com/office/drawing/2014/main" id="{E389DF2A-2301-E4F3-44D0-6BCE52BA1CFA}"/>
              </a:ext>
            </a:extLst>
          </xdr:cNvPr>
          <xdr:cNvSpPr/>
        </xdr:nvSpPr>
        <xdr:spPr>
          <a:xfrm>
            <a:off x="672183" y="3021001"/>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 name="Step" descr="In the cells under First name, type the first names that are in the Email column: Nancy, Andy, and so on">
            <a:extLst>
              <a:ext uri="{FF2B5EF4-FFF2-40B4-BE49-F238E27FC236}">
                <a16:creationId xmlns:a16="http://schemas.microsoft.com/office/drawing/2014/main" id="{7ACC5949-B4FC-04C8-6738-8B90FB677FBE}"/>
              </a:ext>
            </a:extLst>
          </xdr:cNvPr>
          <xdr:cNvSpPr txBox="1"/>
        </xdr:nvSpPr>
        <xdr:spPr>
          <a:xfrm>
            <a:off x="1096432" y="880698"/>
            <a:ext cx="4582060" cy="554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The Excel Table in the right displays results of Football matches of Copa America since 1916 to 2021. First let's review something from the previous classes: in the column Total Goals write a formula that sums the Team A Goals + Team B Goals for each match. Then answer the next:</a:t>
            </a:r>
            <a:endPar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 name="Oval 9" descr="1">
            <a:extLst>
              <a:ext uri="{FF2B5EF4-FFF2-40B4-BE49-F238E27FC236}">
                <a16:creationId xmlns:a16="http://schemas.microsoft.com/office/drawing/2014/main" id="{B9AA69C9-21AD-03B7-DA37-6F840BBE96A3}"/>
              </a:ext>
            </a:extLst>
          </xdr:cNvPr>
          <xdr:cNvSpPr/>
        </xdr:nvSpPr>
        <xdr:spPr>
          <a:xfrm>
            <a:off x="685800" y="838200"/>
            <a:ext cx="374871" cy="367233"/>
          </a:xfrm>
          <a:prstGeom prst="ellipse">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600">
              <a:latin typeface="Segoe UI Semibold" panose="020B0702040204020203" pitchFamily="34" charset="0"/>
              <a:cs typeface="Segoe UI Semibold" panose="020B0702040204020203" pitchFamily="34" charset="0"/>
            </a:endParaRPr>
          </a:p>
        </xdr:txBody>
      </xdr:sp>
    </xdr:grpSp>
    <xdr:clientData/>
  </xdr:twoCellAnchor>
  <xdr:twoCellAnchor>
    <xdr:from>
      <xdr:col>1</xdr:col>
      <xdr:colOff>238570</xdr:colOff>
      <xdr:row>21</xdr:row>
      <xdr:rowOff>80149</xdr:rowOff>
    </xdr:from>
    <xdr:to>
      <xdr:col>8</xdr:col>
      <xdr:colOff>591079</xdr:colOff>
      <xdr:row>26</xdr:row>
      <xdr:rowOff>65099</xdr:rowOff>
    </xdr:to>
    <xdr:sp macro="" textlink="">
      <xdr:nvSpPr>
        <xdr:cNvPr id="11" name="Step" descr="In the cells under First name, type the first names that are in the Email column: Nancy, Andy, and so on">
          <a:extLst>
            <a:ext uri="{FF2B5EF4-FFF2-40B4-BE49-F238E27FC236}">
              <a16:creationId xmlns:a16="http://schemas.microsoft.com/office/drawing/2014/main" id="{8EB942FB-47B2-4DD2-BAC1-B9575B38AC19}"/>
            </a:ext>
          </a:extLst>
        </xdr:cNvPr>
        <xdr:cNvSpPr txBox="1"/>
      </xdr:nvSpPr>
      <xdr:spPr>
        <a:xfrm>
          <a:off x="848170" y="3928249"/>
          <a:ext cx="4619709" cy="899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cell S2 apply a formula that checks: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If both teams scored at least one goal display "BTTS" and "no BTTS" otherwise.</a:t>
          </a:r>
        </a:p>
      </xdr:txBody>
    </xdr:sp>
    <xdr:clientData/>
  </xdr:twoCellAnchor>
  <xdr:twoCellAnchor>
    <xdr:from>
      <xdr:col>0</xdr:col>
      <xdr:colOff>457200</xdr:colOff>
      <xdr:row>21</xdr:row>
      <xdr:rowOff>38100</xdr:rowOff>
    </xdr:from>
    <xdr:to>
      <xdr:col>1</xdr:col>
      <xdr:colOff>204522</xdr:colOff>
      <xdr:row>23</xdr:row>
      <xdr:rowOff>40016</xdr:rowOff>
    </xdr:to>
    <xdr:sp macro="" textlink="">
      <xdr:nvSpPr>
        <xdr:cNvPr id="12" name="Oval 11" descr="1">
          <a:extLst>
            <a:ext uri="{FF2B5EF4-FFF2-40B4-BE49-F238E27FC236}">
              <a16:creationId xmlns:a16="http://schemas.microsoft.com/office/drawing/2014/main" id="{19BDCE34-2FD8-4E8D-B2F9-0B3FD30DFB6A}"/>
            </a:ext>
          </a:extLst>
        </xdr:cNvPr>
        <xdr:cNvSpPr/>
      </xdr:nvSpPr>
      <xdr:spPr>
        <a:xfrm>
          <a:off x="457200" y="3886200"/>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lientData/>
  </xdr:twoCellAnchor>
</xdr:wsDr>
</file>

<file path=xl/drawings/drawing14.xml><?xml version="1.0" encoding="utf-8"?>
<xdr:wsDr xmlns:xdr="http://schemas.openxmlformats.org/drawingml/2006/spreadsheetDrawing" xmlns:a="http://schemas.openxmlformats.org/drawingml/2006/main">
  <xdr:oneCellAnchor>
    <xdr:from>
      <xdr:col>0</xdr:col>
      <xdr:colOff>333376</xdr:colOff>
      <xdr:row>0</xdr:row>
      <xdr:rowOff>352425</xdr:rowOff>
    </xdr:from>
    <xdr:ext cx="9309411" cy="4097099"/>
    <xdr:grpSp>
      <xdr:nvGrpSpPr>
        <xdr:cNvPr id="32" name="Group 31">
          <a:extLst>
            <a:ext uri="{FF2B5EF4-FFF2-40B4-BE49-F238E27FC236}">
              <a16:creationId xmlns:a16="http://schemas.microsoft.com/office/drawing/2014/main" id="{6725C923-6B3B-4CCA-98A0-990F1C1B87A8}"/>
            </a:ext>
          </a:extLst>
        </xdr:cNvPr>
        <xdr:cNvGrpSpPr/>
      </xdr:nvGrpSpPr>
      <xdr:grpSpPr>
        <a:xfrm>
          <a:off x="333376" y="352425"/>
          <a:ext cx="9309411" cy="4097099"/>
          <a:chOff x="171451" y="285750"/>
          <a:chExt cx="9309411" cy="4097099"/>
        </a:xfrm>
      </xdr:grpSpPr>
      <xdr:grpSp>
        <xdr:nvGrpSpPr>
          <xdr:cNvPr id="13" name="Group 12">
            <a:extLst>
              <a:ext uri="{FF2B5EF4-FFF2-40B4-BE49-F238E27FC236}">
                <a16:creationId xmlns:a16="http://schemas.microsoft.com/office/drawing/2014/main" id="{3FA7D425-D370-44B8-8FA4-045B5D6E310A}"/>
              </a:ext>
            </a:extLst>
          </xdr:cNvPr>
          <xdr:cNvGrpSpPr/>
        </xdr:nvGrpSpPr>
        <xdr:grpSpPr>
          <a:xfrm>
            <a:off x="171451" y="285750"/>
            <a:ext cx="9309411" cy="4097099"/>
            <a:chOff x="171451" y="285750"/>
            <a:chExt cx="9309411" cy="4097099"/>
          </a:xfrm>
        </xdr:grpSpPr>
        <xdr:sp macro="" textlink="">
          <xdr:nvSpPr>
            <xdr:cNvPr id="30" name="Rectangle 29" descr="Background">
              <a:extLst>
                <a:ext uri="{FF2B5EF4-FFF2-40B4-BE49-F238E27FC236}">
                  <a16:creationId xmlns:a16="http://schemas.microsoft.com/office/drawing/2014/main" id="{7626CA03-671C-4586-BB83-B5B27BDAF61D}"/>
                </a:ext>
              </a:extLst>
            </xdr:cNvPr>
            <xdr:cNvSpPr/>
          </xdr:nvSpPr>
          <xdr:spPr>
            <a:xfrm>
              <a:off x="171451" y="285750"/>
              <a:ext cx="9299853" cy="3731895"/>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ectangle 30" descr="Background">
              <a:extLst>
                <a:ext uri="{FF2B5EF4-FFF2-40B4-BE49-F238E27FC236}">
                  <a16:creationId xmlns:a16="http://schemas.microsoft.com/office/drawing/2014/main" id="{0EF2E102-5A65-4310-A323-6E9410B364FE}"/>
                </a:ext>
              </a:extLst>
            </xdr:cNvPr>
            <xdr:cNvSpPr/>
          </xdr:nvSpPr>
          <xdr:spPr>
            <a:xfrm>
              <a:off x="171451" y="1332861"/>
              <a:ext cx="9309411" cy="3049988"/>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4" name="Welcome Message" descr="Keep going. There are lots more ways to simplify your work:">
            <a:extLst>
              <a:ext uri="{FF2B5EF4-FFF2-40B4-BE49-F238E27FC236}">
                <a16:creationId xmlns:a16="http://schemas.microsoft.com/office/drawing/2014/main" id="{914889AE-4E16-4A8A-A641-A17A3C6BFA28}"/>
              </a:ext>
            </a:extLst>
          </xdr:cNvPr>
          <xdr:cNvSpPr txBox="1"/>
        </xdr:nvSpPr>
        <xdr:spPr>
          <a:xfrm>
            <a:off x="780726" y="19224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15" name="Welcome Message" descr="More questions about Excel?">
            <a:extLst>
              <a:ext uri="{FF2B5EF4-FFF2-40B4-BE49-F238E27FC236}">
                <a16:creationId xmlns:a16="http://schemas.microsoft.com/office/drawing/2014/main" id="{618A7547-5753-470B-942C-5C7C63E0E0A5}"/>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sp macro="" textlink="">
        <xdr:nvSpPr>
          <xdr:cNvPr id="22" name="TextBox 21" descr="Learn more">
            <a:hlinkClick xmlns:r="http://schemas.openxmlformats.org/officeDocument/2006/relationships" r:id="rId1" tooltip="Learn more from LinkedIn Learning on the web"/>
            <a:extLst>
              <a:ext uri="{FF2B5EF4-FFF2-40B4-BE49-F238E27FC236}">
                <a16:creationId xmlns:a16="http://schemas.microsoft.com/office/drawing/2014/main" id="{BFBF1103-7F5C-4C45-8A78-4D0182CE11B2}"/>
              </a:ext>
            </a:extLst>
          </xdr:cNvPr>
          <xdr:cNvSpPr txBox="1"/>
        </xdr:nvSpPr>
        <xdr:spPr>
          <a:xfrm>
            <a:off x="2038350" y="33778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3" name="TextBox 22" descr="Learn more">
            <a:hlinkClick xmlns:r="http://schemas.openxmlformats.org/officeDocument/2006/relationships" r:id="rId2" tooltip="Learn more about the Excel Community on the web"/>
            <a:extLst>
              <a:ext uri="{FF2B5EF4-FFF2-40B4-BE49-F238E27FC236}">
                <a16:creationId xmlns:a16="http://schemas.microsoft.com/office/drawing/2014/main" id="{0E4F3BD9-1086-4455-B51C-A8936225A3CC}"/>
              </a:ext>
            </a:extLst>
          </xdr:cNvPr>
          <xdr:cNvSpPr txBox="1"/>
        </xdr:nvSpPr>
        <xdr:spPr>
          <a:xfrm>
            <a:off x="4891548" y="33778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4" name="TextBox 23" descr="Learn more">
            <a:hlinkClick xmlns:r="http://schemas.openxmlformats.org/officeDocument/2006/relationships" r:id="rId3" tooltip="Learn more about what's new in Excel on the web"/>
            <a:extLst>
              <a:ext uri="{FF2B5EF4-FFF2-40B4-BE49-F238E27FC236}">
                <a16:creationId xmlns:a16="http://schemas.microsoft.com/office/drawing/2014/main" id="{C99A8BC1-9314-4FC6-B158-3CC6B224F07E}"/>
              </a:ext>
            </a:extLst>
          </xdr:cNvPr>
          <xdr:cNvSpPr txBox="1"/>
        </xdr:nvSpPr>
        <xdr:spPr>
          <a:xfrm>
            <a:off x="7805492" y="33778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5" name="TextBox 24" descr="Community&#10;Ask questions and connect with other Excel fans">
            <a:hlinkClick xmlns:r="http://schemas.openxmlformats.org/officeDocument/2006/relationships" r:id="rId2" tooltip="Learn more about the Excel community on the web"/>
            <a:extLst>
              <a:ext uri="{FF2B5EF4-FFF2-40B4-BE49-F238E27FC236}">
                <a16:creationId xmlns:a16="http://schemas.microsoft.com/office/drawing/2014/main" id="{1293751F-7023-4F3D-A3F2-7A62FD5D2D64}"/>
              </a:ext>
            </a:extLst>
          </xdr:cNvPr>
          <xdr:cNvSpPr txBox="1"/>
        </xdr:nvSpPr>
        <xdr:spPr>
          <a:xfrm>
            <a:off x="4891548" y="23717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26" name="TextBox 25" descr="LinkedIn Learning&#10;Video courses for all levels—from beginner to advanced. Take at your own pace">
            <a:hlinkClick xmlns:r="http://schemas.openxmlformats.org/officeDocument/2006/relationships" r:id="rId1" tooltip="Learn more from LinkedIn Learning on the web"/>
            <a:extLst>
              <a:ext uri="{FF2B5EF4-FFF2-40B4-BE49-F238E27FC236}">
                <a16:creationId xmlns:a16="http://schemas.microsoft.com/office/drawing/2014/main" id="{ABA3844E-6077-4C10-A9E2-A3F7664F43A7}"/>
              </a:ext>
            </a:extLst>
          </xdr:cNvPr>
          <xdr:cNvSpPr txBox="1"/>
        </xdr:nvSpPr>
        <xdr:spPr>
          <a:xfrm>
            <a:off x="2038350" y="23698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27" name="Picture 26" descr="Computer">
            <a:hlinkClick xmlns:r="http://schemas.openxmlformats.org/officeDocument/2006/relationships" r:id="rId1" tooltip="Learn more from LinkedIn Learning on the web"/>
            <a:extLst>
              <a:ext uri="{FF2B5EF4-FFF2-40B4-BE49-F238E27FC236}">
                <a16:creationId xmlns:a16="http://schemas.microsoft.com/office/drawing/2014/main" id="{C1227E9C-C4C3-4ABA-B6D7-B63CC46C763D}"/>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a:stretch/>
        </xdr:blipFill>
        <xdr:spPr>
          <a:xfrm>
            <a:off x="1104901" y="2601979"/>
            <a:ext cx="895350" cy="600076"/>
          </a:xfrm>
          <a:prstGeom prst="rect">
            <a:avLst/>
          </a:prstGeom>
        </xdr:spPr>
      </xdr:pic>
      <xdr:sp macro="" textlink="">
        <xdr:nvSpPr>
          <xdr:cNvPr id="28" name="TextBox 27" descr="What else is new?&#10;Office 365 subscribers get continual updates and new features">
            <a:hlinkClick xmlns:r="http://schemas.openxmlformats.org/officeDocument/2006/relationships" r:id="rId3" tooltip="Learn more about what's new in Excel on the web"/>
            <a:extLst>
              <a:ext uri="{FF2B5EF4-FFF2-40B4-BE49-F238E27FC236}">
                <a16:creationId xmlns:a16="http://schemas.microsoft.com/office/drawing/2014/main" id="{ECCFA6AB-0C67-4817-85A5-BD3EDB6C982F}"/>
              </a:ext>
            </a:extLst>
          </xdr:cNvPr>
          <xdr:cNvSpPr txBox="1"/>
        </xdr:nvSpPr>
        <xdr:spPr>
          <a:xfrm>
            <a:off x="7753351" y="23717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29" name="Picture 28" descr="Community">
            <a:hlinkClick xmlns:r="http://schemas.openxmlformats.org/officeDocument/2006/relationships" r:id="rId2" tooltip="Learn more from the Excel community on the web"/>
            <a:extLst>
              <a:ext uri="{FF2B5EF4-FFF2-40B4-BE49-F238E27FC236}">
                <a16:creationId xmlns:a16="http://schemas.microsoft.com/office/drawing/2014/main" id="{41B2A156-9057-46D4-BFEA-4C4DAD54015C}"/>
              </a:ext>
            </a:extLst>
          </xdr:cNvPr>
          <xdr:cNvPicPr>
            <a:picLocks noChangeAspect="1"/>
          </xdr:cNvPicPr>
        </xdr:nvPicPr>
        <xdr:blipFill>
          <a:blip xmlns:r="http://schemas.openxmlformats.org/officeDocument/2006/relationships" r:embed="rId5"/>
          <a:stretch>
            <a:fillRect/>
          </a:stretch>
        </xdr:blipFill>
        <xdr:spPr>
          <a:xfrm>
            <a:off x="3952875" y="2514716"/>
            <a:ext cx="926984" cy="774603"/>
          </a:xfrm>
          <a:prstGeom prst="rect">
            <a:avLst/>
          </a:prstGeom>
        </xdr:spPr>
      </xdr:pic>
    </xdr:grpSp>
    <xdr:clientData/>
  </xdr:oneCellAnchor>
  <xdr:oneCellAnchor>
    <xdr:from>
      <xdr:col>1</xdr:col>
      <xdr:colOff>6288963</xdr:colOff>
      <xdr:row>11</xdr:row>
      <xdr:rowOff>75852</xdr:rowOff>
    </xdr:from>
    <xdr:ext cx="974505" cy="786961"/>
    <xdr:grpSp>
      <xdr:nvGrpSpPr>
        <xdr:cNvPr id="5" name="Group 4" descr="What else is new?">
          <a:hlinkClick xmlns:r="http://schemas.openxmlformats.org/officeDocument/2006/relationships" r:id="rId3" tooltip="Learn more about what's new in Excel on the web"/>
          <a:extLst>
            <a:ext uri="{FF2B5EF4-FFF2-40B4-BE49-F238E27FC236}">
              <a16:creationId xmlns:a16="http://schemas.microsoft.com/office/drawing/2014/main" id="{C26483B0-64DC-4BE9-92D8-7D9943F8404A}"/>
            </a:ext>
          </a:extLst>
        </xdr:cNvPr>
        <xdr:cNvGrpSpPr/>
      </xdr:nvGrpSpPr>
      <xdr:grpSpPr>
        <a:xfrm>
          <a:off x="6890943" y="2742852"/>
          <a:ext cx="974505" cy="786961"/>
          <a:chOff x="6717588" y="3592566"/>
          <a:chExt cx="974505" cy="786961"/>
        </a:xfrm>
      </xdr:grpSpPr>
      <xdr:pic>
        <xdr:nvPicPr>
          <xdr:cNvPr id="6" name="Graphic 5" descr="Newspaper">
            <a:extLst>
              <a:ext uri="{FF2B5EF4-FFF2-40B4-BE49-F238E27FC236}">
                <a16:creationId xmlns:a16="http://schemas.microsoft.com/office/drawing/2014/main" id="{C4C50A08-36A1-4EB5-B3E3-5871348DA9AB}"/>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873201" y="3769928"/>
            <a:ext cx="669283" cy="609599"/>
          </a:xfrm>
          <a:prstGeom prst="rect">
            <a:avLst/>
          </a:prstGeom>
        </xdr:spPr>
      </xdr:pic>
      <xdr:grpSp>
        <xdr:nvGrpSpPr>
          <xdr:cNvPr id="7" name="Group 6" descr="Radiating lines">
            <a:extLst>
              <a:ext uri="{FF2B5EF4-FFF2-40B4-BE49-F238E27FC236}">
                <a16:creationId xmlns:a16="http://schemas.microsoft.com/office/drawing/2014/main" id="{E1BA0500-D74F-47DF-B174-42DE06128115}"/>
              </a:ext>
            </a:extLst>
          </xdr:cNvPr>
          <xdr:cNvGrpSpPr/>
        </xdr:nvGrpSpPr>
        <xdr:grpSpPr>
          <a:xfrm>
            <a:off x="6717588" y="3592566"/>
            <a:ext cx="974505" cy="414995"/>
            <a:chOff x="6717588" y="3592566"/>
            <a:chExt cx="974505" cy="414995"/>
          </a:xfrm>
        </xdr:grpSpPr>
        <xdr:cxnSp macro="">
          <xdr:nvCxnSpPr>
            <xdr:cNvPr id="8" name="Straight Connector 7" descr="Line">
              <a:extLst>
                <a:ext uri="{FF2B5EF4-FFF2-40B4-BE49-F238E27FC236}">
                  <a16:creationId xmlns:a16="http://schemas.microsoft.com/office/drawing/2014/main" id="{60F99F57-82B7-4C45-9E1F-6F539428C99F}"/>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descr="Line">
              <a:extLst>
                <a:ext uri="{FF2B5EF4-FFF2-40B4-BE49-F238E27FC236}">
                  <a16:creationId xmlns:a16="http://schemas.microsoft.com/office/drawing/2014/main" id="{3B5990D6-B9FE-4EE3-B6AF-131B8541AF7C}"/>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descr="Line">
              <a:extLst>
                <a:ext uri="{FF2B5EF4-FFF2-40B4-BE49-F238E27FC236}">
                  <a16:creationId xmlns:a16="http://schemas.microsoft.com/office/drawing/2014/main" id="{14DE8C8C-88B2-47BC-9A89-7F755A4EEB16}"/>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descr="Line">
              <a:extLst>
                <a:ext uri="{FF2B5EF4-FFF2-40B4-BE49-F238E27FC236}">
                  <a16:creationId xmlns:a16="http://schemas.microsoft.com/office/drawing/2014/main" id="{2EC00F15-9B85-41E1-887D-BDD4E298A585}"/>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 name="Straight Connector 11" descr="Line">
              <a:extLst>
                <a:ext uri="{FF2B5EF4-FFF2-40B4-BE49-F238E27FC236}">
                  <a16:creationId xmlns:a16="http://schemas.microsoft.com/office/drawing/2014/main" id="{6BB4DA8E-3D9A-4F41-BFA9-62787CEDBB3C}"/>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34BBCF-8734-774D-9580-94E43A461F6D}" name="Table1" displayName="Table1" ref="I2:K27" totalsRowShown="0">
  <autoFilter ref="I2:K27" xr:uid="{7A34BBCF-8734-774D-9580-94E43A461F6D}"/>
  <tableColumns count="3">
    <tableColumn id="1" xr3:uid="{A5832E46-99C7-CA47-8C4E-ACDC9A3B1E91}" name="Student Name"/>
    <tableColumn id="2" xr3:uid="{E053F06E-5DCF-F441-AFE9-EF2C5D3C74FF}" name="Fee" dataDxfId="14"/>
    <tableColumn id="3" xr3:uid="{99528DF7-9873-9D49-B024-11AFECF08FD7}" name="Exercise 2" dataDxfId="13">
      <calculatedColumnFormula array="1">_xlfn.IFS(Table1[[#This Row],[Fee]]&lt;12000,"Bottom fees",Table1[[#This Row],[Fee]]&lt;18000,"Middle fees",TRUE,"Top fees")</calculatedColumnFormula>
    </tableColumn>
  </tableColumns>
  <tableStyleInfo name="TableStyleDark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B0F7E-AB32-C249-BB11-8D268EE66987}" name="Table2" displayName="Table2" ref="J2:L27" totalsRowShown="0">
  <autoFilter ref="J2:L27" xr:uid="{6EFB0F7E-AB32-C249-BB11-8D268EE66987}"/>
  <tableColumns count="3">
    <tableColumn id="1" xr3:uid="{68F96554-C394-8F43-B4E8-C605AB514EAC}" name="Quantity"/>
    <tableColumn id="2" xr3:uid="{615E02A1-5E8A-B547-B81B-C9D42A11CD81}" name="Exercise 2" dataDxfId="12">
      <calculatedColumnFormula array="1">_xlfn.IFS(J3&lt;=20, "Bottom", J3&lt;=30, "Middle", TRUE, "Top")</calculatedColumnFormula>
    </tableColumn>
    <tableColumn id="3" xr3:uid="{FB6A4B0B-35DD-AE43-9932-6EC154B75FFD}" name="Exercise 3" dataDxfId="11">
      <calculatedColumnFormula array="1">_xlfn.IFS(J3&gt;42, "Highest", J3&gt;26, "Center", TRUE, "Lowest")</calculatedColumnFormula>
    </tableColumn>
  </tableColumns>
  <tableStyleInfo name="TableStyleDark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34D4F9B-FE69-4020-B5DD-90AC724CDA0C}" name="Table7" displayName="Table7" ref="M2:Q26" totalsRowShown="0">
  <autoFilter ref="M2:Q26" xr:uid="{B34D4F9B-FE69-4020-B5DD-90AC724CDA0C}"/>
  <tableColumns count="5">
    <tableColumn id="2" xr3:uid="{A7083E6B-6683-402D-9E1F-79536FDBF818}" name="Math score"/>
    <tableColumn id="3" xr3:uid="{38E6F5BB-2882-4616-9CCD-C5C7D47EB305}" name="Spanish score"/>
    <tableColumn id="5" xr3:uid="{B49D4614-83C8-4229-87D5-78D642BC5CE5}" name="Science score"/>
    <tableColumn id="6" xr3:uid="{C1936978-C57F-40D0-A036-F013B26153AD}" name="Example" dataDxfId="24">
      <calculatedColumnFormula>IF(AND(Table7[[#This Row],[Math score]]&gt;=70,Table7[[#This Row],[Spanish score]]&gt;=70),"Math and Spanish approved","")</calculatedColumnFormula>
    </tableColumn>
    <tableColumn id="7" xr3:uid="{EEF6439D-9C95-463A-AFD1-58A14ABAE839}" name="Exercise 1" dataDxfId="10" dataCellStyle="20% - Accent5">
      <calculatedColumnFormula>IF(AND(Table7[[#This Row],[Math score]]&gt;=70, Table7[[#This Row],[Spanish score]]&gt;=70, Table7[[#This Row],[Science score]]&gt;=70), "All approved", "")</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5668C25-CA0C-42B1-B469-CC26C3E2085B}" name="Table79" displayName="Table79" ref="M2:Q26" totalsRowShown="0">
  <autoFilter ref="M2:Q26" xr:uid="{B34D4F9B-FE69-4020-B5DD-90AC724CDA0C}"/>
  <tableColumns count="5">
    <tableColumn id="2" xr3:uid="{1FBC6E3D-D8B6-4397-9CEA-E5FD4A3AA6A5}" name="Math score"/>
    <tableColumn id="3" xr3:uid="{FBFB5FCF-F432-4C88-9333-47F5A2769204}" name="Spanish score"/>
    <tableColumn id="5" xr3:uid="{8A267A1A-2973-440C-861D-EC63B4886CCA}" name="Science score"/>
    <tableColumn id="7" xr3:uid="{C75FD9BA-205C-4172-95CF-6F343660C625}" name="Exercise 1" dataDxfId="9" dataCellStyle="20% - Accent5">
      <calculatedColumnFormula>IF(AND(Table79[[#This Row],[Math score]]&gt;=75, Table79[[#This Row],[Spanish score]]&gt;=70, Table79[[#This Row],[Science score]]&gt;=85), "Success", "Not a success")</calculatedColumnFormula>
    </tableColumn>
    <tableColumn id="9" xr3:uid="{ED19F011-B3AD-415D-A1CB-1F2E8B2714A8}" name="Exercise 2" dataDxfId="8" dataCellStyle="20% - Accent5">
      <calculatedColumnFormula>IF(AND(Table79[[#This Row],[Math score]]&gt;=80, Table79[[#This Row],[Math score]]&lt;=90), "Math grade between 80 and 90", "")</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6B47C54-3904-4C17-976B-326F6E057BD0}" name="Table710" displayName="Table710" ref="M2:Q26" totalsRowShown="0">
  <autoFilter ref="M2:Q26" xr:uid="{B34D4F9B-FE69-4020-B5DD-90AC724CDA0C}"/>
  <tableColumns count="5">
    <tableColumn id="2" xr3:uid="{27A34480-F79B-4BEF-86B8-4794DDE1F9C4}" name="Math score"/>
    <tableColumn id="3" xr3:uid="{D4B5F0E5-7A6A-4A47-84D3-038AE6A4082F}" name="Spanish score"/>
    <tableColumn id="5" xr3:uid="{E37AF264-6C9F-4E0B-8809-8C00C418FF4C}" name="Science score"/>
    <tableColumn id="6" xr3:uid="{89BF1AD5-B394-40B6-B21B-68F69F933784}" name="Example" dataDxfId="23">
      <calculatedColumnFormula>IF(OR(Table710[[#This Row],[Math score]]&gt;=90,Table710[[#This Row],[Spanish score]]&gt;=90,Table710[[#This Row],[Science score]]&gt;=90),"At least one grade 90 or more","")</calculatedColumnFormula>
    </tableColumn>
    <tableColumn id="7" xr3:uid="{1378FF5A-87DA-461B-A235-C455A2ED2899}" name="Exercise 1" dataDxfId="7" dataCellStyle="20% - Accent5">
      <calculatedColumnFormula>IF(OR(Table710[[#This Row],[Math score]]&lt;70,Table710[[#This Row],[Spanish score]]&lt;70,Table710[[#This Row],[Science score]]&lt;70),"At least one not approved","")</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9544745-1901-4CF1-BABC-ADB03A666197}" name="Table7911" displayName="Table7911" ref="M2:Q26" totalsRowShown="0">
  <autoFilter ref="M2:Q26" xr:uid="{B34D4F9B-FE69-4020-B5DD-90AC724CDA0C}"/>
  <tableColumns count="5">
    <tableColumn id="2" xr3:uid="{A08BC60C-D9B8-47F8-97B7-2B239C7D2912}" name="Math score"/>
    <tableColumn id="3" xr3:uid="{80AEB8AB-CBAB-4D3D-B4A0-A01394CC30B8}" name="Spanish score"/>
    <tableColumn id="5" xr3:uid="{07DBDCEC-7D67-4D22-87EB-65254E330F7B}" name="Science score"/>
    <tableColumn id="7" xr3:uid="{365FA9A6-14A8-46C6-ABE1-A1AAE8C01FDA}" name="Exercise 1" dataDxfId="6" dataCellStyle="20% - Accent5">
      <calculatedColumnFormula>IF(OR(Table7911[[#This Row],[Math score]]&lt;80,Table7911[[#This Row],[Spanish score]]&lt;80,Table7911[[#This Row],[Science score]]&lt;80),"At least one below 80","")</calculatedColumnFormula>
    </tableColumn>
    <tableColumn id="9" xr3:uid="{095F83A3-AAB9-476C-82E7-D5E50021D3AE}" name="Exercise 2" dataDxfId="5" dataCellStyle="20% - Accent5">
      <calculatedColumnFormula>IF(OR(Table7911[[#This Row],[Math score]]&gt;94,Table7911[[#This Row],[Spanish score]]&gt;94,Table7911[[#This Row],[Science score]]&gt;94),"At least one remarkable","")</calculatedColumnFormula>
    </tableColumn>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8F219ED-B081-4A93-9971-1E1F3AC40ADD}" name="Table11" displayName="Table11" ref="L1:Q3121" totalsRowShown="0">
  <autoFilter ref="L1:Q3121" xr:uid="{C8F219ED-B081-4A93-9971-1E1F3AC40ADD}"/>
  <tableColumns count="6">
    <tableColumn id="1" xr3:uid="{83CD59FC-3C82-4C0E-9576-E17053B32E46}" name="Name"/>
    <tableColumn id="2" xr3:uid="{072F38C2-3246-49DB-9AC7-D1A89835F425}" name="Age"/>
    <tableColumn id="3" xr3:uid="{B8DA2911-FC90-4F89-89D1-AA36F8456919}" name="Height (cm)"/>
    <tableColumn id="4" xr3:uid="{E2983A73-1E66-48C6-84F1-C4643F850C24}" name="Weight (kg)"/>
    <tableColumn id="5" xr3:uid="{9B96160F-D72F-4A4F-BDA5-46DF716622A3}" name="Exercise 1" dataDxfId="4">
      <calculatedColumnFormula>IF(Table11[[#This Row],[Age]]&lt;=22,"Rookie",IF(Table11[[#This Row],[Age]]&lt;=29,"Seasoned","Veteran"))</calculatedColumnFormula>
    </tableColumn>
    <tableColumn id="6" xr3:uid="{D7FE7368-B12F-47F6-B341-2B9AAD7A1266}" name="Exercise 2" dataDxfId="3">
      <calculatedColumnFormula>IF(AND(Table11[[#This Row],[Height (cm)]]&gt;=180,Table11[[#This Row],[Weight (kg)]]&gt;=70),"180+ and 70+","")</calculatedColumnFormula>
    </tableColumn>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33E0B68-AF54-437A-AFD6-3EE85811B6D3}" name="Table1113" displayName="Table1113" ref="L1:Q3121" totalsRowShown="0">
  <autoFilter ref="L1:Q3121" xr:uid="{C8F219ED-B081-4A93-9971-1E1F3AC40ADD}"/>
  <tableColumns count="6">
    <tableColumn id="1" xr3:uid="{43AF54F7-2510-444D-BAC1-139AF6E32CCC}" name="Name"/>
    <tableColumn id="2" xr3:uid="{4220AB86-ABEF-4223-8C64-EA331455ED36}" name="Age"/>
    <tableColumn id="3" xr3:uid="{C41870DE-C161-4206-993D-05DD5886D29F}" name="Height (cm)"/>
    <tableColumn id="4" xr3:uid="{BC5A8793-2E58-4B86-87C4-09329444CBAC}" name="Weight (kg)"/>
    <tableColumn id="5" xr3:uid="{8E7C7B55-049F-457D-B9D5-28A0665E6FF3}" name="Exercise 1" dataDxfId="2">
      <calculatedColumnFormula>IF(AND(M2&gt;=20, N2&gt;=180), "candidate", "conditioned")</calculatedColumnFormula>
    </tableColumn>
    <tableColumn id="6" xr3:uid="{F4ECB006-2935-41BC-B3F7-1B34A7158F97}" name="Exercise 2" dataDxfId="1">
      <calculatedColumnFormula>IF(OR(M2&lt;=22, N2&gt;=183, O2&gt;=74), "candidate", "not a candidate")</calculatedColumnFormula>
    </tableColumn>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0D928F1-C331-4924-8252-3CC2CBA2EEBB}" name="Table14" displayName="Table14" ref="K2:S843" totalsRowShown="0">
  <autoFilter ref="K2:S843" xr:uid="{10D928F1-C331-4924-8252-3CC2CBA2EEBB}"/>
  <tableColumns count="9">
    <tableColumn id="1" xr3:uid="{01C0D0D2-58B1-4F06-80ED-9D6AEDB998B3}" name="Date" dataDxfId="22"/>
    <tableColumn id="2" xr3:uid="{DD7D0BF2-EFEC-4416-B9AC-CF96D72F2F5A}" name="Team A" dataDxfId="21"/>
    <tableColumn id="3" xr3:uid="{1B1FD8D4-F454-4B7A-A110-3D736F0394AE}" name="Team B" dataDxfId="20"/>
    <tableColumn id="4" xr3:uid="{85E22446-9417-4254-BFCC-633FBFDD1933}" name="Team A Goals" dataDxfId="19"/>
    <tableColumn id="5" xr3:uid="{A2235F46-68FD-4093-9576-E63853308F88}" name="Team B Goals" dataDxfId="18"/>
    <tableColumn id="10" xr3:uid="{77392FF3-80F1-44CC-BDCE-9E9594E1DDFC}" name="Total Goals" dataDxfId="0">
      <calculatedColumnFormula>N3+O3</calculatedColumnFormula>
    </tableColumn>
    <tableColumn id="6" xr3:uid="{0DB69051-FBFA-410E-83C8-394165608569}" name="Exercise 1" dataDxfId="17">
      <calculatedColumnFormula>IF(N3&gt; O2,"team a victory", "team b victory")</calculatedColumnFormula>
    </tableColumn>
    <tableColumn id="7" xr3:uid="{BFC5D66E-27C8-4510-976B-686B1AAD1C42}" name="Exercise 2" dataDxfId="16">
      <calculatedColumnFormula>IF(N3+O3&gt;0, "at least one scored", "no one scored")</calculatedColumnFormula>
    </tableColumn>
    <tableColumn id="11" xr3:uid="{F1EB9383-9AED-41AA-A429-4CC5680D6261}" name="Exercise 3" dataDxfId="15">
      <calculatedColumnFormula>IF(AND(N3&gt;=1, O3&gt;=1), "BTTS", "no BTTS")</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20016FD-C321-4CFD-A64E-8EB60DC55068}">
  <we:reference id="db18cc72-1a17-45df-b60e-7ffb655e8af5" version="1.0.0.0" store="EXCatalog" storeType="EXCatalog"/>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90460938-801C-4A3D-A468-4AEDABD47C2E}">
  <we:reference id="wa200005271" version="2.5.5.0" store="en-US"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showRowColHeaders="0" workbookViewId="0"/>
  </sheetViews>
  <sheetFormatPr defaultColWidth="11.1640625" defaultRowHeight="20.25" customHeight="1" x14ac:dyDescent="0.2"/>
  <cols>
    <col min="1" max="1" width="129.8125" style="1" customWidth="1"/>
    <col min="2" max="2" width="3.49609375" style="1" customWidth="1"/>
    <col min="3" max="16384" width="11.1640625" style="1"/>
  </cols>
  <sheetData>
    <row r="1" spans="1:1" ht="20.25" customHeight="1" x14ac:dyDescent="1.2">
      <c r="A1" s="10"/>
    </row>
    <row r="2" spans="1:1" ht="102" customHeight="1" x14ac:dyDescent="1.2">
      <c r="A2" s="10" t="s">
        <v>8</v>
      </c>
    </row>
    <row r="3" spans="1:1" ht="42" x14ac:dyDescent="0.3">
      <c r="A3" s="2" t="s">
        <v>7</v>
      </c>
    </row>
    <row r="4" spans="1:1" ht="264" customHeight="1" x14ac:dyDescent="0.2">
      <c r="A4" s="3" t="s">
        <v>0</v>
      </c>
    </row>
    <row r="5" spans="1:1" ht="20.25" customHeight="1" x14ac:dyDescent="0.3">
      <c r="A5" s="2"/>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3685-2C7D-4618-A055-6D2AA74FC584}">
  <sheetPr>
    <tabColor theme="8" tint="0.79998168889431442"/>
  </sheetPr>
  <dimension ref="J2:O27"/>
  <sheetViews>
    <sheetView zoomScale="90" zoomScaleNormal="90" workbookViewId="0">
      <selection activeCell="O3" sqref="O3"/>
    </sheetView>
  </sheetViews>
  <sheetFormatPr defaultRowHeight="15" x14ac:dyDescent="0.2"/>
  <cols>
    <col min="3" max="3" width="27.7109375" bestFit="1" customWidth="1"/>
    <col min="4" max="4" width="14.2578125" bestFit="1" customWidth="1"/>
    <col min="10" max="10" width="16.6796875" bestFit="1" customWidth="1"/>
    <col min="11" max="11" width="11.296875" bestFit="1" customWidth="1"/>
    <col min="12" max="12" width="15.87109375" bestFit="1" customWidth="1"/>
    <col min="13" max="13" width="13.31640625" bestFit="1" customWidth="1"/>
    <col min="14" max="14" width="16.54296875" bestFit="1" customWidth="1"/>
    <col min="15" max="15" width="14.52734375" bestFit="1" customWidth="1"/>
  </cols>
  <sheetData>
    <row r="2" spans="10:15" x14ac:dyDescent="0.2">
      <c r="J2" s="19" t="s">
        <v>9</v>
      </c>
      <c r="K2" s="19" t="s">
        <v>24</v>
      </c>
      <c r="L2" s="13" t="s">
        <v>2788</v>
      </c>
      <c r="M2" s="13" t="s">
        <v>2791</v>
      </c>
      <c r="N2" s="14" t="s">
        <v>2789</v>
      </c>
      <c r="O2" s="14" t="s">
        <v>2790</v>
      </c>
    </row>
    <row r="3" spans="10:15" x14ac:dyDescent="0.2">
      <c r="J3" s="25" t="s">
        <v>10</v>
      </c>
      <c r="K3" s="15">
        <v>9633</v>
      </c>
      <c r="L3" s="17" t="str">
        <f>IF(K3&lt;10000,"Less than 10000","")</f>
        <v>Less than 10000</v>
      </c>
      <c r="M3" s="18" t="str">
        <f>IF(K3&lt;=10000,"10000 or less","")</f>
        <v>10000 or less</v>
      </c>
      <c r="N3" s="16" t="str">
        <f>IF(K3&lt;16000,"Less than 16000","")</f>
        <v>Less than 16000</v>
      </c>
      <c r="O3" s="16" t="str">
        <f>IF(K3&lt;=12500,"12500 or less","")</f>
        <v>12500 or less</v>
      </c>
    </row>
    <row r="4" spans="10:15" x14ac:dyDescent="0.2">
      <c r="J4" s="25" t="s">
        <v>11</v>
      </c>
      <c r="K4" s="15">
        <v>16462</v>
      </c>
      <c r="L4" s="17" t="str">
        <f t="shared" ref="L4:L27" si="0">IF(K4&lt;10000,"Less than 10000","")</f>
        <v/>
      </c>
      <c r="M4" s="18" t="str">
        <f t="shared" ref="M4:M27" si="1">IF(K4&lt;=10000,"10000 or less","")</f>
        <v/>
      </c>
      <c r="N4" s="16" t="str">
        <f t="shared" ref="N4:N27" si="2">IF(K4&lt;16000,"Less than 16000","")</f>
        <v/>
      </c>
      <c r="O4" s="16"/>
    </row>
    <row r="5" spans="10:15" x14ac:dyDescent="0.2">
      <c r="J5" s="25" t="s">
        <v>12</v>
      </c>
      <c r="K5" s="15">
        <v>18617</v>
      </c>
      <c r="L5" s="17" t="str">
        <f t="shared" si="0"/>
        <v/>
      </c>
      <c r="M5" s="18" t="str">
        <f t="shared" si="1"/>
        <v/>
      </c>
      <c r="N5" s="16" t="str">
        <f t="shared" si="2"/>
        <v/>
      </c>
      <c r="O5" s="16"/>
    </row>
    <row r="6" spans="10:15" x14ac:dyDescent="0.2">
      <c r="J6" s="25" t="s">
        <v>13</v>
      </c>
      <c r="K6" s="15">
        <v>21287</v>
      </c>
      <c r="L6" s="17" t="str">
        <f t="shared" si="0"/>
        <v/>
      </c>
      <c r="M6" s="18" t="str">
        <f t="shared" si="1"/>
        <v/>
      </c>
      <c r="N6" s="16" t="str">
        <f t="shared" si="2"/>
        <v/>
      </c>
      <c r="O6" s="16"/>
    </row>
    <row r="7" spans="10:15" x14ac:dyDescent="0.2">
      <c r="J7" s="25" t="s">
        <v>14</v>
      </c>
      <c r="K7" s="15">
        <v>10000</v>
      </c>
      <c r="L7" s="17" t="str">
        <f t="shared" si="0"/>
        <v/>
      </c>
      <c r="M7" s="18" t="str">
        <f t="shared" si="1"/>
        <v>10000 or less</v>
      </c>
      <c r="N7" s="16" t="str">
        <f t="shared" si="2"/>
        <v>Less than 16000</v>
      </c>
      <c r="O7" s="16"/>
    </row>
    <row r="8" spans="10:15" x14ac:dyDescent="0.2">
      <c r="J8" s="25" t="s">
        <v>15</v>
      </c>
      <c r="K8" s="15">
        <v>17988</v>
      </c>
      <c r="L8" s="17" t="str">
        <f t="shared" si="0"/>
        <v/>
      </c>
      <c r="M8" s="18" t="str">
        <f t="shared" si="1"/>
        <v/>
      </c>
      <c r="N8" s="16" t="str">
        <f t="shared" si="2"/>
        <v/>
      </c>
      <c r="O8" s="16"/>
    </row>
    <row r="9" spans="10:15" x14ac:dyDescent="0.2">
      <c r="J9" s="25" t="s">
        <v>16</v>
      </c>
      <c r="K9" s="15">
        <v>10000</v>
      </c>
      <c r="L9" s="17" t="str">
        <f t="shared" si="0"/>
        <v/>
      </c>
      <c r="M9" s="18" t="str">
        <f t="shared" si="1"/>
        <v>10000 or less</v>
      </c>
      <c r="N9" s="16" t="str">
        <f t="shared" si="2"/>
        <v>Less than 16000</v>
      </c>
      <c r="O9" s="16"/>
    </row>
    <row r="10" spans="10:15" x14ac:dyDescent="0.2">
      <c r="J10" s="25" t="s">
        <v>17</v>
      </c>
      <c r="K10" s="15">
        <v>19889</v>
      </c>
      <c r="L10" s="17" t="str">
        <f t="shared" si="0"/>
        <v/>
      </c>
      <c r="M10" s="18" t="str">
        <f t="shared" si="1"/>
        <v/>
      </c>
      <c r="N10" s="16" t="str">
        <f t="shared" si="2"/>
        <v/>
      </c>
      <c r="O10" s="16"/>
    </row>
    <row r="11" spans="10:15" x14ac:dyDescent="0.2">
      <c r="J11" s="25" t="s">
        <v>18</v>
      </c>
      <c r="K11" s="15">
        <v>18574</v>
      </c>
      <c r="L11" s="17" t="str">
        <f t="shared" si="0"/>
        <v/>
      </c>
      <c r="M11" s="18" t="str">
        <f t="shared" si="1"/>
        <v/>
      </c>
      <c r="N11" s="16" t="str">
        <f t="shared" si="2"/>
        <v/>
      </c>
      <c r="O11" s="16"/>
    </row>
    <row r="12" spans="10:15" x14ac:dyDescent="0.2">
      <c r="J12" s="25" t="s">
        <v>19</v>
      </c>
      <c r="K12" s="15">
        <v>10000</v>
      </c>
      <c r="L12" s="17" t="str">
        <f t="shared" si="0"/>
        <v/>
      </c>
      <c r="M12" s="18" t="str">
        <f t="shared" si="1"/>
        <v>10000 or less</v>
      </c>
      <c r="N12" s="16" t="str">
        <f t="shared" si="2"/>
        <v>Less than 16000</v>
      </c>
      <c r="O12" s="16"/>
    </row>
    <row r="13" spans="10:15" x14ac:dyDescent="0.2">
      <c r="J13" s="25" t="s">
        <v>20</v>
      </c>
      <c r="K13" s="15">
        <v>13921</v>
      </c>
      <c r="L13" s="17" t="str">
        <f t="shared" si="0"/>
        <v/>
      </c>
      <c r="M13" s="18" t="str">
        <f t="shared" si="1"/>
        <v/>
      </c>
      <c r="N13" s="16" t="str">
        <f t="shared" si="2"/>
        <v>Less than 16000</v>
      </c>
      <c r="O13" s="16"/>
    </row>
    <row r="14" spans="10:15" x14ac:dyDescent="0.2">
      <c r="J14" s="25" t="s">
        <v>21</v>
      </c>
      <c r="K14" s="15">
        <v>16002</v>
      </c>
      <c r="L14" s="17" t="str">
        <f t="shared" si="0"/>
        <v/>
      </c>
      <c r="M14" s="18" t="str">
        <f t="shared" si="1"/>
        <v/>
      </c>
      <c r="N14" s="16" t="str">
        <f t="shared" si="2"/>
        <v/>
      </c>
      <c r="O14" s="16"/>
    </row>
    <row r="15" spans="10:15" x14ac:dyDescent="0.2">
      <c r="J15" s="25" t="s">
        <v>22</v>
      </c>
      <c r="K15" s="15">
        <v>14746</v>
      </c>
      <c r="L15" s="17" t="str">
        <f t="shared" si="0"/>
        <v/>
      </c>
      <c r="M15" s="18" t="str">
        <f t="shared" si="1"/>
        <v/>
      </c>
      <c r="N15" s="16" t="str">
        <f t="shared" si="2"/>
        <v>Less than 16000</v>
      </c>
      <c r="O15" s="16"/>
    </row>
    <row r="16" spans="10:15" x14ac:dyDescent="0.2">
      <c r="J16" s="25" t="s">
        <v>23</v>
      </c>
      <c r="K16" s="15">
        <v>22575</v>
      </c>
      <c r="L16" s="17" t="str">
        <f t="shared" si="0"/>
        <v/>
      </c>
      <c r="M16" s="18" t="str">
        <f t="shared" si="1"/>
        <v/>
      </c>
      <c r="N16" s="16" t="str">
        <f t="shared" si="2"/>
        <v/>
      </c>
      <c r="O16" s="16"/>
    </row>
    <row r="17" spans="10:15" x14ac:dyDescent="0.2">
      <c r="J17" s="25" t="s">
        <v>2777</v>
      </c>
      <c r="K17" s="15">
        <v>9269</v>
      </c>
      <c r="L17" s="17" t="str">
        <f t="shared" si="0"/>
        <v>Less than 10000</v>
      </c>
      <c r="M17" s="18" t="str">
        <f t="shared" si="1"/>
        <v>10000 or less</v>
      </c>
      <c r="N17" s="16" t="str">
        <f t="shared" si="2"/>
        <v>Less than 16000</v>
      </c>
      <c r="O17" s="16"/>
    </row>
    <row r="18" spans="10:15" x14ac:dyDescent="0.2">
      <c r="J18" s="25" t="s">
        <v>2778</v>
      </c>
      <c r="K18" s="15">
        <v>22743</v>
      </c>
      <c r="L18" s="17" t="str">
        <f t="shared" si="0"/>
        <v/>
      </c>
      <c r="M18" s="18" t="str">
        <f t="shared" si="1"/>
        <v/>
      </c>
      <c r="N18" s="16" t="str">
        <f t="shared" si="2"/>
        <v/>
      </c>
      <c r="O18" s="16"/>
    </row>
    <row r="19" spans="10:15" x14ac:dyDescent="0.2">
      <c r="J19" s="25" t="s">
        <v>2779</v>
      </c>
      <c r="K19" s="15">
        <v>20280</v>
      </c>
      <c r="L19" s="17" t="str">
        <f t="shared" si="0"/>
        <v/>
      </c>
      <c r="M19" s="18" t="str">
        <f t="shared" si="1"/>
        <v/>
      </c>
      <c r="N19" s="16" t="str">
        <f t="shared" si="2"/>
        <v/>
      </c>
      <c r="O19" s="16"/>
    </row>
    <row r="20" spans="10:15" x14ac:dyDescent="0.2">
      <c r="J20" s="25" t="s">
        <v>2780</v>
      </c>
      <c r="K20" s="15">
        <v>9106</v>
      </c>
      <c r="L20" s="17" t="str">
        <f t="shared" si="0"/>
        <v>Less than 10000</v>
      </c>
      <c r="M20" s="18" t="str">
        <f t="shared" si="1"/>
        <v>10000 or less</v>
      </c>
      <c r="N20" s="16" t="str">
        <f t="shared" si="2"/>
        <v>Less than 16000</v>
      </c>
      <c r="O20" s="16"/>
    </row>
    <row r="21" spans="10:15" x14ac:dyDescent="0.2">
      <c r="J21" s="25" t="s">
        <v>2781</v>
      </c>
      <c r="K21" s="15">
        <v>10268</v>
      </c>
      <c r="L21" s="17" t="str">
        <f t="shared" si="0"/>
        <v/>
      </c>
      <c r="M21" s="18" t="str">
        <f t="shared" si="1"/>
        <v/>
      </c>
      <c r="N21" s="16" t="str">
        <f t="shared" si="2"/>
        <v>Less than 16000</v>
      </c>
      <c r="O21" s="16"/>
    </row>
    <row r="22" spans="10:15" x14ac:dyDescent="0.2">
      <c r="J22" s="25" t="s">
        <v>2782</v>
      </c>
      <c r="K22" s="15">
        <v>16668</v>
      </c>
      <c r="L22" s="17" t="str">
        <f t="shared" si="0"/>
        <v/>
      </c>
      <c r="M22" s="18" t="str">
        <f t="shared" si="1"/>
        <v/>
      </c>
      <c r="N22" s="16" t="str">
        <f>IF(K22&lt;16000,"Less than 16000","")</f>
        <v/>
      </c>
      <c r="O22" s="16"/>
    </row>
    <row r="23" spans="10:15" x14ac:dyDescent="0.2">
      <c r="J23" s="25" t="s">
        <v>2783</v>
      </c>
      <c r="K23" s="15">
        <v>17294</v>
      </c>
      <c r="L23" s="17" t="str">
        <f t="shared" si="0"/>
        <v/>
      </c>
      <c r="M23" s="18" t="str">
        <f t="shared" si="1"/>
        <v/>
      </c>
      <c r="N23" s="16" t="str">
        <f t="shared" si="2"/>
        <v/>
      </c>
      <c r="O23" s="16"/>
    </row>
    <row r="24" spans="10:15" x14ac:dyDescent="0.2">
      <c r="J24" s="25" t="s">
        <v>2784</v>
      </c>
      <c r="K24" s="15">
        <v>13340</v>
      </c>
      <c r="L24" s="17" t="str">
        <f t="shared" si="0"/>
        <v/>
      </c>
      <c r="M24" s="18" t="str">
        <f t="shared" si="1"/>
        <v/>
      </c>
      <c r="N24" s="16" t="str">
        <f t="shared" si="2"/>
        <v>Less than 16000</v>
      </c>
      <c r="O24" s="16"/>
    </row>
    <row r="25" spans="10:15" x14ac:dyDescent="0.2">
      <c r="J25" s="25" t="s">
        <v>2785</v>
      </c>
      <c r="K25" s="15">
        <v>12761</v>
      </c>
      <c r="L25" s="17" t="str">
        <f t="shared" si="0"/>
        <v/>
      </c>
      <c r="M25" s="18" t="str">
        <f t="shared" si="1"/>
        <v/>
      </c>
      <c r="N25" s="16" t="str">
        <f t="shared" si="2"/>
        <v>Less than 16000</v>
      </c>
      <c r="O25" s="16"/>
    </row>
    <row r="26" spans="10:15" x14ac:dyDescent="0.2">
      <c r="J26" s="25" t="s">
        <v>2786</v>
      </c>
      <c r="K26" s="15">
        <v>9027</v>
      </c>
      <c r="L26" s="17" t="str">
        <f t="shared" si="0"/>
        <v>Less than 10000</v>
      </c>
      <c r="M26" s="18" t="str">
        <f t="shared" si="1"/>
        <v>10000 or less</v>
      </c>
      <c r="N26" s="16" t="str">
        <f t="shared" si="2"/>
        <v>Less than 16000</v>
      </c>
      <c r="O26" s="16"/>
    </row>
    <row r="27" spans="10:15" x14ac:dyDescent="0.2">
      <c r="J27" s="25" t="s">
        <v>2787</v>
      </c>
      <c r="K27" s="15">
        <v>20704</v>
      </c>
      <c r="L27" s="17" t="str">
        <f t="shared" si="0"/>
        <v/>
      </c>
      <c r="M27" s="18" t="str">
        <f t="shared" si="1"/>
        <v/>
      </c>
      <c r="N27" s="16" t="str">
        <f t="shared" si="2"/>
        <v/>
      </c>
      <c r="O27" s="1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14E6F-4734-4C79-83AF-CA91E584CF4A}">
  <sheetPr>
    <tabColor theme="8" tint="0.79998168889431442"/>
  </sheetPr>
  <dimension ref="J2:N27"/>
  <sheetViews>
    <sheetView workbookViewId="0">
      <selection activeCell="AE21" sqref="AE21"/>
    </sheetView>
  </sheetViews>
  <sheetFormatPr defaultRowHeight="15" x14ac:dyDescent="0.2"/>
  <cols>
    <col min="3" max="3" width="27.7109375" bestFit="1" customWidth="1"/>
    <col min="4" max="4" width="14.2578125" bestFit="1" customWidth="1"/>
    <col min="10" max="10" width="11.296875" bestFit="1" customWidth="1"/>
    <col min="11" max="14" width="13.31640625" style="11" customWidth="1"/>
  </cols>
  <sheetData>
    <row r="2" spans="10:14" x14ac:dyDescent="0.2">
      <c r="J2" s="20" t="s">
        <v>2792</v>
      </c>
      <c r="K2" s="21" t="s">
        <v>2793</v>
      </c>
      <c r="L2" s="21" t="s">
        <v>2794</v>
      </c>
      <c r="M2" s="21" t="s">
        <v>2795</v>
      </c>
      <c r="N2" s="21" t="s">
        <v>2796</v>
      </c>
    </row>
    <row r="3" spans="10:14" x14ac:dyDescent="0.2">
      <c r="J3" s="23">
        <v>32</v>
      </c>
      <c r="K3" s="22" t="str">
        <f>IF(J3&gt;32,"More than 32","")</f>
        <v/>
      </c>
      <c r="L3" s="22" t="str">
        <f>IF(J3&lt;=25,"25 or less","failed test")</f>
        <v>failed test</v>
      </c>
      <c r="M3" s="22" t="str">
        <f>IF(J3&lt;40,"Less than 40","failed test")</f>
        <v>Less than 40</v>
      </c>
      <c r="N3" s="22" t="str">
        <f>IF(J3&lt;=35,"35 or less","")</f>
        <v>35 or less</v>
      </c>
    </row>
    <row r="4" spans="10:14" x14ac:dyDescent="0.2">
      <c r="J4" s="23">
        <v>34</v>
      </c>
      <c r="K4" s="22" t="str">
        <f t="shared" ref="K4:K27" si="0">IF(J4&gt;32,"More than 32","")</f>
        <v>More than 32</v>
      </c>
      <c r="L4" s="22" t="str">
        <f t="shared" ref="L4:L27" si="1">IF(J4&lt;=25,"25 or less","failed test")</f>
        <v>failed test</v>
      </c>
      <c r="M4" s="22" t="str">
        <f t="shared" ref="M4:M27" si="2">IF(J4&lt;40,"Less than 40","failed test")</f>
        <v>Less than 40</v>
      </c>
      <c r="N4" s="22" t="str">
        <f t="shared" ref="N4:N27" si="3">IF(J4&lt;=35,"35 or less","")</f>
        <v>35 or less</v>
      </c>
    </row>
    <row r="5" spans="10:14" x14ac:dyDescent="0.2">
      <c r="J5" s="23">
        <v>43</v>
      </c>
      <c r="K5" s="22" t="str">
        <f t="shared" si="0"/>
        <v>More than 32</v>
      </c>
      <c r="L5" s="22" t="str">
        <f t="shared" si="1"/>
        <v>failed test</v>
      </c>
      <c r="M5" s="22" t="str">
        <f t="shared" si="2"/>
        <v>failed test</v>
      </c>
      <c r="N5" s="22" t="str">
        <f t="shared" si="3"/>
        <v/>
      </c>
    </row>
    <row r="6" spans="10:14" x14ac:dyDescent="0.2">
      <c r="J6" s="23">
        <v>29</v>
      </c>
      <c r="K6" s="22" t="str">
        <f t="shared" si="0"/>
        <v/>
      </c>
      <c r="L6" s="22" t="str">
        <f t="shared" si="1"/>
        <v>failed test</v>
      </c>
      <c r="M6" s="22" t="str">
        <f t="shared" si="2"/>
        <v>Less than 40</v>
      </c>
      <c r="N6" s="22" t="str">
        <f t="shared" si="3"/>
        <v>35 or less</v>
      </c>
    </row>
    <row r="7" spans="10:14" x14ac:dyDescent="0.2">
      <c r="J7" s="23">
        <v>34</v>
      </c>
      <c r="K7" s="22" t="str">
        <f t="shared" si="0"/>
        <v>More than 32</v>
      </c>
      <c r="L7" s="22" t="str">
        <f t="shared" si="1"/>
        <v>failed test</v>
      </c>
      <c r="M7" s="22" t="str">
        <f t="shared" si="2"/>
        <v>Less than 40</v>
      </c>
      <c r="N7" s="22" t="str">
        <f t="shared" si="3"/>
        <v>35 or less</v>
      </c>
    </row>
    <row r="8" spans="10:14" x14ac:dyDescent="0.2">
      <c r="J8" s="23">
        <v>35</v>
      </c>
      <c r="K8" s="22" t="str">
        <f t="shared" si="0"/>
        <v>More than 32</v>
      </c>
      <c r="L8" s="22" t="str">
        <f t="shared" si="1"/>
        <v>failed test</v>
      </c>
      <c r="M8" s="22" t="str">
        <f t="shared" si="2"/>
        <v>Less than 40</v>
      </c>
      <c r="N8" s="22" t="str">
        <f t="shared" si="3"/>
        <v>35 or less</v>
      </c>
    </row>
    <row r="9" spans="10:14" x14ac:dyDescent="0.2">
      <c r="J9" s="23">
        <v>40</v>
      </c>
      <c r="K9" s="22" t="str">
        <f t="shared" si="0"/>
        <v>More than 32</v>
      </c>
      <c r="L9" s="22" t="str">
        <f t="shared" si="1"/>
        <v>failed test</v>
      </c>
      <c r="M9" s="22" t="str">
        <f t="shared" si="2"/>
        <v>failed test</v>
      </c>
      <c r="N9" s="22" t="str">
        <f t="shared" si="3"/>
        <v/>
      </c>
    </row>
    <row r="10" spans="10:14" x14ac:dyDescent="0.2">
      <c r="J10" s="23">
        <v>25</v>
      </c>
      <c r="K10" s="22" t="str">
        <f t="shared" si="0"/>
        <v/>
      </c>
      <c r="L10" s="22" t="str">
        <f t="shared" si="1"/>
        <v>25 or less</v>
      </c>
      <c r="M10" s="22" t="str">
        <f t="shared" si="2"/>
        <v>Less than 40</v>
      </c>
      <c r="N10" s="22" t="str">
        <f t="shared" si="3"/>
        <v>35 or less</v>
      </c>
    </row>
    <row r="11" spans="10:14" x14ac:dyDescent="0.2">
      <c r="J11" s="23">
        <v>20</v>
      </c>
      <c r="K11" s="22" t="str">
        <f t="shared" si="0"/>
        <v/>
      </c>
      <c r="L11" s="22" t="str">
        <f t="shared" si="1"/>
        <v>25 or less</v>
      </c>
      <c r="M11" s="22" t="str">
        <f t="shared" si="2"/>
        <v>Less than 40</v>
      </c>
      <c r="N11" s="22" t="str">
        <f t="shared" si="3"/>
        <v>35 or less</v>
      </c>
    </row>
    <row r="12" spans="10:14" x14ac:dyDescent="0.2">
      <c r="J12" s="23">
        <v>32</v>
      </c>
      <c r="K12" s="22" t="str">
        <f t="shared" si="0"/>
        <v/>
      </c>
      <c r="L12" s="22" t="str">
        <f t="shared" si="1"/>
        <v>failed test</v>
      </c>
      <c r="M12" s="22" t="str">
        <f t="shared" si="2"/>
        <v>Less than 40</v>
      </c>
      <c r="N12" s="22" t="str">
        <f t="shared" si="3"/>
        <v>35 or less</v>
      </c>
    </row>
    <row r="13" spans="10:14" x14ac:dyDescent="0.2">
      <c r="J13" s="23">
        <v>50</v>
      </c>
      <c r="K13" s="22" t="str">
        <f t="shared" si="0"/>
        <v>More than 32</v>
      </c>
      <c r="L13" s="22" t="str">
        <f t="shared" si="1"/>
        <v>failed test</v>
      </c>
      <c r="M13" s="22" t="str">
        <f t="shared" si="2"/>
        <v>failed test</v>
      </c>
      <c r="N13" s="22" t="str">
        <f t="shared" si="3"/>
        <v/>
      </c>
    </row>
    <row r="14" spans="10:14" x14ac:dyDescent="0.2">
      <c r="J14" s="23">
        <v>46</v>
      </c>
      <c r="K14" s="22" t="str">
        <f t="shared" si="0"/>
        <v>More than 32</v>
      </c>
      <c r="L14" s="22" t="str">
        <f t="shared" si="1"/>
        <v>failed test</v>
      </c>
      <c r="M14" s="22" t="str">
        <f t="shared" si="2"/>
        <v>failed test</v>
      </c>
      <c r="N14" s="22" t="str">
        <f t="shared" si="3"/>
        <v/>
      </c>
    </row>
    <row r="15" spans="10:14" x14ac:dyDescent="0.2">
      <c r="J15" s="23">
        <v>43</v>
      </c>
      <c r="K15" s="22" t="str">
        <f t="shared" si="0"/>
        <v>More than 32</v>
      </c>
      <c r="L15" s="22" t="str">
        <f t="shared" si="1"/>
        <v>failed test</v>
      </c>
      <c r="M15" s="22" t="str">
        <f t="shared" si="2"/>
        <v>failed test</v>
      </c>
      <c r="N15" s="22" t="str">
        <f t="shared" si="3"/>
        <v/>
      </c>
    </row>
    <row r="16" spans="10:14" x14ac:dyDescent="0.2">
      <c r="J16" s="23">
        <v>26</v>
      </c>
      <c r="K16" s="22" t="str">
        <f t="shared" si="0"/>
        <v/>
      </c>
      <c r="L16" s="22" t="str">
        <f t="shared" si="1"/>
        <v>failed test</v>
      </c>
      <c r="M16" s="22" t="str">
        <f t="shared" si="2"/>
        <v>Less than 40</v>
      </c>
      <c r="N16" s="22" t="str">
        <f t="shared" si="3"/>
        <v>35 or less</v>
      </c>
    </row>
    <row r="17" spans="10:14" x14ac:dyDescent="0.2">
      <c r="J17" s="23">
        <v>42</v>
      </c>
      <c r="K17" s="22" t="str">
        <f t="shared" si="0"/>
        <v>More than 32</v>
      </c>
      <c r="L17" s="22" t="str">
        <f t="shared" si="1"/>
        <v>failed test</v>
      </c>
      <c r="M17" s="22" t="str">
        <f t="shared" si="2"/>
        <v>failed test</v>
      </c>
      <c r="N17" s="22" t="str">
        <f t="shared" si="3"/>
        <v/>
      </c>
    </row>
    <row r="18" spans="10:14" x14ac:dyDescent="0.2">
      <c r="J18" s="23">
        <v>28</v>
      </c>
      <c r="K18" s="22" t="str">
        <f t="shared" si="0"/>
        <v/>
      </c>
      <c r="L18" s="22" t="str">
        <f t="shared" si="1"/>
        <v>failed test</v>
      </c>
      <c r="M18" s="22" t="str">
        <f t="shared" si="2"/>
        <v>Less than 40</v>
      </c>
      <c r="N18" s="22" t="str">
        <f t="shared" si="3"/>
        <v>35 or less</v>
      </c>
    </row>
    <row r="19" spans="10:14" x14ac:dyDescent="0.2">
      <c r="J19" s="23">
        <v>38</v>
      </c>
      <c r="K19" s="22" t="str">
        <f t="shared" si="0"/>
        <v>More than 32</v>
      </c>
      <c r="L19" s="22" t="str">
        <f t="shared" si="1"/>
        <v>failed test</v>
      </c>
      <c r="M19" s="22" t="str">
        <f t="shared" si="2"/>
        <v>Less than 40</v>
      </c>
      <c r="N19" s="22" t="str">
        <f t="shared" si="3"/>
        <v/>
      </c>
    </row>
    <row r="20" spans="10:14" x14ac:dyDescent="0.2">
      <c r="J20" s="23">
        <v>49</v>
      </c>
      <c r="K20" s="22" t="str">
        <f t="shared" si="0"/>
        <v>More than 32</v>
      </c>
      <c r="L20" s="22" t="str">
        <f t="shared" si="1"/>
        <v>failed test</v>
      </c>
      <c r="M20" s="22" t="str">
        <f t="shared" si="2"/>
        <v>failed test</v>
      </c>
      <c r="N20" s="22" t="str">
        <f t="shared" si="3"/>
        <v/>
      </c>
    </row>
    <row r="21" spans="10:14" x14ac:dyDescent="0.2">
      <c r="J21" s="23">
        <v>49</v>
      </c>
      <c r="K21" s="22" t="str">
        <f t="shared" si="0"/>
        <v>More than 32</v>
      </c>
      <c r="L21" s="22" t="str">
        <f t="shared" si="1"/>
        <v>failed test</v>
      </c>
      <c r="M21" s="22" t="str">
        <f t="shared" si="2"/>
        <v>failed test</v>
      </c>
      <c r="N21" s="22" t="str">
        <f t="shared" si="3"/>
        <v/>
      </c>
    </row>
    <row r="22" spans="10:14" x14ac:dyDescent="0.2">
      <c r="J22" s="23">
        <v>41</v>
      </c>
      <c r="K22" s="22" t="str">
        <f t="shared" si="0"/>
        <v>More than 32</v>
      </c>
      <c r="L22" s="22" t="str">
        <f t="shared" si="1"/>
        <v>failed test</v>
      </c>
      <c r="M22" s="22" t="str">
        <f t="shared" si="2"/>
        <v>failed test</v>
      </c>
      <c r="N22" s="22" t="str">
        <f t="shared" si="3"/>
        <v/>
      </c>
    </row>
    <row r="23" spans="10:14" x14ac:dyDescent="0.2">
      <c r="J23" s="23">
        <v>27</v>
      </c>
      <c r="K23" s="22" t="str">
        <f t="shared" si="0"/>
        <v/>
      </c>
      <c r="L23" s="22" t="str">
        <f t="shared" si="1"/>
        <v>failed test</v>
      </c>
      <c r="M23" s="22" t="str">
        <f t="shared" si="2"/>
        <v>Less than 40</v>
      </c>
      <c r="N23" s="22" t="str">
        <f t="shared" si="3"/>
        <v>35 or less</v>
      </c>
    </row>
    <row r="24" spans="10:14" x14ac:dyDescent="0.2">
      <c r="J24" s="23">
        <v>42</v>
      </c>
      <c r="K24" s="22" t="str">
        <f t="shared" si="0"/>
        <v>More than 32</v>
      </c>
      <c r="L24" s="22" t="str">
        <f t="shared" si="1"/>
        <v>failed test</v>
      </c>
      <c r="M24" s="22" t="str">
        <f t="shared" si="2"/>
        <v>failed test</v>
      </c>
      <c r="N24" s="22" t="str">
        <f t="shared" si="3"/>
        <v/>
      </c>
    </row>
    <row r="25" spans="10:14" x14ac:dyDescent="0.2">
      <c r="J25" s="23">
        <v>26</v>
      </c>
      <c r="K25" s="22" t="str">
        <f t="shared" si="0"/>
        <v/>
      </c>
      <c r="L25" s="22" t="str">
        <f t="shared" si="1"/>
        <v>failed test</v>
      </c>
      <c r="M25" s="22" t="str">
        <f t="shared" si="2"/>
        <v>Less than 40</v>
      </c>
      <c r="N25" s="22" t="str">
        <f t="shared" si="3"/>
        <v>35 or less</v>
      </c>
    </row>
    <row r="26" spans="10:14" x14ac:dyDescent="0.2">
      <c r="J26" s="23">
        <v>21</v>
      </c>
      <c r="K26" s="22" t="str">
        <f t="shared" si="0"/>
        <v/>
      </c>
      <c r="L26" s="22" t="str">
        <f t="shared" si="1"/>
        <v>25 or less</v>
      </c>
      <c r="M26" s="22" t="str">
        <f t="shared" si="2"/>
        <v>Less than 40</v>
      </c>
      <c r="N26" s="22" t="str">
        <f t="shared" si="3"/>
        <v>35 or less</v>
      </c>
    </row>
    <row r="27" spans="10:14" x14ac:dyDescent="0.2">
      <c r="J27" s="23">
        <v>21</v>
      </c>
      <c r="K27" s="22" t="str">
        <f t="shared" si="0"/>
        <v/>
      </c>
      <c r="L27" s="22" t="str">
        <f t="shared" si="1"/>
        <v>25 or less</v>
      </c>
      <c r="M27" s="22" t="str">
        <f t="shared" si="2"/>
        <v>Less than 40</v>
      </c>
      <c r="N27" s="22" t="str">
        <f t="shared" si="3"/>
        <v>35 or less</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18BA2-69A7-4769-AE42-C82F219E818D}">
  <sheetPr>
    <tabColor theme="8" tint="0.79998168889431442"/>
  </sheetPr>
  <dimension ref="J2:L27"/>
  <sheetViews>
    <sheetView workbookViewId="0">
      <selection activeCell="AH11" sqref="AH11"/>
    </sheetView>
  </sheetViews>
  <sheetFormatPr defaultRowHeight="15" x14ac:dyDescent="0.2"/>
  <cols>
    <col min="3" max="3" width="27.7109375" bestFit="1" customWidth="1"/>
    <col min="4" max="4" width="14.2578125" bestFit="1" customWidth="1"/>
    <col min="10" max="10" width="11.296875" bestFit="1" customWidth="1"/>
    <col min="11" max="12" width="13.31640625" style="11" customWidth="1"/>
  </cols>
  <sheetData>
    <row r="2" spans="10:12" x14ac:dyDescent="0.2">
      <c r="J2" s="19" t="s">
        <v>2792</v>
      </c>
      <c r="K2" s="19" t="s">
        <v>2797</v>
      </c>
      <c r="L2" s="21" t="s">
        <v>2798</v>
      </c>
    </row>
    <row r="3" spans="10:12" x14ac:dyDescent="0.2">
      <c r="J3" s="23">
        <v>49</v>
      </c>
      <c r="K3" s="24" t="str" cm="1">
        <f t="array" ref="K3">_xlfn.IFS(J3&gt;45,"A",J3&gt;35,"B",J3&gt;25,"C",TRUE,"D")</f>
        <v>A</v>
      </c>
      <c r="L3" s="22" t="str" cm="1">
        <f t="array" ref="L3">_xlfn.IFS(J3&gt;=37,"Top",J3&gt;=27,"Middle",TRUE,"Bottom")</f>
        <v>Top</v>
      </c>
    </row>
    <row r="4" spans="10:12" x14ac:dyDescent="0.2">
      <c r="J4" s="23">
        <v>40</v>
      </c>
      <c r="K4" s="24" t="str" cm="1">
        <f t="array" ref="K4">_xlfn.IFS(J4&gt;45,"A",J4&gt;35,"B",J4&gt;25,"C",TRUE,"D")</f>
        <v>B</v>
      </c>
      <c r="L4" s="22" t="str" cm="1">
        <f t="array" ref="L4">_xlfn.IFS(J4&gt;=37,"Top",J4&gt;=27,"Middle",TRUE,"Bottom")</f>
        <v>Top</v>
      </c>
    </row>
    <row r="5" spans="10:12" x14ac:dyDescent="0.2">
      <c r="J5" s="23">
        <v>29</v>
      </c>
      <c r="K5" s="24" t="str" cm="1">
        <f t="array" ref="K5">_xlfn.IFS(J5&gt;45,"A",J5&gt;35,"B",J5&gt;25,"C",TRUE,"D")</f>
        <v>C</v>
      </c>
      <c r="L5" s="22" t="str" cm="1">
        <f t="array" ref="L5">_xlfn.IFS(J5&gt;=37,"Top",J5&gt;=27,"Middle",TRUE,"Bottom")</f>
        <v>Middle</v>
      </c>
    </row>
    <row r="6" spans="10:12" x14ac:dyDescent="0.2">
      <c r="J6" s="23">
        <v>42</v>
      </c>
      <c r="K6" s="24" t="str" cm="1">
        <f t="array" ref="K6">_xlfn.IFS(J6&gt;45,"A",J6&gt;35,"B",J6&gt;25,"C",TRUE,"D")</f>
        <v>B</v>
      </c>
      <c r="L6" s="22" t="str" cm="1">
        <f t="array" ref="L6">_xlfn.IFS(J6&gt;=37,"Top",J6&gt;=27,"Middle",TRUE,"Bottom")</f>
        <v>Top</v>
      </c>
    </row>
    <row r="7" spans="10:12" x14ac:dyDescent="0.2">
      <c r="J7" s="23">
        <v>27</v>
      </c>
      <c r="K7" s="24" t="str" cm="1">
        <f t="array" ref="K7">_xlfn.IFS(J7&gt;45,"A",J7&gt;35,"B",J7&gt;25,"C",TRUE,"D")</f>
        <v>C</v>
      </c>
      <c r="L7" s="22" t="str" cm="1">
        <f t="array" ref="L7">_xlfn.IFS(J7&gt;=37,"Top",J7&gt;=27,"Middle",TRUE,"Bottom")</f>
        <v>Middle</v>
      </c>
    </row>
    <row r="8" spans="10:12" x14ac:dyDescent="0.2">
      <c r="J8" s="23">
        <v>45</v>
      </c>
      <c r="K8" s="24" t="str" cm="1">
        <f t="array" ref="K8">_xlfn.IFS(J8&gt;45,"A",J8&gt;35,"B",J8&gt;25,"C",TRUE,"D")</f>
        <v>B</v>
      </c>
      <c r="L8" s="22" t="str" cm="1">
        <f t="array" ref="L8">_xlfn.IFS(J8&gt;=37,"Top",J8&gt;=27,"Middle",TRUE,"Bottom")</f>
        <v>Top</v>
      </c>
    </row>
    <row r="9" spans="10:12" x14ac:dyDescent="0.2">
      <c r="J9" s="23">
        <v>24</v>
      </c>
      <c r="K9" s="24" t="str" cm="1">
        <f t="array" ref="K9">_xlfn.IFS(J9&gt;45,"A",J9&gt;35,"B",J9&gt;25,"C",TRUE,"D")</f>
        <v>D</v>
      </c>
      <c r="L9" s="22" t="str" cm="1">
        <f t="array" ref="L9">_xlfn.IFS(J9&gt;=37,"Top",J9&gt;=27,"Middle",TRUE,"Bottom")</f>
        <v>Bottom</v>
      </c>
    </row>
    <row r="10" spans="10:12" x14ac:dyDescent="0.2">
      <c r="J10" s="23">
        <v>24</v>
      </c>
      <c r="K10" s="24" t="str" cm="1">
        <f t="array" ref="K10">_xlfn.IFS(J10&gt;45,"A",J10&gt;35,"B",J10&gt;25,"C",TRUE,"D")</f>
        <v>D</v>
      </c>
      <c r="L10" s="22" t="str" cm="1">
        <f t="array" ref="L10">_xlfn.IFS(J10&gt;=37,"Top",J10&gt;=27,"Middle",TRUE,"Bottom")</f>
        <v>Bottom</v>
      </c>
    </row>
    <row r="11" spans="10:12" x14ac:dyDescent="0.2">
      <c r="J11" s="23">
        <v>35</v>
      </c>
      <c r="K11" s="24" t="str" cm="1">
        <f t="array" ref="K11">_xlfn.IFS(J11&gt;45,"A",J11&gt;35,"B",J11&gt;25,"C",TRUE,"D")</f>
        <v>C</v>
      </c>
      <c r="L11" s="22" t="str" cm="1">
        <f t="array" ref="L11">_xlfn.IFS(J11&gt;=37,"Top",J11&gt;=27,"Middle",TRUE,"Bottom")</f>
        <v>Middle</v>
      </c>
    </row>
    <row r="12" spans="10:12" x14ac:dyDescent="0.2">
      <c r="J12" s="23">
        <v>29</v>
      </c>
      <c r="K12" s="24" t="str" cm="1">
        <f t="array" ref="K12">_xlfn.IFS(J12&gt;45,"A",J12&gt;35,"B",J12&gt;25,"C",TRUE,"D")</f>
        <v>C</v>
      </c>
      <c r="L12" s="22" t="str" cm="1">
        <f t="array" ref="L12">_xlfn.IFS(J12&gt;=37,"Top",J12&gt;=27,"Middle",TRUE,"Bottom")</f>
        <v>Middle</v>
      </c>
    </row>
    <row r="13" spans="10:12" x14ac:dyDescent="0.2">
      <c r="J13" s="23">
        <v>47</v>
      </c>
      <c r="K13" s="24" t="str" cm="1">
        <f t="array" ref="K13">_xlfn.IFS(J13&gt;45,"A",J13&gt;35,"B",J13&gt;25,"C",TRUE,"D")</f>
        <v>A</v>
      </c>
      <c r="L13" s="22" t="str" cm="1">
        <f t="array" ref="L13">_xlfn.IFS(J13&gt;=37,"Top",J13&gt;=27,"Middle",TRUE,"Bottom")</f>
        <v>Top</v>
      </c>
    </row>
    <row r="14" spans="10:12" x14ac:dyDescent="0.2">
      <c r="J14" s="23">
        <v>38</v>
      </c>
      <c r="K14" s="24" t="str" cm="1">
        <f t="array" ref="K14">_xlfn.IFS(J14&gt;45,"A",J14&gt;35,"B",J14&gt;25,"C",TRUE,"D")</f>
        <v>B</v>
      </c>
      <c r="L14" s="22" t="str" cm="1">
        <f t="array" ref="L14">_xlfn.IFS(J14&gt;=37,"Top",J14&gt;=27,"Middle",TRUE,"Bottom")</f>
        <v>Top</v>
      </c>
    </row>
    <row r="15" spans="10:12" x14ac:dyDescent="0.2">
      <c r="J15" s="23">
        <v>42</v>
      </c>
      <c r="K15" s="24" t="str" cm="1">
        <f t="array" ref="K15">_xlfn.IFS(J15&gt;45,"A",J15&gt;35,"B",J15&gt;25,"C",TRUE,"D")</f>
        <v>B</v>
      </c>
      <c r="L15" s="22" t="str" cm="1">
        <f t="array" ref="L15">_xlfn.IFS(J15&gt;=37,"Top",J15&gt;=27,"Middle",TRUE,"Bottom")</f>
        <v>Top</v>
      </c>
    </row>
    <row r="16" spans="10:12" x14ac:dyDescent="0.2">
      <c r="J16" s="23">
        <v>45</v>
      </c>
      <c r="K16" s="24" t="str" cm="1">
        <f t="array" ref="K16">_xlfn.IFS(J16&gt;45,"A",J16&gt;35,"B",J16&gt;25,"C",TRUE,"D")</f>
        <v>B</v>
      </c>
      <c r="L16" s="22" t="str" cm="1">
        <f t="array" ref="L16">_xlfn.IFS(J16&gt;=37,"Top",J16&gt;=27,"Middle",TRUE,"Bottom")</f>
        <v>Top</v>
      </c>
    </row>
    <row r="17" spans="10:12" x14ac:dyDescent="0.2">
      <c r="J17" s="23">
        <v>25</v>
      </c>
      <c r="K17" s="24" t="str" cm="1">
        <f t="array" ref="K17">_xlfn.IFS(J17&gt;45,"A",J17&gt;35,"B",J17&gt;25,"C",TRUE,"D")</f>
        <v>D</v>
      </c>
      <c r="L17" s="22" t="str" cm="1">
        <f t="array" ref="L17">_xlfn.IFS(J17&gt;=37,"Top",J17&gt;=27,"Middle",TRUE,"Bottom")</f>
        <v>Bottom</v>
      </c>
    </row>
    <row r="18" spans="10:12" x14ac:dyDescent="0.2">
      <c r="J18" s="23">
        <v>36</v>
      </c>
      <c r="K18" s="24" t="str" cm="1">
        <f t="array" ref="K18">_xlfn.IFS(J18&gt;45,"A",J18&gt;35,"B",J18&gt;25,"C",TRUE,"D")</f>
        <v>B</v>
      </c>
      <c r="L18" s="22" t="str" cm="1">
        <f t="array" ref="L18">_xlfn.IFS(J18&gt;=37,"Top",J18&gt;=27,"Middle",TRUE,"Bottom")</f>
        <v>Middle</v>
      </c>
    </row>
    <row r="19" spans="10:12" x14ac:dyDescent="0.2">
      <c r="J19" s="23">
        <v>25</v>
      </c>
      <c r="K19" s="24" t="str" cm="1">
        <f t="array" ref="K19">_xlfn.IFS(J19&gt;45,"A",J19&gt;35,"B",J19&gt;25,"C",TRUE,"D")</f>
        <v>D</v>
      </c>
      <c r="L19" s="22" t="str" cm="1">
        <f t="array" ref="L19">_xlfn.IFS(J19&gt;=37,"Top",J19&gt;=27,"Middle",TRUE,"Bottom")</f>
        <v>Bottom</v>
      </c>
    </row>
    <row r="20" spans="10:12" x14ac:dyDescent="0.2">
      <c r="J20" s="23">
        <v>38</v>
      </c>
      <c r="K20" s="24" t="str" cm="1">
        <f t="array" ref="K20">_xlfn.IFS(J20&gt;45,"A",J20&gt;35,"B",J20&gt;25,"C",TRUE,"D")</f>
        <v>B</v>
      </c>
      <c r="L20" s="22" t="str" cm="1">
        <f t="array" ref="L20">_xlfn.IFS(J20&gt;=37,"Top",J20&gt;=27,"Middle",TRUE,"Bottom")</f>
        <v>Top</v>
      </c>
    </row>
    <row r="21" spans="10:12" x14ac:dyDescent="0.2">
      <c r="J21" s="23">
        <v>45</v>
      </c>
      <c r="K21" s="24" t="str" cm="1">
        <f t="array" ref="K21">_xlfn.IFS(J21&gt;45,"A",J21&gt;35,"B",J21&gt;25,"C",TRUE,"D")</f>
        <v>B</v>
      </c>
      <c r="L21" s="22" t="str" cm="1">
        <f t="array" ref="L21">_xlfn.IFS(J21&gt;=37,"Top",J21&gt;=27,"Middle",TRUE,"Bottom")</f>
        <v>Top</v>
      </c>
    </row>
    <row r="22" spans="10:12" x14ac:dyDescent="0.2">
      <c r="J22" s="23">
        <v>26</v>
      </c>
      <c r="K22" s="24" t="str" cm="1">
        <f t="array" ref="K22">_xlfn.IFS(J22&gt;45,"A",J22&gt;35,"B",J22&gt;25,"C",TRUE,"D")</f>
        <v>C</v>
      </c>
      <c r="L22" s="22" t="str" cm="1">
        <f t="array" ref="L22">_xlfn.IFS(J22&gt;=37,"Top",J22&gt;=27,"Middle",TRUE,"Bottom")</f>
        <v>Bottom</v>
      </c>
    </row>
    <row r="23" spans="10:12" x14ac:dyDescent="0.2">
      <c r="J23" s="23">
        <v>20</v>
      </c>
      <c r="K23" s="24" t="str" cm="1">
        <f t="array" ref="K23">_xlfn.IFS(J23&gt;45,"A",J23&gt;35,"B",J23&gt;25,"C",TRUE,"D")</f>
        <v>D</v>
      </c>
      <c r="L23" s="22" t="str" cm="1">
        <f t="array" ref="L23">_xlfn.IFS(J23&gt;=37,"Top",J23&gt;=27,"Middle",TRUE,"Bottom")</f>
        <v>Bottom</v>
      </c>
    </row>
    <row r="24" spans="10:12" x14ac:dyDescent="0.2">
      <c r="J24" s="23">
        <v>34</v>
      </c>
      <c r="K24" s="24" t="str" cm="1">
        <f t="array" ref="K24">_xlfn.IFS(J24&gt;45,"A",J24&gt;35,"B",J24&gt;25,"C",TRUE,"D")</f>
        <v>C</v>
      </c>
      <c r="L24" s="22" t="str" cm="1">
        <f t="array" ref="L24">_xlfn.IFS(J24&gt;=37,"Top",J24&gt;=27,"Middle",TRUE,"Bottom")</f>
        <v>Middle</v>
      </c>
    </row>
    <row r="25" spans="10:12" x14ac:dyDescent="0.2">
      <c r="J25" s="23">
        <v>44</v>
      </c>
      <c r="K25" s="24" t="str" cm="1">
        <f t="array" ref="K25">_xlfn.IFS(J25&gt;45,"A",J25&gt;35,"B",J25&gt;25,"C",TRUE,"D")</f>
        <v>B</v>
      </c>
      <c r="L25" s="22" t="str" cm="1">
        <f t="array" ref="L25">_xlfn.IFS(J25&gt;=37,"Top",J25&gt;=27,"Middle",TRUE,"Bottom")</f>
        <v>Top</v>
      </c>
    </row>
    <row r="26" spans="10:12" x14ac:dyDescent="0.2">
      <c r="J26" s="23">
        <v>46</v>
      </c>
      <c r="K26" s="24" t="str" cm="1">
        <f t="array" ref="K26">_xlfn.IFS(J26&gt;45,"A",J26&gt;35,"B",J26&gt;25,"C",TRUE,"D")</f>
        <v>A</v>
      </c>
      <c r="L26" s="22" t="str" cm="1">
        <f t="array" ref="L26">_xlfn.IFS(J26&gt;=37,"Top",J26&gt;=27,"Middle",TRUE,"Bottom")</f>
        <v>Top</v>
      </c>
    </row>
    <row r="27" spans="10:12" x14ac:dyDescent="0.2">
      <c r="J27" s="23">
        <v>38</v>
      </c>
      <c r="K27" s="24" t="str" cm="1">
        <f t="array" ref="K27">_xlfn.IFS(J27&gt;45,"A",J27&gt;35,"B",J27&gt;25,"C",TRUE,"D")</f>
        <v>B</v>
      </c>
      <c r="L27" s="22" t="str" cm="1">
        <f t="array" ref="L27">_xlfn.IFS(J27&gt;=37,"Top",J27&gt;=27,"Middle",TRUE,"Bottom")</f>
        <v>Top</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FA15F-AFC4-4AC2-AE7E-4616B09FEE1A}">
  <sheetPr>
    <tabColor theme="8" tint="0.79998168889431442"/>
  </sheetPr>
  <dimension ref="I2:K27"/>
  <sheetViews>
    <sheetView workbookViewId="0">
      <selection activeCell="M8" sqref="M8"/>
    </sheetView>
  </sheetViews>
  <sheetFormatPr defaultRowHeight="15" x14ac:dyDescent="0.2"/>
  <cols>
    <col min="3" max="3" width="27.7109375" bestFit="1" customWidth="1"/>
    <col min="4" max="4" width="14.2578125" bestFit="1" customWidth="1"/>
    <col min="9" max="9" width="16.6796875" bestFit="1" customWidth="1"/>
    <col min="10" max="10" width="11.296875" bestFit="1" customWidth="1"/>
    <col min="11" max="11" width="11.8359375" customWidth="1"/>
  </cols>
  <sheetData>
    <row r="2" spans="9:11" x14ac:dyDescent="0.2">
      <c r="I2" t="s">
        <v>9</v>
      </c>
      <c r="J2" t="s">
        <v>24</v>
      </c>
      <c r="K2" t="s">
        <v>2800</v>
      </c>
    </row>
    <row r="3" spans="9:11" x14ac:dyDescent="0.2">
      <c r="I3" t="s">
        <v>2778</v>
      </c>
      <c r="J3" s="26">
        <v>22743</v>
      </c>
      <c r="K3" t="str" cm="1">
        <f t="array" ref="K3">_xlfn.IFS(Table1[[#This Row],[Fee]]&lt;12000,"Bottom fees",Table1[[#This Row],[Fee]]&lt;18000,"Middle fees",TRUE,"Top fees")</f>
        <v>Top fees</v>
      </c>
    </row>
    <row r="4" spans="9:11" x14ac:dyDescent="0.2">
      <c r="I4" t="s">
        <v>23</v>
      </c>
      <c r="J4" s="26">
        <v>22575</v>
      </c>
      <c r="K4" t="str" cm="1">
        <f t="array" ref="K4">_xlfn.IFS(Table1[[#This Row],[Fee]]&lt;12000,"Bottom fees",Table1[[#This Row],[Fee]]&lt;18000,"Middle fees",TRUE,"Top fees")</f>
        <v>Top fees</v>
      </c>
    </row>
    <row r="5" spans="9:11" x14ac:dyDescent="0.2">
      <c r="I5" t="s">
        <v>19</v>
      </c>
      <c r="J5" s="26">
        <v>21390</v>
      </c>
      <c r="K5" t="str" cm="1">
        <f t="array" ref="K5">_xlfn.IFS(Table1[[#This Row],[Fee]]&lt;12000,"Bottom fees",Table1[[#This Row],[Fee]]&lt;18000,"Middle fees",TRUE,"Top fees")</f>
        <v>Top fees</v>
      </c>
    </row>
    <row r="6" spans="9:11" x14ac:dyDescent="0.2">
      <c r="I6" t="s">
        <v>13</v>
      </c>
      <c r="J6" s="26">
        <v>21287</v>
      </c>
      <c r="K6" t="str" cm="1">
        <f t="array" ref="K6">_xlfn.IFS(Table1[[#This Row],[Fee]]&lt;12000,"Bottom fees",Table1[[#This Row],[Fee]]&lt;18000,"Middle fees",TRUE,"Top fees")</f>
        <v>Top fees</v>
      </c>
    </row>
    <row r="7" spans="9:11" x14ac:dyDescent="0.2">
      <c r="I7" t="s">
        <v>2787</v>
      </c>
      <c r="J7" s="26">
        <v>20704</v>
      </c>
      <c r="K7" t="str" cm="1">
        <f t="array" ref="K7">_xlfn.IFS(Table1[[#This Row],[Fee]]&lt;12000,"Bottom fees",Table1[[#This Row],[Fee]]&lt;18000,"Middle fees",TRUE,"Top fees")</f>
        <v>Top fees</v>
      </c>
    </row>
    <row r="8" spans="9:11" x14ac:dyDescent="0.2">
      <c r="I8" t="s">
        <v>2779</v>
      </c>
      <c r="J8" s="26">
        <v>20280</v>
      </c>
      <c r="K8" t="str" cm="1">
        <f t="array" ref="K8">_xlfn.IFS(Table1[[#This Row],[Fee]]&lt;12000,"Bottom fees",Table1[[#This Row],[Fee]]&lt;18000,"Middle fees",TRUE,"Top fees")</f>
        <v>Top fees</v>
      </c>
    </row>
    <row r="9" spans="9:11" x14ac:dyDescent="0.2">
      <c r="I9" t="s">
        <v>17</v>
      </c>
      <c r="J9" s="26">
        <v>19889</v>
      </c>
      <c r="K9" t="str" cm="1">
        <f t="array" ref="K9">_xlfn.IFS(Table1[[#This Row],[Fee]]&lt;12000,"Bottom fees",Table1[[#This Row],[Fee]]&lt;18000,"Middle fees",TRUE,"Top fees")</f>
        <v>Top fees</v>
      </c>
    </row>
    <row r="10" spans="9:11" x14ac:dyDescent="0.2">
      <c r="I10" t="s">
        <v>12</v>
      </c>
      <c r="J10" s="26">
        <v>18617</v>
      </c>
      <c r="K10" t="str" cm="1">
        <f t="array" ref="K10">_xlfn.IFS(Table1[[#This Row],[Fee]]&lt;12000,"Bottom fees",Table1[[#This Row],[Fee]]&lt;18000,"Middle fees",TRUE,"Top fees")</f>
        <v>Top fees</v>
      </c>
    </row>
    <row r="11" spans="9:11" x14ac:dyDescent="0.2">
      <c r="I11" t="s">
        <v>18</v>
      </c>
      <c r="J11" s="26">
        <v>18574</v>
      </c>
      <c r="K11" t="str" cm="1">
        <f t="array" ref="K11">_xlfn.IFS(Table1[[#This Row],[Fee]]&lt;12000,"Bottom fees",Table1[[#This Row],[Fee]]&lt;18000,"Middle fees",TRUE,"Top fees")</f>
        <v>Top fees</v>
      </c>
    </row>
    <row r="12" spans="9:11" x14ac:dyDescent="0.2">
      <c r="I12" t="s">
        <v>15</v>
      </c>
      <c r="J12" s="26">
        <v>17988</v>
      </c>
      <c r="K12" t="str" cm="1">
        <f t="array" ref="K12">_xlfn.IFS(Table1[[#This Row],[Fee]]&lt;12000,"Bottom fees",Table1[[#This Row],[Fee]]&lt;18000,"Middle fees",TRUE,"Top fees")</f>
        <v>Middle fees</v>
      </c>
    </row>
    <row r="13" spans="9:11" x14ac:dyDescent="0.2">
      <c r="I13" t="s">
        <v>16</v>
      </c>
      <c r="J13" s="26">
        <v>17523</v>
      </c>
      <c r="K13" t="str" cm="1">
        <f t="array" ref="K13">_xlfn.IFS(Table1[[#This Row],[Fee]]&lt;12000,"Bottom fees",Table1[[#This Row],[Fee]]&lt;18000,"Middle fees",TRUE,"Top fees")</f>
        <v>Middle fees</v>
      </c>
    </row>
    <row r="14" spans="9:11" x14ac:dyDescent="0.2">
      <c r="I14" t="s">
        <v>2783</v>
      </c>
      <c r="J14" s="26">
        <v>17294</v>
      </c>
      <c r="K14" t="str" cm="1">
        <f t="array" ref="K14">_xlfn.IFS(Table1[[#This Row],[Fee]]&lt;12000,"Bottom fees",Table1[[#This Row],[Fee]]&lt;18000,"Middle fees",TRUE,"Top fees")</f>
        <v>Middle fees</v>
      </c>
    </row>
    <row r="15" spans="9:11" x14ac:dyDescent="0.2">
      <c r="I15" t="s">
        <v>2782</v>
      </c>
      <c r="J15" s="26">
        <v>16668</v>
      </c>
      <c r="K15" t="str" cm="1">
        <f t="array" ref="K15">_xlfn.IFS(Table1[[#This Row],[Fee]]&lt;12000,"Bottom fees",Table1[[#This Row],[Fee]]&lt;18000,"Middle fees",TRUE,"Top fees")</f>
        <v>Middle fees</v>
      </c>
    </row>
    <row r="16" spans="9:11" x14ac:dyDescent="0.2">
      <c r="I16" t="s">
        <v>11</v>
      </c>
      <c r="J16" s="26">
        <v>16462</v>
      </c>
      <c r="K16" t="str" cm="1">
        <f t="array" ref="K16">_xlfn.IFS(Table1[[#This Row],[Fee]]&lt;12000,"Bottom fees",Table1[[#This Row],[Fee]]&lt;18000,"Middle fees",TRUE,"Top fees")</f>
        <v>Middle fees</v>
      </c>
    </row>
    <row r="17" spans="9:11" x14ac:dyDescent="0.2">
      <c r="I17" t="s">
        <v>21</v>
      </c>
      <c r="J17" s="26">
        <v>16002</v>
      </c>
      <c r="K17" t="str" cm="1">
        <f t="array" ref="K17">_xlfn.IFS(Table1[[#This Row],[Fee]]&lt;12000,"Bottom fees",Table1[[#This Row],[Fee]]&lt;18000,"Middle fees",TRUE,"Top fees")</f>
        <v>Middle fees</v>
      </c>
    </row>
    <row r="18" spans="9:11" x14ac:dyDescent="0.2">
      <c r="I18" t="s">
        <v>22</v>
      </c>
      <c r="J18" s="26">
        <v>14746</v>
      </c>
      <c r="K18" t="str" cm="1">
        <f t="array" ref="K18">_xlfn.IFS(Table1[[#This Row],[Fee]]&lt;12000,"Bottom fees",Table1[[#This Row],[Fee]]&lt;18000,"Middle fees",TRUE,"Top fees")</f>
        <v>Middle fees</v>
      </c>
    </row>
    <row r="19" spans="9:11" x14ac:dyDescent="0.2">
      <c r="I19" t="s">
        <v>20</v>
      </c>
      <c r="J19" s="26">
        <v>13921</v>
      </c>
      <c r="K19" t="str" cm="1">
        <f t="array" ref="K19">_xlfn.IFS(Table1[[#This Row],[Fee]]&lt;12000,"Bottom fees",Table1[[#This Row],[Fee]]&lt;18000,"Middle fees",TRUE,"Top fees")</f>
        <v>Middle fees</v>
      </c>
    </row>
    <row r="20" spans="9:11" x14ac:dyDescent="0.2">
      <c r="I20" t="s">
        <v>2784</v>
      </c>
      <c r="J20" s="26">
        <v>13340</v>
      </c>
      <c r="K20" t="str" cm="1">
        <f t="array" ref="K20">_xlfn.IFS(Table1[[#This Row],[Fee]]&lt;12000,"Bottom fees",Table1[[#This Row],[Fee]]&lt;18000,"Middle fees",TRUE,"Top fees")</f>
        <v>Middle fees</v>
      </c>
    </row>
    <row r="21" spans="9:11" x14ac:dyDescent="0.2">
      <c r="I21" t="s">
        <v>2785</v>
      </c>
      <c r="J21" s="26">
        <v>12761</v>
      </c>
      <c r="K21" t="str" cm="1">
        <f t="array" ref="K21">_xlfn.IFS(Table1[[#This Row],[Fee]]&lt;12000,"Bottom fees",Table1[[#This Row],[Fee]]&lt;18000,"Middle fees",TRUE,"Top fees")</f>
        <v>Middle fees</v>
      </c>
    </row>
    <row r="22" spans="9:11" x14ac:dyDescent="0.2">
      <c r="I22" t="s">
        <v>14</v>
      </c>
      <c r="J22" s="26">
        <v>11736</v>
      </c>
      <c r="K22" t="str" cm="1">
        <f t="array" ref="K22">_xlfn.IFS(Table1[[#This Row],[Fee]]&lt;12000,"Bottom fees",Table1[[#This Row],[Fee]]&lt;18000,"Middle fees",TRUE,"Top fees")</f>
        <v>Bottom fees</v>
      </c>
    </row>
    <row r="23" spans="9:11" x14ac:dyDescent="0.2">
      <c r="I23" t="s">
        <v>2781</v>
      </c>
      <c r="J23" s="26">
        <v>10268</v>
      </c>
      <c r="K23" t="str" cm="1">
        <f t="array" ref="K23">_xlfn.IFS(Table1[[#This Row],[Fee]]&lt;12000,"Bottom fees",Table1[[#This Row],[Fee]]&lt;18000,"Middle fees",TRUE,"Top fees")</f>
        <v>Bottom fees</v>
      </c>
    </row>
    <row r="24" spans="9:11" x14ac:dyDescent="0.2">
      <c r="I24" t="s">
        <v>10</v>
      </c>
      <c r="J24" s="26">
        <v>9633</v>
      </c>
      <c r="K24" t="str" cm="1">
        <f t="array" ref="K24">_xlfn.IFS(Table1[[#This Row],[Fee]]&lt;12000,"Bottom fees",Table1[[#This Row],[Fee]]&lt;18000,"Middle fees",TRUE,"Top fees")</f>
        <v>Bottom fees</v>
      </c>
    </row>
    <row r="25" spans="9:11" x14ac:dyDescent="0.2">
      <c r="I25" t="s">
        <v>2777</v>
      </c>
      <c r="J25" s="26">
        <v>9269</v>
      </c>
      <c r="K25" t="str" cm="1">
        <f t="array" ref="K25">_xlfn.IFS(Table1[[#This Row],[Fee]]&lt;12000,"Bottom fees",Table1[[#This Row],[Fee]]&lt;18000,"Middle fees",TRUE,"Top fees")</f>
        <v>Bottom fees</v>
      </c>
    </row>
    <row r="26" spans="9:11" x14ac:dyDescent="0.2">
      <c r="I26" t="s">
        <v>2780</v>
      </c>
      <c r="J26" s="26">
        <v>9106</v>
      </c>
      <c r="K26" t="str" cm="1">
        <f t="array" ref="K26">_xlfn.IFS(Table1[[#This Row],[Fee]]&lt;12000,"Bottom fees",Table1[[#This Row],[Fee]]&lt;18000,"Middle fees",TRUE,"Top fees")</f>
        <v>Bottom fees</v>
      </c>
    </row>
    <row r="27" spans="9:11" x14ac:dyDescent="0.2">
      <c r="I27" t="s">
        <v>2786</v>
      </c>
      <c r="J27" s="26">
        <v>9027</v>
      </c>
      <c r="K27" t="str" cm="1">
        <f t="array" ref="K27">_xlfn.IFS(Table1[[#This Row],[Fee]]&lt;12000,"Bottom fees",Table1[[#This Row],[Fee]]&lt;18000,"Middle fees",TRUE,"Top fees")</f>
        <v>Bottom fees</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A11EE-618B-4E42-B7D0-18E6D0A0F4AD}">
  <sheetPr>
    <tabColor theme="8" tint="0.79998168889431442"/>
  </sheetPr>
  <dimension ref="J2:L27"/>
  <sheetViews>
    <sheetView workbookViewId="0">
      <selection activeCell="P9" sqref="P9"/>
    </sheetView>
  </sheetViews>
  <sheetFormatPr defaultRowHeight="15" x14ac:dyDescent="0.2"/>
  <cols>
    <col min="3" max="3" width="27.7109375" bestFit="1" customWidth="1"/>
    <col min="4" max="4" width="14.2578125" bestFit="1" customWidth="1"/>
    <col min="10" max="10" width="11.1640625" bestFit="1" customWidth="1"/>
    <col min="11" max="12" width="12.10546875" bestFit="1" customWidth="1"/>
    <col min="13" max="13" width="11.296875" bestFit="1" customWidth="1"/>
  </cols>
  <sheetData>
    <row r="2" spans="10:12" x14ac:dyDescent="0.2">
      <c r="J2" t="s">
        <v>2792</v>
      </c>
      <c r="K2" t="s">
        <v>2800</v>
      </c>
      <c r="L2" t="s">
        <v>2802</v>
      </c>
    </row>
    <row r="3" spans="10:12" x14ac:dyDescent="0.2">
      <c r="J3">
        <v>9</v>
      </c>
      <c r="K3" t="str" cm="1">
        <f t="array" ref="K3">_xlfn.IFS(J3&lt;=20, "Bottom", J3&lt;=30, "Middle", TRUE, "Top")</f>
        <v>Bottom</v>
      </c>
      <c r="L3" t="str" cm="1">
        <f t="array" ref="L3">_xlfn.IFS(J3&gt;42, "Highest", J3&gt;26, "Center", TRUE, "Lowest")</f>
        <v>Lowest</v>
      </c>
    </row>
    <row r="4" spans="10:12" x14ac:dyDescent="0.2">
      <c r="J4">
        <v>7</v>
      </c>
      <c r="K4" t="str" cm="1">
        <f t="array" ref="K4">_xlfn.IFS(J4&lt;=20, "Bottom", J4&lt;=30, "Middle", TRUE, "Top")</f>
        <v>Bottom</v>
      </c>
      <c r="L4" t="str" cm="1">
        <f t="array" ref="L4">_xlfn.IFS(J4&gt;42, "Highest", J4&gt;26, "Center", TRUE, "Lowest")</f>
        <v>Lowest</v>
      </c>
    </row>
    <row r="5" spans="10:12" x14ac:dyDescent="0.2">
      <c r="J5">
        <v>40</v>
      </c>
      <c r="K5" t="str" cm="1">
        <f t="array" ref="K5">_xlfn.IFS(J5&lt;=20, "Bottom", J5&lt;=30, "Middle", TRUE, "Top")</f>
        <v>Top</v>
      </c>
      <c r="L5" t="str" cm="1">
        <f t="array" ref="L5">_xlfn.IFS(J5&gt;42, "Highest", J5&gt;26, "Center", TRUE, "Lowest")</f>
        <v>Center</v>
      </c>
    </row>
    <row r="6" spans="10:12" x14ac:dyDescent="0.2">
      <c r="J6">
        <v>9</v>
      </c>
      <c r="K6" t="str" cm="1">
        <f t="array" ref="K6">_xlfn.IFS(J6&lt;=20, "Bottom", J6&lt;=30, "Middle", TRUE, "Top")</f>
        <v>Bottom</v>
      </c>
      <c r="L6" t="str" cm="1">
        <f t="array" ref="L6">_xlfn.IFS(J6&gt;42, "Highest", J6&gt;26, "Center", TRUE, "Lowest")</f>
        <v>Lowest</v>
      </c>
    </row>
    <row r="7" spans="10:12" x14ac:dyDescent="0.2">
      <c r="J7">
        <v>34</v>
      </c>
      <c r="K7" t="str" cm="1">
        <f t="array" ref="K7">_xlfn.IFS(J7&lt;=20, "Bottom", J7&lt;=30, "Middle", TRUE, "Top")</f>
        <v>Top</v>
      </c>
      <c r="L7" t="str" cm="1">
        <f t="array" ref="L7">_xlfn.IFS(J7&gt;42, "Highest", J7&gt;26, "Center", TRUE, "Lowest")</f>
        <v>Center</v>
      </c>
    </row>
    <row r="8" spans="10:12" x14ac:dyDescent="0.2">
      <c r="J8">
        <v>13</v>
      </c>
      <c r="K8" t="str" cm="1">
        <f t="array" ref="K8">_xlfn.IFS(J8&lt;=20, "Bottom", J8&lt;=30, "Middle", TRUE, "Top")</f>
        <v>Bottom</v>
      </c>
      <c r="L8" t="str" cm="1">
        <f t="array" ref="L8">_xlfn.IFS(J8&gt;42, "Highest", J8&gt;26, "Center", TRUE, "Lowest")</f>
        <v>Lowest</v>
      </c>
    </row>
    <row r="9" spans="10:12" x14ac:dyDescent="0.2">
      <c r="J9">
        <v>39</v>
      </c>
      <c r="K9" t="str" cm="1">
        <f t="array" ref="K9">_xlfn.IFS(J9&lt;=20, "Bottom", J9&lt;=30, "Middle", TRUE, "Top")</f>
        <v>Top</v>
      </c>
      <c r="L9" t="str" cm="1">
        <f t="array" ref="L9">_xlfn.IFS(J9&gt;42, "Highest", J9&gt;26, "Center", TRUE, "Lowest")</f>
        <v>Center</v>
      </c>
    </row>
    <row r="10" spans="10:12" x14ac:dyDescent="0.2">
      <c r="J10">
        <v>29</v>
      </c>
      <c r="K10" t="str" cm="1">
        <f t="array" ref="K10">_xlfn.IFS(J10&lt;=20, "Bottom", J10&lt;=30, "Middle", TRUE, "Top")</f>
        <v>Middle</v>
      </c>
      <c r="L10" t="str" cm="1">
        <f t="array" ref="L10">_xlfn.IFS(J10&gt;42, "Highest", J10&gt;26, "Center", TRUE, "Lowest")</f>
        <v>Center</v>
      </c>
    </row>
    <row r="11" spans="10:12" x14ac:dyDescent="0.2">
      <c r="J11">
        <v>9</v>
      </c>
      <c r="K11" t="str" cm="1">
        <f t="array" ref="K11">_xlfn.IFS(J11&lt;=20, "Bottom", J11&lt;=30, "Middle", TRUE, "Top")</f>
        <v>Bottom</v>
      </c>
      <c r="L11" t="str" cm="1">
        <f t="array" ref="L11">_xlfn.IFS(J11&gt;42, "Highest", J11&gt;26, "Center", TRUE, "Lowest")</f>
        <v>Lowest</v>
      </c>
    </row>
    <row r="12" spans="10:12" x14ac:dyDescent="0.2">
      <c r="J12">
        <v>1</v>
      </c>
      <c r="K12" t="str" cm="1">
        <f t="array" ref="K12">_xlfn.IFS(J12&lt;=20, "Bottom", J12&lt;=30, "Middle", TRUE, "Top")</f>
        <v>Bottom</v>
      </c>
      <c r="L12" t="str" cm="1">
        <f t="array" ref="L12">_xlfn.IFS(J12&gt;42, "Highest", J12&gt;26, "Center", TRUE, "Lowest")</f>
        <v>Lowest</v>
      </c>
    </row>
    <row r="13" spans="10:12" x14ac:dyDescent="0.2">
      <c r="J13">
        <v>13</v>
      </c>
      <c r="K13" t="str" cm="1">
        <f t="array" ref="K13">_xlfn.IFS(J13&lt;=20, "Bottom", J13&lt;=30, "Middle", TRUE, "Top")</f>
        <v>Bottom</v>
      </c>
      <c r="L13" t="str" cm="1">
        <f t="array" ref="L13">_xlfn.IFS(J13&gt;42, "Highest", J13&gt;26, "Center", TRUE, "Lowest")</f>
        <v>Lowest</v>
      </c>
    </row>
    <row r="14" spans="10:12" x14ac:dyDescent="0.2">
      <c r="J14">
        <v>43</v>
      </c>
      <c r="K14" t="str" cm="1">
        <f t="array" ref="K14">_xlfn.IFS(J14&lt;=20, "Bottom", J14&lt;=30, "Middle", TRUE, "Top")</f>
        <v>Top</v>
      </c>
      <c r="L14" t="str" cm="1">
        <f t="array" ref="L14">_xlfn.IFS(J14&gt;42, "Highest", J14&gt;26, "Center", TRUE, "Lowest")</f>
        <v>Highest</v>
      </c>
    </row>
    <row r="15" spans="10:12" x14ac:dyDescent="0.2">
      <c r="J15">
        <v>41</v>
      </c>
      <c r="K15" t="str" cm="1">
        <f t="array" ref="K15">_xlfn.IFS(J15&lt;=20, "Bottom", J15&lt;=30, "Middle", TRUE, "Top")</f>
        <v>Top</v>
      </c>
      <c r="L15" t="str" cm="1">
        <f t="array" ref="L15">_xlfn.IFS(J15&gt;42, "Highest", J15&gt;26, "Center", TRUE, "Lowest")</f>
        <v>Center</v>
      </c>
    </row>
    <row r="16" spans="10:12" x14ac:dyDescent="0.2">
      <c r="J16">
        <v>23</v>
      </c>
      <c r="K16" t="str" cm="1">
        <f t="array" ref="K16">_xlfn.IFS(J16&lt;=20, "Bottom", J16&lt;=30, "Middle", TRUE, "Top")</f>
        <v>Middle</v>
      </c>
      <c r="L16" t="str" cm="1">
        <f t="array" ref="L16">_xlfn.IFS(J16&gt;42, "Highest", J16&gt;26, "Center", TRUE, "Lowest")</f>
        <v>Lowest</v>
      </c>
    </row>
    <row r="17" spans="10:12" x14ac:dyDescent="0.2">
      <c r="J17">
        <v>15</v>
      </c>
      <c r="K17" t="str" cm="1">
        <f t="array" ref="K17">_xlfn.IFS(J17&lt;=20, "Bottom", J17&lt;=30, "Middle", TRUE, "Top")</f>
        <v>Bottom</v>
      </c>
      <c r="L17" t="str" cm="1">
        <f t="array" ref="L17">_xlfn.IFS(J17&gt;42, "Highest", J17&gt;26, "Center", TRUE, "Lowest")</f>
        <v>Lowest</v>
      </c>
    </row>
    <row r="18" spans="10:12" x14ac:dyDescent="0.2">
      <c r="J18">
        <v>17</v>
      </c>
      <c r="K18" t="str" cm="1">
        <f t="array" ref="K18">_xlfn.IFS(J18&lt;=20, "Bottom", J18&lt;=30, "Middle", TRUE, "Top")</f>
        <v>Bottom</v>
      </c>
      <c r="L18" t="str" cm="1">
        <f t="array" ref="L18">_xlfn.IFS(J18&gt;42, "Highest", J18&gt;26, "Center", TRUE, "Lowest")</f>
        <v>Lowest</v>
      </c>
    </row>
    <row r="19" spans="10:12" x14ac:dyDescent="0.2">
      <c r="J19">
        <v>20</v>
      </c>
      <c r="K19" t="str" cm="1">
        <f t="array" ref="K19">_xlfn.IFS(J19&lt;=20, "Bottom", J19&lt;=30, "Middle", TRUE, "Top")</f>
        <v>Bottom</v>
      </c>
      <c r="L19" t="str" cm="1">
        <f t="array" ref="L19">_xlfn.IFS(J19&gt;42, "Highest", J19&gt;26, "Center", TRUE, "Lowest")</f>
        <v>Lowest</v>
      </c>
    </row>
    <row r="20" spans="10:12" x14ac:dyDescent="0.2">
      <c r="J20">
        <v>13</v>
      </c>
      <c r="K20" t="str" cm="1">
        <f t="array" ref="K20">_xlfn.IFS(J20&lt;=20, "Bottom", J20&lt;=30, "Middle", TRUE, "Top")</f>
        <v>Bottom</v>
      </c>
      <c r="L20" t="str" cm="1">
        <f t="array" ref="L20">_xlfn.IFS(J20&gt;42, "Highest", J20&gt;26, "Center", TRUE, "Lowest")</f>
        <v>Lowest</v>
      </c>
    </row>
    <row r="21" spans="10:12" x14ac:dyDescent="0.2">
      <c r="J21">
        <v>33</v>
      </c>
      <c r="K21" t="str" cm="1">
        <f t="array" ref="K21">_xlfn.IFS(J21&lt;=20, "Bottom", J21&lt;=30, "Middle", TRUE, "Top")</f>
        <v>Top</v>
      </c>
      <c r="L21" t="str" cm="1">
        <f t="array" ref="L21">_xlfn.IFS(J21&gt;42, "Highest", J21&gt;26, "Center", TRUE, "Lowest")</f>
        <v>Center</v>
      </c>
    </row>
    <row r="22" spans="10:12" x14ac:dyDescent="0.2">
      <c r="J22">
        <v>16</v>
      </c>
      <c r="K22" t="str" cm="1">
        <f t="array" ref="K22">_xlfn.IFS(J22&lt;=20, "Bottom", J22&lt;=30, "Middle", TRUE, "Top")</f>
        <v>Bottom</v>
      </c>
      <c r="L22" t="str" cm="1">
        <f t="array" ref="L22">_xlfn.IFS(J22&gt;42, "Highest", J22&gt;26, "Center", TRUE, "Lowest")</f>
        <v>Lowest</v>
      </c>
    </row>
    <row r="23" spans="10:12" x14ac:dyDescent="0.2">
      <c r="J23">
        <v>17</v>
      </c>
      <c r="K23" t="str" cm="1">
        <f t="array" ref="K23">_xlfn.IFS(J23&lt;=20, "Bottom", J23&lt;=30, "Middle", TRUE, "Top")</f>
        <v>Bottom</v>
      </c>
      <c r="L23" t="str" cm="1">
        <f t="array" ref="L23">_xlfn.IFS(J23&gt;42, "Highest", J23&gt;26, "Center", TRUE, "Lowest")</f>
        <v>Lowest</v>
      </c>
    </row>
    <row r="24" spans="10:12" x14ac:dyDescent="0.2">
      <c r="J24">
        <v>7</v>
      </c>
      <c r="K24" t="str" cm="1">
        <f t="array" ref="K24">_xlfn.IFS(J24&lt;=20, "Bottom", J24&lt;=30, "Middle", TRUE, "Top")</f>
        <v>Bottom</v>
      </c>
      <c r="L24" t="str" cm="1">
        <f t="array" ref="L24">_xlfn.IFS(J24&gt;42, "Highest", J24&gt;26, "Center", TRUE, "Lowest")</f>
        <v>Lowest</v>
      </c>
    </row>
    <row r="25" spans="10:12" x14ac:dyDescent="0.2">
      <c r="J25">
        <v>34</v>
      </c>
      <c r="K25" t="str" cm="1">
        <f t="array" ref="K25">_xlfn.IFS(J25&lt;=20, "Bottom", J25&lt;=30, "Middle", TRUE, "Top")</f>
        <v>Top</v>
      </c>
      <c r="L25" t="str" cm="1">
        <f t="array" ref="L25">_xlfn.IFS(J25&gt;42, "Highest", J25&gt;26, "Center", TRUE, "Lowest")</f>
        <v>Center</v>
      </c>
    </row>
    <row r="26" spans="10:12" x14ac:dyDescent="0.2">
      <c r="J26">
        <v>47</v>
      </c>
      <c r="K26" t="str" cm="1">
        <f t="array" ref="K26">_xlfn.IFS(J26&lt;=20, "Bottom", J26&lt;=30, "Middle", TRUE, "Top")</f>
        <v>Top</v>
      </c>
      <c r="L26" t="str" cm="1">
        <f t="array" ref="L26">_xlfn.IFS(J26&gt;42, "Highest", J26&gt;26, "Center", TRUE, "Lowest")</f>
        <v>Highest</v>
      </c>
    </row>
    <row r="27" spans="10:12" x14ac:dyDescent="0.2">
      <c r="J27">
        <v>39</v>
      </c>
      <c r="K27" t="str" cm="1">
        <f t="array" ref="K27">_xlfn.IFS(J27&lt;=20, "Bottom", J27&lt;=30, "Middle", TRUE, "Top")</f>
        <v>Top</v>
      </c>
      <c r="L27" t="str" cm="1">
        <f t="array" ref="L27">_xlfn.IFS(J27&gt;42, "Highest", J27&gt;26, "Center", TRUE, "Lowest")</f>
        <v>Center</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4F1FC-8CF9-4123-89B5-C21B42DA2648}">
  <sheetPr>
    <tabColor theme="8" tint="0.79998168889431442"/>
  </sheetPr>
  <dimension ref="M2:Q26"/>
  <sheetViews>
    <sheetView zoomScale="90" zoomScaleNormal="90" workbookViewId="0">
      <selection activeCell="Q53" sqref="Q53"/>
    </sheetView>
  </sheetViews>
  <sheetFormatPr defaultRowHeight="15" x14ac:dyDescent="0.2"/>
  <cols>
    <col min="13" max="13" width="12.64453125" bestFit="1" customWidth="1"/>
    <col min="14" max="14" width="14.66015625" bestFit="1" customWidth="1"/>
    <col min="15" max="15" width="14.390625" bestFit="1" customWidth="1"/>
    <col min="16" max="17" width="24.48046875" customWidth="1"/>
    <col min="18" max="18" width="23.9453125" bestFit="1" customWidth="1"/>
    <col min="19" max="20" width="11.296875" bestFit="1" customWidth="1"/>
  </cols>
  <sheetData>
    <row r="2" spans="13:17" x14ac:dyDescent="0.2">
      <c r="M2" t="s">
        <v>2775</v>
      </c>
      <c r="N2" t="s">
        <v>2803</v>
      </c>
      <c r="O2" t="s">
        <v>2801</v>
      </c>
      <c r="P2" s="13" t="s">
        <v>2797</v>
      </c>
      <c r="Q2" t="s">
        <v>2799</v>
      </c>
    </row>
    <row r="3" spans="13:17" x14ac:dyDescent="0.2">
      <c r="M3">
        <v>95</v>
      </c>
      <c r="N3">
        <v>73</v>
      </c>
      <c r="O3">
        <v>93</v>
      </c>
      <c r="P3" t="str">
        <f>IF(AND(Table7[[#This Row],[Math score]]&gt;=70,Table7[[#This Row],[Spanish score]]&gt;=70),"Math and Spanish approved","")</f>
        <v>Math and Spanish approved</v>
      </c>
      <c r="Q3" s="27" t="str">
        <f>IF(AND(Table7[[#This Row],[Math score]]&gt;=70, Table7[[#This Row],[Spanish score]]&gt;=70, Table7[[#This Row],[Science score]]&gt;=70), "All approved", "")</f>
        <v>All approved</v>
      </c>
    </row>
    <row r="4" spans="13:17" x14ac:dyDescent="0.2">
      <c r="M4">
        <v>88</v>
      </c>
      <c r="N4">
        <v>60</v>
      </c>
      <c r="O4">
        <v>79</v>
      </c>
      <c r="P4" t="str">
        <f>IF(AND(Table7[[#This Row],[Math score]]&gt;=70,Table7[[#This Row],[Spanish score]]&gt;=70),"Math and Spanish approved","")</f>
        <v/>
      </c>
      <c r="Q4" s="27" t="str">
        <f>IF(AND(Table7[[#This Row],[Math score]]&gt;=70, Table7[[#This Row],[Spanish score]]&gt;=70, Table7[[#This Row],[Science score]]&gt;=70), "All approved", "")</f>
        <v/>
      </c>
    </row>
    <row r="5" spans="13:17" x14ac:dyDescent="0.2">
      <c r="M5">
        <v>63</v>
      </c>
      <c r="N5">
        <v>84</v>
      </c>
      <c r="O5">
        <v>76</v>
      </c>
      <c r="P5" t="str">
        <f>IF(AND(Table7[[#This Row],[Math score]]&gt;=70,Table7[[#This Row],[Spanish score]]&gt;=70),"Math and Spanish approved","")</f>
        <v/>
      </c>
      <c r="Q5" s="27" t="str">
        <f>IF(AND(Table7[[#This Row],[Math score]]&gt;=70, Table7[[#This Row],[Spanish score]]&gt;=70, Table7[[#This Row],[Science score]]&gt;=70), "All approved", "")</f>
        <v/>
      </c>
    </row>
    <row r="6" spans="13:17" x14ac:dyDescent="0.2">
      <c r="M6">
        <v>76</v>
      </c>
      <c r="N6">
        <v>96</v>
      </c>
      <c r="O6">
        <v>85</v>
      </c>
      <c r="P6" t="str">
        <f>IF(AND(Table7[[#This Row],[Math score]]&gt;=70,Table7[[#This Row],[Spanish score]]&gt;=70),"Math and Spanish approved","")</f>
        <v>Math and Spanish approved</v>
      </c>
      <c r="Q6" s="27" t="str">
        <f>IF(AND(Table7[[#This Row],[Math score]]&gt;=70, Table7[[#This Row],[Spanish score]]&gt;=70, Table7[[#This Row],[Science score]]&gt;=70), "All approved", "")</f>
        <v>All approved</v>
      </c>
    </row>
    <row r="7" spans="13:17" x14ac:dyDescent="0.2">
      <c r="M7">
        <v>86</v>
      </c>
      <c r="N7">
        <v>86</v>
      </c>
      <c r="O7">
        <v>76</v>
      </c>
      <c r="P7" t="str">
        <f>IF(AND(Table7[[#This Row],[Math score]]&gt;=70,Table7[[#This Row],[Spanish score]]&gt;=70),"Math and Spanish approved","")</f>
        <v>Math and Spanish approved</v>
      </c>
      <c r="Q7" s="27" t="str">
        <f>IF(AND(Table7[[#This Row],[Math score]]&gt;=70, Table7[[#This Row],[Spanish score]]&gt;=70, Table7[[#This Row],[Science score]]&gt;=70), "All approved", "")</f>
        <v>All approved</v>
      </c>
    </row>
    <row r="8" spans="13:17" x14ac:dyDescent="0.2">
      <c r="M8">
        <v>73</v>
      </c>
      <c r="N8">
        <v>96</v>
      </c>
      <c r="O8">
        <v>95</v>
      </c>
      <c r="P8" t="str">
        <f>IF(AND(Table7[[#This Row],[Math score]]&gt;=70,Table7[[#This Row],[Spanish score]]&gt;=70),"Math and Spanish approved","")</f>
        <v>Math and Spanish approved</v>
      </c>
      <c r="Q8" s="27" t="str">
        <f>IF(AND(Table7[[#This Row],[Math score]]&gt;=70, Table7[[#This Row],[Spanish score]]&gt;=70, Table7[[#This Row],[Science score]]&gt;=70), "All approved", "")</f>
        <v>All approved</v>
      </c>
    </row>
    <row r="9" spans="13:17" x14ac:dyDescent="0.2">
      <c r="M9">
        <v>85</v>
      </c>
      <c r="N9">
        <v>70</v>
      </c>
      <c r="O9">
        <v>84</v>
      </c>
      <c r="P9" t="str">
        <f>IF(AND(Table7[[#This Row],[Math score]]&gt;=70,Table7[[#This Row],[Spanish score]]&gt;=70),"Math and Spanish approved","")</f>
        <v>Math and Spanish approved</v>
      </c>
      <c r="Q9" s="27" t="str">
        <f>IF(AND(Table7[[#This Row],[Math score]]&gt;=70, Table7[[#This Row],[Spanish score]]&gt;=70, Table7[[#This Row],[Science score]]&gt;=70), "All approved", "")</f>
        <v>All approved</v>
      </c>
    </row>
    <row r="10" spans="13:17" x14ac:dyDescent="0.2">
      <c r="M10">
        <v>65</v>
      </c>
      <c r="N10">
        <v>92</v>
      </c>
      <c r="O10">
        <v>78</v>
      </c>
      <c r="P10" t="str">
        <f>IF(AND(Table7[[#This Row],[Math score]]&gt;=70,Table7[[#This Row],[Spanish score]]&gt;=70),"Math and Spanish approved","")</f>
        <v/>
      </c>
      <c r="Q10" s="27" t="str">
        <f>IF(AND(Table7[[#This Row],[Math score]]&gt;=70, Table7[[#This Row],[Spanish score]]&gt;=70, Table7[[#This Row],[Science score]]&gt;=70), "All approved", "")</f>
        <v/>
      </c>
    </row>
    <row r="11" spans="13:17" x14ac:dyDescent="0.2">
      <c r="M11">
        <v>66</v>
      </c>
      <c r="N11">
        <v>73</v>
      </c>
      <c r="O11">
        <v>62</v>
      </c>
      <c r="P11" t="str">
        <f>IF(AND(Table7[[#This Row],[Math score]]&gt;=70,Table7[[#This Row],[Spanish score]]&gt;=70),"Math and Spanish approved","")</f>
        <v/>
      </c>
      <c r="Q11" s="27" t="str">
        <f>IF(AND(Table7[[#This Row],[Math score]]&gt;=70, Table7[[#This Row],[Spanish score]]&gt;=70, Table7[[#This Row],[Science score]]&gt;=70), "All approved", "")</f>
        <v/>
      </c>
    </row>
    <row r="12" spans="13:17" x14ac:dyDescent="0.2">
      <c r="M12">
        <v>75</v>
      </c>
      <c r="N12">
        <v>96</v>
      </c>
      <c r="O12">
        <v>66</v>
      </c>
      <c r="P12" t="str">
        <f>IF(AND(Table7[[#This Row],[Math score]]&gt;=70,Table7[[#This Row],[Spanish score]]&gt;=70),"Math and Spanish approved","")</f>
        <v>Math and Spanish approved</v>
      </c>
      <c r="Q12" s="27" t="str">
        <f>IF(AND(Table7[[#This Row],[Math score]]&gt;=70, Table7[[#This Row],[Spanish score]]&gt;=70, Table7[[#This Row],[Science score]]&gt;=70), "All approved", "")</f>
        <v/>
      </c>
    </row>
    <row r="13" spans="13:17" x14ac:dyDescent="0.2">
      <c r="M13">
        <v>92</v>
      </c>
      <c r="N13">
        <v>71</v>
      </c>
      <c r="O13">
        <v>74</v>
      </c>
      <c r="P13" t="str">
        <f>IF(AND(Table7[[#This Row],[Math score]]&gt;=70,Table7[[#This Row],[Spanish score]]&gt;=70),"Math and Spanish approved","")</f>
        <v>Math and Spanish approved</v>
      </c>
      <c r="Q13" s="27" t="str">
        <f>IF(AND(Table7[[#This Row],[Math score]]&gt;=70, Table7[[#This Row],[Spanish score]]&gt;=70, Table7[[#This Row],[Science score]]&gt;=70), "All approved", "")</f>
        <v>All approved</v>
      </c>
    </row>
    <row r="14" spans="13:17" x14ac:dyDescent="0.2">
      <c r="M14">
        <v>97</v>
      </c>
      <c r="N14">
        <v>60</v>
      </c>
      <c r="O14">
        <v>64</v>
      </c>
      <c r="P14" t="str">
        <f>IF(AND(Table7[[#This Row],[Math score]]&gt;=70,Table7[[#This Row],[Spanish score]]&gt;=70),"Math and Spanish approved","")</f>
        <v/>
      </c>
      <c r="Q14" s="27" t="str">
        <f>IF(AND(Table7[[#This Row],[Math score]]&gt;=70, Table7[[#This Row],[Spanish score]]&gt;=70, Table7[[#This Row],[Science score]]&gt;=70), "All approved", "")</f>
        <v/>
      </c>
    </row>
    <row r="15" spans="13:17" x14ac:dyDescent="0.2">
      <c r="M15">
        <v>96</v>
      </c>
      <c r="N15">
        <v>85</v>
      </c>
      <c r="O15">
        <v>77</v>
      </c>
      <c r="P15" t="str">
        <f>IF(AND(Table7[[#This Row],[Math score]]&gt;=70,Table7[[#This Row],[Spanish score]]&gt;=70),"Math and Spanish approved","")</f>
        <v>Math and Spanish approved</v>
      </c>
      <c r="Q15" s="27" t="str">
        <f>IF(AND(Table7[[#This Row],[Math score]]&gt;=70, Table7[[#This Row],[Spanish score]]&gt;=70, Table7[[#This Row],[Science score]]&gt;=70), "All approved", "")</f>
        <v>All approved</v>
      </c>
    </row>
    <row r="16" spans="13:17" x14ac:dyDescent="0.2">
      <c r="M16">
        <v>81</v>
      </c>
      <c r="N16">
        <v>73</v>
      </c>
      <c r="O16">
        <v>63</v>
      </c>
      <c r="P16" t="str">
        <f>IF(AND(Table7[[#This Row],[Math score]]&gt;=70,Table7[[#This Row],[Spanish score]]&gt;=70),"Math and Spanish approved","")</f>
        <v>Math and Spanish approved</v>
      </c>
      <c r="Q16" s="27" t="str">
        <f>IF(AND(Table7[[#This Row],[Math score]]&gt;=70, Table7[[#This Row],[Spanish score]]&gt;=70, Table7[[#This Row],[Science score]]&gt;=70), "All approved", "")</f>
        <v/>
      </c>
    </row>
    <row r="17" spans="13:17" x14ac:dyDescent="0.2">
      <c r="M17">
        <v>92</v>
      </c>
      <c r="N17">
        <v>81</v>
      </c>
      <c r="O17">
        <v>64</v>
      </c>
      <c r="P17" t="str">
        <f>IF(AND(Table7[[#This Row],[Math score]]&gt;=70,Table7[[#This Row],[Spanish score]]&gt;=70),"Math and Spanish approved","")</f>
        <v>Math and Spanish approved</v>
      </c>
      <c r="Q17" s="27" t="str">
        <f>IF(AND(Table7[[#This Row],[Math score]]&gt;=70, Table7[[#This Row],[Spanish score]]&gt;=70, Table7[[#This Row],[Science score]]&gt;=70), "All approved", "")</f>
        <v/>
      </c>
    </row>
    <row r="18" spans="13:17" x14ac:dyDescent="0.2">
      <c r="M18">
        <v>83</v>
      </c>
      <c r="N18">
        <v>98</v>
      </c>
      <c r="O18">
        <v>80</v>
      </c>
      <c r="P18" t="str">
        <f>IF(AND(Table7[[#This Row],[Math score]]&gt;=70,Table7[[#This Row],[Spanish score]]&gt;=70),"Math and Spanish approved","")</f>
        <v>Math and Spanish approved</v>
      </c>
      <c r="Q18" s="27" t="str">
        <f>IF(AND(Table7[[#This Row],[Math score]]&gt;=70, Table7[[#This Row],[Spanish score]]&gt;=70, Table7[[#This Row],[Science score]]&gt;=70), "All approved", "")</f>
        <v>All approved</v>
      </c>
    </row>
    <row r="19" spans="13:17" x14ac:dyDescent="0.2">
      <c r="M19">
        <v>87</v>
      </c>
      <c r="N19">
        <v>63</v>
      </c>
      <c r="O19">
        <v>97</v>
      </c>
      <c r="P19" t="str">
        <f>IF(AND(Table7[[#This Row],[Math score]]&gt;=70,Table7[[#This Row],[Spanish score]]&gt;=70),"Math and Spanish approved","")</f>
        <v/>
      </c>
      <c r="Q19" s="27" t="str">
        <f>IF(AND(Table7[[#This Row],[Math score]]&gt;=70, Table7[[#This Row],[Spanish score]]&gt;=70, Table7[[#This Row],[Science score]]&gt;=70), "All approved", "")</f>
        <v/>
      </c>
    </row>
    <row r="20" spans="13:17" x14ac:dyDescent="0.2">
      <c r="M20">
        <v>88</v>
      </c>
      <c r="N20">
        <v>87</v>
      </c>
      <c r="O20">
        <v>96</v>
      </c>
      <c r="P20" t="str">
        <f>IF(AND(Table7[[#This Row],[Math score]]&gt;=70,Table7[[#This Row],[Spanish score]]&gt;=70),"Math and Spanish approved","")</f>
        <v>Math and Spanish approved</v>
      </c>
      <c r="Q20" s="27" t="str">
        <f>IF(AND(Table7[[#This Row],[Math score]]&gt;=70, Table7[[#This Row],[Spanish score]]&gt;=70, Table7[[#This Row],[Science score]]&gt;=70), "All approved", "")</f>
        <v>All approved</v>
      </c>
    </row>
    <row r="21" spans="13:17" x14ac:dyDescent="0.2">
      <c r="M21">
        <v>75</v>
      </c>
      <c r="N21">
        <v>79</v>
      </c>
      <c r="O21">
        <v>60</v>
      </c>
      <c r="P21" t="str">
        <f>IF(AND(Table7[[#This Row],[Math score]]&gt;=70,Table7[[#This Row],[Spanish score]]&gt;=70),"Math and Spanish approved","")</f>
        <v>Math and Spanish approved</v>
      </c>
      <c r="Q21" s="27" t="str">
        <f>IF(AND(Table7[[#This Row],[Math score]]&gt;=70, Table7[[#This Row],[Spanish score]]&gt;=70, Table7[[#This Row],[Science score]]&gt;=70), "All approved", "")</f>
        <v/>
      </c>
    </row>
    <row r="22" spans="13:17" x14ac:dyDescent="0.2">
      <c r="M22">
        <v>67</v>
      </c>
      <c r="N22">
        <v>66</v>
      </c>
      <c r="O22">
        <v>95</v>
      </c>
      <c r="P22" t="str">
        <f>IF(AND(Table7[[#This Row],[Math score]]&gt;=70,Table7[[#This Row],[Spanish score]]&gt;=70),"Math and Spanish approved","")</f>
        <v/>
      </c>
      <c r="Q22" s="27" t="str">
        <f>IF(AND(Table7[[#This Row],[Math score]]&gt;=70, Table7[[#This Row],[Spanish score]]&gt;=70, Table7[[#This Row],[Science score]]&gt;=70), "All approved", "")</f>
        <v/>
      </c>
    </row>
    <row r="23" spans="13:17" x14ac:dyDescent="0.2">
      <c r="M23">
        <v>99</v>
      </c>
      <c r="N23">
        <v>85</v>
      </c>
      <c r="O23">
        <v>69</v>
      </c>
      <c r="P23" t="str">
        <f>IF(AND(Table7[[#This Row],[Math score]]&gt;=70,Table7[[#This Row],[Spanish score]]&gt;=70),"Math and Spanish approved","")</f>
        <v>Math and Spanish approved</v>
      </c>
      <c r="Q23" s="27" t="str">
        <f>IF(AND(Table7[[#This Row],[Math score]]&gt;=70, Table7[[#This Row],[Spanish score]]&gt;=70, Table7[[#This Row],[Science score]]&gt;=70), "All approved", "")</f>
        <v/>
      </c>
    </row>
    <row r="24" spans="13:17" x14ac:dyDescent="0.2">
      <c r="M24">
        <v>79</v>
      </c>
      <c r="N24">
        <v>94</v>
      </c>
      <c r="O24">
        <v>59</v>
      </c>
      <c r="P24" t="str">
        <f>IF(AND(Table7[[#This Row],[Math score]]&gt;=70,Table7[[#This Row],[Spanish score]]&gt;=70),"Math and Spanish approved","")</f>
        <v>Math and Spanish approved</v>
      </c>
      <c r="Q24" s="27" t="str">
        <f>IF(AND(Table7[[#This Row],[Math score]]&gt;=70, Table7[[#This Row],[Spanish score]]&gt;=70, Table7[[#This Row],[Science score]]&gt;=70), "All approved", "")</f>
        <v/>
      </c>
    </row>
    <row r="25" spans="13:17" x14ac:dyDescent="0.2">
      <c r="M25">
        <v>82</v>
      </c>
      <c r="N25">
        <v>65</v>
      </c>
      <c r="O25">
        <v>89</v>
      </c>
      <c r="P25" t="str">
        <f>IF(AND(Table7[[#This Row],[Math score]]&gt;=70,Table7[[#This Row],[Spanish score]]&gt;=70),"Math and Spanish approved","")</f>
        <v/>
      </c>
      <c r="Q25" s="27" t="str">
        <f>IF(AND(Table7[[#This Row],[Math score]]&gt;=70, Table7[[#This Row],[Spanish score]]&gt;=70, Table7[[#This Row],[Science score]]&gt;=70), "All approved", "")</f>
        <v/>
      </c>
    </row>
    <row r="26" spans="13:17" x14ac:dyDescent="0.2">
      <c r="M26">
        <v>90</v>
      </c>
      <c r="N26">
        <v>78</v>
      </c>
      <c r="O26">
        <v>67</v>
      </c>
      <c r="P26" t="str">
        <f>IF(AND(Table7[[#This Row],[Math score]]&gt;=70,Table7[[#This Row],[Spanish score]]&gt;=70),"Math and Spanish approved","")</f>
        <v>Math and Spanish approved</v>
      </c>
      <c r="Q26" s="27" t="str">
        <f>IF(AND(Table7[[#This Row],[Math score]]&gt;=70, Table7[[#This Row],[Spanish score]]&gt;=70, Table7[[#This Row],[Science score]]&gt;=70), "All approved", "")</f>
        <v/>
      </c>
    </row>
  </sheetData>
  <phoneticPr fontId="16" type="noConversion"/>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1865C-521B-4E51-AB18-195D0EA5378A}">
  <sheetPr>
    <tabColor theme="8" tint="0.79998168889431442"/>
  </sheetPr>
  <dimension ref="M2:Q26"/>
  <sheetViews>
    <sheetView workbookViewId="0">
      <selection activeCell="R8" sqref="R8"/>
    </sheetView>
  </sheetViews>
  <sheetFormatPr defaultRowHeight="15" x14ac:dyDescent="0.2"/>
  <cols>
    <col min="13" max="13" width="12.64453125" bestFit="1" customWidth="1"/>
    <col min="14" max="14" width="14.66015625" bestFit="1" customWidth="1"/>
    <col min="15" max="15" width="14.390625" bestFit="1" customWidth="1"/>
    <col min="16" max="17" width="27.171875" customWidth="1"/>
    <col min="18" max="18" width="23.9453125" bestFit="1" customWidth="1"/>
    <col min="19" max="20" width="11.296875" bestFit="1" customWidth="1"/>
  </cols>
  <sheetData>
    <row r="2" spans="13:17" x14ac:dyDescent="0.2">
      <c r="M2" t="s">
        <v>2775</v>
      </c>
      <c r="N2" t="s">
        <v>2803</v>
      </c>
      <c r="O2" t="s">
        <v>2801</v>
      </c>
      <c r="P2" t="s">
        <v>2799</v>
      </c>
      <c r="Q2" t="s">
        <v>2800</v>
      </c>
    </row>
    <row r="3" spans="13:17" x14ac:dyDescent="0.2">
      <c r="M3">
        <v>95</v>
      </c>
      <c r="N3">
        <v>73</v>
      </c>
      <c r="O3">
        <v>93</v>
      </c>
      <c r="P3" s="27" t="str">
        <f>IF(AND(Table79[[#This Row],[Math score]]&gt;=75, Table79[[#This Row],[Spanish score]]&gt;=70, Table79[[#This Row],[Science score]]&gt;=85), "Success", "Not a success")</f>
        <v>Success</v>
      </c>
      <c r="Q3" s="27" t="str">
        <f>IF(AND(Table79[[#This Row],[Math score]]&gt;=80, Table79[[#This Row],[Math score]]&lt;=90), "Math grade between 80 and 90", "")</f>
        <v/>
      </c>
    </row>
    <row r="4" spans="13:17" x14ac:dyDescent="0.2">
      <c r="M4">
        <v>88</v>
      </c>
      <c r="N4">
        <v>60</v>
      </c>
      <c r="O4">
        <v>79</v>
      </c>
      <c r="P4" s="27" t="str">
        <f>IF(AND(Table79[[#This Row],[Math score]]&gt;=75, Table79[[#This Row],[Spanish score]]&gt;=70, Table79[[#This Row],[Science score]]&gt;=85), "Success", "Not a success")</f>
        <v>Not a success</v>
      </c>
      <c r="Q4" s="27" t="str">
        <f>IF(AND(Table79[[#This Row],[Math score]]&gt;=80, Table79[[#This Row],[Math score]]&lt;=90), "Math grade between 80 and 90", "")</f>
        <v>Math grade between 80 and 90</v>
      </c>
    </row>
    <row r="5" spans="13:17" x14ac:dyDescent="0.2">
      <c r="M5">
        <v>63</v>
      </c>
      <c r="N5">
        <v>84</v>
      </c>
      <c r="O5">
        <v>76</v>
      </c>
      <c r="P5" s="27" t="str">
        <f>IF(AND(Table79[[#This Row],[Math score]]&gt;=75, Table79[[#This Row],[Spanish score]]&gt;=70, Table79[[#This Row],[Science score]]&gt;=85), "Success", "Not a success")</f>
        <v>Not a success</v>
      </c>
      <c r="Q5" s="27" t="str">
        <f>IF(AND(Table79[[#This Row],[Math score]]&gt;=80, Table79[[#This Row],[Math score]]&lt;=90), "Math grade between 80 and 90", "")</f>
        <v/>
      </c>
    </row>
    <row r="6" spans="13:17" x14ac:dyDescent="0.2">
      <c r="M6">
        <v>76</v>
      </c>
      <c r="N6">
        <v>96</v>
      </c>
      <c r="O6">
        <v>85</v>
      </c>
      <c r="P6" s="27" t="str">
        <f>IF(AND(Table79[[#This Row],[Math score]]&gt;=75, Table79[[#This Row],[Spanish score]]&gt;=70, Table79[[#This Row],[Science score]]&gt;=85), "Success", "Not a success")</f>
        <v>Success</v>
      </c>
      <c r="Q6" s="27" t="str">
        <f>IF(AND(Table79[[#This Row],[Math score]]&gt;=80, Table79[[#This Row],[Math score]]&lt;=90), "Math grade between 80 and 90", "")</f>
        <v/>
      </c>
    </row>
    <row r="7" spans="13:17" x14ac:dyDescent="0.2">
      <c r="M7">
        <v>86</v>
      </c>
      <c r="N7">
        <v>86</v>
      </c>
      <c r="O7">
        <v>76</v>
      </c>
      <c r="P7" s="27" t="str">
        <f>IF(AND(Table79[[#This Row],[Math score]]&gt;=75, Table79[[#This Row],[Spanish score]]&gt;=70, Table79[[#This Row],[Science score]]&gt;=85), "Success", "Not a success")</f>
        <v>Not a success</v>
      </c>
      <c r="Q7" s="27" t="str">
        <f>IF(AND(Table79[[#This Row],[Math score]]&gt;=80, Table79[[#This Row],[Math score]]&lt;=90), "Math grade between 80 and 90", "")</f>
        <v>Math grade between 80 and 90</v>
      </c>
    </row>
    <row r="8" spans="13:17" x14ac:dyDescent="0.2">
      <c r="M8">
        <v>73</v>
      </c>
      <c r="N8">
        <v>96</v>
      </c>
      <c r="O8">
        <v>95</v>
      </c>
      <c r="P8" s="27" t="str">
        <f>IF(AND(Table79[[#This Row],[Math score]]&gt;=75, Table79[[#This Row],[Spanish score]]&gt;=70, Table79[[#This Row],[Science score]]&gt;=85), "Success", "Not a success")</f>
        <v>Not a success</v>
      </c>
      <c r="Q8" s="27" t="str">
        <f>IF(AND(Table79[[#This Row],[Math score]]&gt;=80, Table79[[#This Row],[Math score]]&lt;=90), "Math grade between 80 and 90", "")</f>
        <v/>
      </c>
    </row>
    <row r="9" spans="13:17" x14ac:dyDescent="0.2">
      <c r="M9">
        <v>85</v>
      </c>
      <c r="N9">
        <v>70</v>
      </c>
      <c r="O9">
        <v>84</v>
      </c>
      <c r="P9" s="27" t="str">
        <f>IF(AND(Table79[[#This Row],[Math score]]&gt;=75, Table79[[#This Row],[Spanish score]]&gt;=70, Table79[[#This Row],[Science score]]&gt;=85), "Success", "Not a success")</f>
        <v>Not a success</v>
      </c>
      <c r="Q9" s="27" t="str">
        <f>IF(AND(Table79[[#This Row],[Math score]]&gt;=80, Table79[[#This Row],[Math score]]&lt;=90), "Math grade between 80 and 90", "")</f>
        <v>Math grade between 80 and 90</v>
      </c>
    </row>
    <row r="10" spans="13:17" x14ac:dyDescent="0.2">
      <c r="M10">
        <v>65</v>
      </c>
      <c r="N10">
        <v>92</v>
      </c>
      <c r="O10">
        <v>78</v>
      </c>
      <c r="P10" s="27" t="str">
        <f>IF(AND(Table79[[#This Row],[Math score]]&gt;=75, Table79[[#This Row],[Spanish score]]&gt;=70, Table79[[#This Row],[Science score]]&gt;=85), "Success", "Not a success")</f>
        <v>Not a success</v>
      </c>
      <c r="Q10" s="27" t="str">
        <f>IF(AND(Table79[[#This Row],[Math score]]&gt;=80, Table79[[#This Row],[Math score]]&lt;=90), "Math grade between 80 and 90", "")</f>
        <v/>
      </c>
    </row>
    <row r="11" spans="13:17" x14ac:dyDescent="0.2">
      <c r="M11">
        <v>66</v>
      </c>
      <c r="N11">
        <v>73</v>
      </c>
      <c r="O11">
        <v>62</v>
      </c>
      <c r="P11" s="27" t="str">
        <f>IF(AND(Table79[[#This Row],[Math score]]&gt;=75, Table79[[#This Row],[Spanish score]]&gt;=70, Table79[[#This Row],[Science score]]&gt;=85), "Success", "Not a success")</f>
        <v>Not a success</v>
      </c>
      <c r="Q11" s="27" t="str">
        <f>IF(AND(Table79[[#This Row],[Math score]]&gt;=80, Table79[[#This Row],[Math score]]&lt;=90), "Math grade between 80 and 90", "")</f>
        <v/>
      </c>
    </row>
    <row r="12" spans="13:17" x14ac:dyDescent="0.2">
      <c r="M12">
        <v>75</v>
      </c>
      <c r="N12">
        <v>96</v>
      </c>
      <c r="O12">
        <v>66</v>
      </c>
      <c r="P12" s="27" t="str">
        <f>IF(AND(Table79[[#This Row],[Math score]]&gt;=75, Table79[[#This Row],[Spanish score]]&gt;=70, Table79[[#This Row],[Science score]]&gt;=85), "Success", "Not a success")</f>
        <v>Not a success</v>
      </c>
      <c r="Q12" s="27" t="str">
        <f>IF(AND(Table79[[#This Row],[Math score]]&gt;=80, Table79[[#This Row],[Math score]]&lt;=90), "Math grade between 80 and 90", "")</f>
        <v/>
      </c>
    </row>
    <row r="13" spans="13:17" x14ac:dyDescent="0.2">
      <c r="M13">
        <v>92</v>
      </c>
      <c r="N13">
        <v>71</v>
      </c>
      <c r="O13">
        <v>74</v>
      </c>
      <c r="P13" s="27" t="str">
        <f>IF(AND(Table79[[#This Row],[Math score]]&gt;=75, Table79[[#This Row],[Spanish score]]&gt;=70, Table79[[#This Row],[Science score]]&gt;=85), "Success", "Not a success")</f>
        <v>Not a success</v>
      </c>
      <c r="Q13" s="27" t="str">
        <f>IF(AND(Table79[[#This Row],[Math score]]&gt;=80, Table79[[#This Row],[Math score]]&lt;=90), "Math grade between 80 and 90", "")</f>
        <v/>
      </c>
    </row>
    <row r="14" spans="13:17" x14ac:dyDescent="0.2">
      <c r="M14">
        <v>97</v>
      </c>
      <c r="N14">
        <v>60</v>
      </c>
      <c r="O14">
        <v>64</v>
      </c>
      <c r="P14" s="27" t="str">
        <f>IF(AND(Table79[[#This Row],[Math score]]&gt;=75, Table79[[#This Row],[Spanish score]]&gt;=70, Table79[[#This Row],[Science score]]&gt;=85), "Success", "Not a success")</f>
        <v>Not a success</v>
      </c>
      <c r="Q14" s="27" t="str">
        <f>IF(AND(Table79[[#This Row],[Math score]]&gt;=80, Table79[[#This Row],[Math score]]&lt;=90), "Math grade between 80 and 90", "")</f>
        <v/>
      </c>
    </row>
    <row r="15" spans="13:17" x14ac:dyDescent="0.2">
      <c r="M15">
        <v>96</v>
      </c>
      <c r="N15">
        <v>85</v>
      </c>
      <c r="O15">
        <v>77</v>
      </c>
      <c r="P15" s="27" t="str">
        <f>IF(AND(Table79[[#This Row],[Math score]]&gt;=75, Table79[[#This Row],[Spanish score]]&gt;=70, Table79[[#This Row],[Science score]]&gt;=85), "Success", "Not a success")</f>
        <v>Not a success</v>
      </c>
      <c r="Q15" s="27" t="str">
        <f>IF(AND(Table79[[#This Row],[Math score]]&gt;=80, Table79[[#This Row],[Math score]]&lt;=90), "Math grade between 80 and 90", "")</f>
        <v/>
      </c>
    </row>
    <row r="16" spans="13:17" x14ac:dyDescent="0.2">
      <c r="M16">
        <v>81</v>
      </c>
      <c r="N16">
        <v>73</v>
      </c>
      <c r="O16">
        <v>63</v>
      </c>
      <c r="P16" s="27" t="str">
        <f>IF(AND(Table79[[#This Row],[Math score]]&gt;=75, Table79[[#This Row],[Spanish score]]&gt;=70, Table79[[#This Row],[Science score]]&gt;=85), "Success", "Not a success")</f>
        <v>Not a success</v>
      </c>
      <c r="Q16" s="27" t="str">
        <f>IF(AND(Table79[[#This Row],[Math score]]&gt;=80, Table79[[#This Row],[Math score]]&lt;=90), "Math grade between 80 and 90", "")</f>
        <v>Math grade between 80 and 90</v>
      </c>
    </row>
    <row r="17" spans="13:17" x14ac:dyDescent="0.2">
      <c r="M17">
        <v>92</v>
      </c>
      <c r="N17">
        <v>81</v>
      </c>
      <c r="O17">
        <v>64</v>
      </c>
      <c r="P17" s="27" t="str">
        <f>IF(AND(Table79[[#This Row],[Math score]]&gt;=75, Table79[[#This Row],[Spanish score]]&gt;=70, Table79[[#This Row],[Science score]]&gt;=85), "Success", "Not a success")</f>
        <v>Not a success</v>
      </c>
      <c r="Q17" s="27" t="str">
        <f>IF(AND(Table79[[#This Row],[Math score]]&gt;=80, Table79[[#This Row],[Math score]]&lt;=90), "Math grade between 80 and 90", "")</f>
        <v/>
      </c>
    </row>
    <row r="18" spans="13:17" x14ac:dyDescent="0.2">
      <c r="M18">
        <v>83</v>
      </c>
      <c r="N18">
        <v>98</v>
      </c>
      <c r="O18">
        <v>80</v>
      </c>
      <c r="P18" s="27" t="str">
        <f>IF(AND(Table79[[#This Row],[Math score]]&gt;=75, Table79[[#This Row],[Spanish score]]&gt;=70, Table79[[#This Row],[Science score]]&gt;=85), "Success", "Not a success")</f>
        <v>Not a success</v>
      </c>
      <c r="Q18" s="27" t="str">
        <f>IF(AND(Table79[[#This Row],[Math score]]&gt;=80, Table79[[#This Row],[Math score]]&lt;=90), "Math grade between 80 and 90", "")</f>
        <v>Math grade between 80 and 90</v>
      </c>
    </row>
    <row r="19" spans="13:17" x14ac:dyDescent="0.2">
      <c r="M19">
        <v>87</v>
      </c>
      <c r="N19">
        <v>63</v>
      </c>
      <c r="O19">
        <v>97</v>
      </c>
      <c r="P19" s="27" t="str">
        <f>IF(AND(Table79[[#This Row],[Math score]]&gt;=75, Table79[[#This Row],[Spanish score]]&gt;=70, Table79[[#This Row],[Science score]]&gt;=85), "Success", "Not a success")</f>
        <v>Not a success</v>
      </c>
      <c r="Q19" s="27" t="str">
        <f>IF(AND(Table79[[#This Row],[Math score]]&gt;=80, Table79[[#This Row],[Math score]]&lt;=90), "Math grade between 80 and 90", "")</f>
        <v>Math grade between 80 and 90</v>
      </c>
    </row>
    <row r="20" spans="13:17" x14ac:dyDescent="0.2">
      <c r="M20">
        <v>88</v>
      </c>
      <c r="N20">
        <v>87</v>
      </c>
      <c r="O20">
        <v>96</v>
      </c>
      <c r="P20" s="27" t="str">
        <f>IF(AND(Table79[[#This Row],[Math score]]&gt;=75, Table79[[#This Row],[Spanish score]]&gt;=70, Table79[[#This Row],[Science score]]&gt;=85), "Success", "Not a success")</f>
        <v>Success</v>
      </c>
      <c r="Q20" s="27" t="str">
        <f>IF(AND(Table79[[#This Row],[Math score]]&gt;=80, Table79[[#This Row],[Math score]]&lt;=90), "Math grade between 80 and 90", "")</f>
        <v>Math grade between 80 and 90</v>
      </c>
    </row>
    <row r="21" spans="13:17" x14ac:dyDescent="0.2">
      <c r="M21">
        <v>75</v>
      </c>
      <c r="N21">
        <v>79</v>
      </c>
      <c r="O21">
        <v>60</v>
      </c>
      <c r="P21" s="27" t="str">
        <f>IF(AND(Table79[[#This Row],[Math score]]&gt;=75, Table79[[#This Row],[Spanish score]]&gt;=70, Table79[[#This Row],[Science score]]&gt;=85), "Success", "Not a success")</f>
        <v>Not a success</v>
      </c>
      <c r="Q21" s="27" t="str">
        <f>IF(AND(Table79[[#This Row],[Math score]]&gt;=80, Table79[[#This Row],[Math score]]&lt;=90), "Math grade between 80 and 90", "")</f>
        <v/>
      </c>
    </row>
    <row r="22" spans="13:17" x14ac:dyDescent="0.2">
      <c r="M22">
        <v>67</v>
      </c>
      <c r="N22">
        <v>66</v>
      </c>
      <c r="O22">
        <v>95</v>
      </c>
      <c r="P22" s="27" t="str">
        <f>IF(AND(Table79[[#This Row],[Math score]]&gt;=75, Table79[[#This Row],[Spanish score]]&gt;=70, Table79[[#This Row],[Science score]]&gt;=85), "Success", "Not a success")</f>
        <v>Not a success</v>
      </c>
      <c r="Q22" s="27" t="str">
        <f>IF(AND(Table79[[#This Row],[Math score]]&gt;=80, Table79[[#This Row],[Math score]]&lt;=90), "Math grade between 80 and 90", "")</f>
        <v/>
      </c>
    </row>
    <row r="23" spans="13:17" x14ac:dyDescent="0.2">
      <c r="M23">
        <v>99</v>
      </c>
      <c r="N23">
        <v>85</v>
      </c>
      <c r="O23">
        <v>69</v>
      </c>
      <c r="P23" s="27" t="str">
        <f>IF(AND(Table79[[#This Row],[Math score]]&gt;=75, Table79[[#This Row],[Spanish score]]&gt;=70, Table79[[#This Row],[Science score]]&gt;=85), "Success", "Not a success")</f>
        <v>Not a success</v>
      </c>
      <c r="Q23" s="27" t="str">
        <f>IF(AND(Table79[[#This Row],[Math score]]&gt;=80, Table79[[#This Row],[Math score]]&lt;=90), "Math grade between 80 and 90", "")</f>
        <v/>
      </c>
    </row>
    <row r="24" spans="13:17" x14ac:dyDescent="0.2">
      <c r="M24">
        <v>79</v>
      </c>
      <c r="N24">
        <v>94</v>
      </c>
      <c r="O24">
        <v>59</v>
      </c>
      <c r="P24" s="27" t="str">
        <f>IF(AND(Table79[[#This Row],[Math score]]&gt;=75, Table79[[#This Row],[Spanish score]]&gt;=70, Table79[[#This Row],[Science score]]&gt;=85), "Success", "Not a success")</f>
        <v>Not a success</v>
      </c>
      <c r="Q24" s="27" t="str">
        <f>IF(AND(Table79[[#This Row],[Math score]]&gt;=80, Table79[[#This Row],[Math score]]&lt;=90), "Math grade between 80 and 90", "")</f>
        <v/>
      </c>
    </row>
    <row r="25" spans="13:17" x14ac:dyDescent="0.2">
      <c r="M25">
        <v>82</v>
      </c>
      <c r="N25">
        <v>65</v>
      </c>
      <c r="O25">
        <v>89</v>
      </c>
      <c r="P25" s="27" t="str">
        <f>IF(AND(Table79[[#This Row],[Math score]]&gt;=75, Table79[[#This Row],[Spanish score]]&gt;=70, Table79[[#This Row],[Science score]]&gt;=85), "Success", "Not a success")</f>
        <v>Not a success</v>
      </c>
      <c r="Q25" s="27" t="str">
        <f>IF(AND(Table79[[#This Row],[Math score]]&gt;=80, Table79[[#This Row],[Math score]]&lt;=90), "Math grade between 80 and 90", "")</f>
        <v>Math grade between 80 and 90</v>
      </c>
    </row>
    <row r="26" spans="13:17" x14ac:dyDescent="0.2">
      <c r="M26">
        <v>90</v>
      </c>
      <c r="N26">
        <v>78</v>
      </c>
      <c r="O26">
        <v>67</v>
      </c>
      <c r="P26" s="27" t="str">
        <f>IF(AND(Table79[[#This Row],[Math score]]&gt;=75, Table79[[#This Row],[Spanish score]]&gt;=70, Table79[[#This Row],[Science score]]&gt;=85), "Success", "Not a success")</f>
        <v>Not a success</v>
      </c>
      <c r="Q26" s="27" t="str">
        <f>IF(AND(Table79[[#This Row],[Math score]]&gt;=80, Table79[[#This Row],[Math score]]&lt;=90), "Math grade between 80 and 90", "")</f>
        <v>Math grade between 80 and 90</v>
      </c>
    </row>
  </sheetData>
  <phoneticPr fontId="16" type="noConversion"/>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FA368-2F91-4FDB-B5EE-3CB4BD379548}">
  <sheetPr>
    <tabColor theme="8" tint="0.79998168889431442"/>
  </sheetPr>
  <dimension ref="M2:Q26"/>
  <sheetViews>
    <sheetView workbookViewId="0">
      <selection activeCell="Q10" sqref="Q10"/>
    </sheetView>
  </sheetViews>
  <sheetFormatPr defaultRowHeight="15" x14ac:dyDescent="0.2"/>
  <cols>
    <col min="13" max="13" width="12.64453125" bestFit="1" customWidth="1"/>
    <col min="14" max="14" width="14.66015625" bestFit="1" customWidth="1"/>
    <col min="15" max="15" width="14.390625" bestFit="1" customWidth="1"/>
    <col min="16" max="16" width="25.55859375" bestFit="1" customWidth="1"/>
    <col min="17" max="17" width="24.48046875" customWidth="1"/>
    <col min="18" max="18" width="23.9453125" bestFit="1" customWidth="1"/>
    <col min="19" max="20" width="11.296875" bestFit="1" customWidth="1"/>
  </cols>
  <sheetData>
    <row r="2" spans="13:17" x14ac:dyDescent="0.2">
      <c r="M2" t="s">
        <v>2775</v>
      </c>
      <c r="N2" t="s">
        <v>2803</v>
      </c>
      <c r="O2" t="s">
        <v>2801</v>
      </c>
      <c r="P2" s="13" t="s">
        <v>2797</v>
      </c>
      <c r="Q2" t="s">
        <v>2799</v>
      </c>
    </row>
    <row r="3" spans="13:17" x14ac:dyDescent="0.2">
      <c r="M3">
        <v>95</v>
      </c>
      <c r="N3">
        <v>73</v>
      </c>
      <c r="O3">
        <v>93</v>
      </c>
      <c r="P3" t="str">
        <f>IF(OR(Table710[[#This Row],[Math score]]&gt;=90,Table710[[#This Row],[Spanish score]]&gt;=90,Table710[[#This Row],[Science score]]&gt;=90),"At least one grade 90 or more","")</f>
        <v>At least one grade 90 or more</v>
      </c>
      <c r="Q3" s="27" t="str">
        <f>IF(OR(Table710[[#This Row],[Math score]]&lt;70,Table710[[#This Row],[Spanish score]]&lt;70,Table710[[#This Row],[Science score]]&lt;70),"At least one not approved","")</f>
        <v/>
      </c>
    </row>
    <row r="4" spans="13:17" x14ac:dyDescent="0.2">
      <c r="M4">
        <v>88</v>
      </c>
      <c r="N4">
        <v>60</v>
      </c>
      <c r="O4">
        <v>79</v>
      </c>
      <c r="P4" t="str">
        <f>IF(OR(Table710[[#This Row],[Math score]]&gt;=90,Table710[[#This Row],[Spanish score]]&gt;=90,Table710[[#This Row],[Science score]]&gt;=90),"At least one grade 90 or more","")</f>
        <v/>
      </c>
      <c r="Q4" s="27" t="str">
        <f>IF(OR(Table710[[#This Row],[Math score]]&lt;70,Table710[[#This Row],[Spanish score]]&lt;70,Table710[[#This Row],[Science score]]&lt;70),"At least one not approved","")</f>
        <v>At least one not approved</v>
      </c>
    </row>
    <row r="5" spans="13:17" x14ac:dyDescent="0.2">
      <c r="M5">
        <v>63</v>
      </c>
      <c r="N5">
        <v>84</v>
      </c>
      <c r="O5">
        <v>76</v>
      </c>
      <c r="P5" t="str">
        <f>IF(OR(Table710[[#This Row],[Math score]]&gt;=90,Table710[[#This Row],[Spanish score]]&gt;=90,Table710[[#This Row],[Science score]]&gt;=90),"At least one grade 90 or more","")</f>
        <v/>
      </c>
      <c r="Q5" s="27" t="str">
        <f>IF(OR(Table710[[#This Row],[Math score]]&lt;70,Table710[[#This Row],[Spanish score]]&lt;70,Table710[[#This Row],[Science score]]&lt;70),"At least one not approved","")</f>
        <v>At least one not approved</v>
      </c>
    </row>
    <row r="6" spans="13:17" x14ac:dyDescent="0.2">
      <c r="M6">
        <v>76</v>
      </c>
      <c r="N6">
        <v>96</v>
      </c>
      <c r="O6">
        <v>85</v>
      </c>
      <c r="P6" t="str">
        <f>IF(OR(Table710[[#This Row],[Math score]]&gt;=90,Table710[[#This Row],[Spanish score]]&gt;=90,Table710[[#This Row],[Science score]]&gt;=90),"At least one grade 90 or more","")</f>
        <v>At least one grade 90 or more</v>
      </c>
      <c r="Q6" s="27" t="str">
        <f>IF(OR(Table710[[#This Row],[Math score]]&lt;70,Table710[[#This Row],[Spanish score]]&lt;70,Table710[[#This Row],[Science score]]&lt;70),"At least one not approved","")</f>
        <v/>
      </c>
    </row>
    <row r="7" spans="13:17" x14ac:dyDescent="0.2">
      <c r="M7">
        <v>86</v>
      </c>
      <c r="N7">
        <v>86</v>
      </c>
      <c r="O7">
        <v>76</v>
      </c>
      <c r="P7" t="str">
        <f>IF(OR(Table710[[#This Row],[Math score]]&gt;=90,Table710[[#This Row],[Spanish score]]&gt;=90,Table710[[#This Row],[Science score]]&gt;=90),"At least one grade 90 or more","")</f>
        <v/>
      </c>
      <c r="Q7" s="27" t="str">
        <f>IF(OR(Table710[[#This Row],[Math score]]&lt;70,Table710[[#This Row],[Spanish score]]&lt;70,Table710[[#This Row],[Science score]]&lt;70),"At least one not approved","")</f>
        <v/>
      </c>
    </row>
    <row r="8" spans="13:17" x14ac:dyDescent="0.2">
      <c r="M8">
        <v>73</v>
      </c>
      <c r="N8">
        <v>96</v>
      </c>
      <c r="O8">
        <v>95</v>
      </c>
      <c r="P8" t="str">
        <f>IF(OR(Table710[[#This Row],[Math score]]&gt;=90,Table710[[#This Row],[Spanish score]]&gt;=90,Table710[[#This Row],[Science score]]&gt;=90),"At least one grade 90 or more","")</f>
        <v>At least one grade 90 or more</v>
      </c>
      <c r="Q8" s="27" t="str">
        <f>IF(OR(Table710[[#This Row],[Math score]]&lt;70,Table710[[#This Row],[Spanish score]]&lt;70,Table710[[#This Row],[Science score]]&lt;70),"At least one not approved","")</f>
        <v/>
      </c>
    </row>
    <row r="9" spans="13:17" x14ac:dyDescent="0.2">
      <c r="M9">
        <v>85</v>
      </c>
      <c r="N9">
        <v>70</v>
      </c>
      <c r="O9">
        <v>84</v>
      </c>
      <c r="P9" t="str">
        <f>IF(OR(Table710[[#This Row],[Math score]]&gt;=90,Table710[[#This Row],[Spanish score]]&gt;=90,Table710[[#This Row],[Science score]]&gt;=90),"At least one grade 90 or more","")</f>
        <v/>
      </c>
      <c r="Q9" s="27" t="str">
        <f>IF(OR(Table710[[#This Row],[Math score]]&lt;70,Table710[[#This Row],[Spanish score]]&lt;70,Table710[[#This Row],[Science score]]&lt;70),"At least one not approved","")</f>
        <v/>
      </c>
    </row>
    <row r="10" spans="13:17" x14ac:dyDescent="0.2">
      <c r="M10">
        <v>65</v>
      </c>
      <c r="N10">
        <v>92</v>
      </c>
      <c r="O10">
        <v>78</v>
      </c>
      <c r="P10" t="str">
        <f>IF(OR(Table710[[#This Row],[Math score]]&gt;=90,Table710[[#This Row],[Spanish score]]&gt;=90,Table710[[#This Row],[Science score]]&gt;=90),"At least one grade 90 or more","")</f>
        <v>At least one grade 90 or more</v>
      </c>
      <c r="Q10" s="27" t="str">
        <f>IF(OR(Table710[[#This Row],[Math score]]&lt;70,Table710[[#This Row],[Spanish score]]&lt;70,Table710[[#This Row],[Science score]]&lt;70),"At least one not approved","")</f>
        <v>At least one not approved</v>
      </c>
    </row>
    <row r="11" spans="13:17" x14ac:dyDescent="0.2">
      <c r="M11">
        <v>66</v>
      </c>
      <c r="N11">
        <v>73</v>
      </c>
      <c r="O11">
        <v>62</v>
      </c>
      <c r="P11" t="str">
        <f>IF(OR(Table710[[#This Row],[Math score]]&gt;=90,Table710[[#This Row],[Spanish score]]&gt;=90,Table710[[#This Row],[Science score]]&gt;=90),"At least one grade 90 or more","")</f>
        <v/>
      </c>
      <c r="Q11" s="27" t="str">
        <f>IF(OR(Table710[[#This Row],[Math score]]&lt;70,Table710[[#This Row],[Spanish score]]&lt;70,Table710[[#This Row],[Science score]]&lt;70),"At least one not approved","")</f>
        <v>At least one not approved</v>
      </c>
    </row>
    <row r="12" spans="13:17" x14ac:dyDescent="0.2">
      <c r="M12">
        <v>75</v>
      </c>
      <c r="N12">
        <v>96</v>
      </c>
      <c r="O12">
        <v>66</v>
      </c>
      <c r="P12" t="str">
        <f>IF(OR(Table710[[#This Row],[Math score]]&gt;=90,Table710[[#This Row],[Spanish score]]&gt;=90,Table710[[#This Row],[Science score]]&gt;=90),"At least one grade 90 or more","")</f>
        <v>At least one grade 90 or more</v>
      </c>
      <c r="Q12" s="27" t="str">
        <f>IF(OR(Table710[[#This Row],[Math score]]&lt;70,Table710[[#This Row],[Spanish score]]&lt;70,Table710[[#This Row],[Science score]]&lt;70),"At least one not approved","")</f>
        <v>At least one not approved</v>
      </c>
    </row>
    <row r="13" spans="13:17" x14ac:dyDescent="0.2">
      <c r="M13">
        <v>92</v>
      </c>
      <c r="N13">
        <v>71</v>
      </c>
      <c r="O13">
        <v>74</v>
      </c>
      <c r="P13" t="str">
        <f>IF(OR(Table710[[#This Row],[Math score]]&gt;=90,Table710[[#This Row],[Spanish score]]&gt;=90,Table710[[#This Row],[Science score]]&gt;=90),"At least one grade 90 or more","")</f>
        <v>At least one grade 90 or more</v>
      </c>
      <c r="Q13" s="27" t="str">
        <f>IF(OR(Table710[[#This Row],[Math score]]&lt;70,Table710[[#This Row],[Spanish score]]&lt;70,Table710[[#This Row],[Science score]]&lt;70),"At least one not approved","")</f>
        <v/>
      </c>
    </row>
    <row r="14" spans="13:17" x14ac:dyDescent="0.2">
      <c r="M14">
        <v>97</v>
      </c>
      <c r="N14">
        <v>60</v>
      </c>
      <c r="O14">
        <v>64</v>
      </c>
      <c r="P14" t="str">
        <f>IF(OR(Table710[[#This Row],[Math score]]&gt;=90,Table710[[#This Row],[Spanish score]]&gt;=90,Table710[[#This Row],[Science score]]&gt;=90),"At least one grade 90 or more","")</f>
        <v>At least one grade 90 or more</v>
      </c>
      <c r="Q14" s="27" t="str">
        <f>IF(OR(Table710[[#This Row],[Math score]]&lt;70,Table710[[#This Row],[Spanish score]]&lt;70,Table710[[#This Row],[Science score]]&lt;70),"At least one not approved","")</f>
        <v>At least one not approved</v>
      </c>
    </row>
    <row r="15" spans="13:17" x14ac:dyDescent="0.2">
      <c r="M15">
        <v>96</v>
      </c>
      <c r="N15">
        <v>85</v>
      </c>
      <c r="O15">
        <v>77</v>
      </c>
      <c r="P15" t="str">
        <f>IF(OR(Table710[[#This Row],[Math score]]&gt;=90,Table710[[#This Row],[Spanish score]]&gt;=90,Table710[[#This Row],[Science score]]&gt;=90),"At least one grade 90 or more","")</f>
        <v>At least one grade 90 or more</v>
      </c>
      <c r="Q15" s="27" t="str">
        <f>IF(OR(Table710[[#This Row],[Math score]]&lt;70,Table710[[#This Row],[Spanish score]]&lt;70,Table710[[#This Row],[Science score]]&lt;70),"At least one not approved","")</f>
        <v/>
      </c>
    </row>
    <row r="16" spans="13:17" x14ac:dyDescent="0.2">
      <c r="M16">
        <v>81</v>
      </c>
      <c r="N16">
        <v>73</v>
      </c>
      <c r="O16">
        <v>63</v>
      </c>
      <c r="P16" t="str">
        <f>IF(OR(Table710[[#This Row],[Math score]]&gt;=90,Table710[[#This Row],[Spanish score]]&gt;=90,Table710[[#This Row],[Science score]]&gt;=90),"At least one grade 90 or more","")</f>
        <v/>
      </c>
      <c r="Q16" s="27" t="str">
        <f>IF(OR(Table710[[#This Row],[Math score]]&lt;70,Table710[[#This Row],[Spanish score]]&lt;70,Table710[[#This Row],[Science score]]&lt;70),"At least one not approved","")</f>
        <v>At least one not approved</v>
      </c>
    </row>
    <row r="17" spans="13:17" x14ac:dyDescent="0.2">
      <c r="M17">
        <v>92</v>
      </c>
      <c r="N17">
        <v>81</v>
      </c>
      <c r="O17">
        <v>64</v>
      </c>
      <c r="P17" t="str">
        <f>IF(OR(Table710[[#This Row],[Math score]]&gt;=90,Table710[[#This Row],[Spanish score]]&gt;=90,Table710[[#This Row],[Science score]]&gt;=90),"At least one grade 90 or more","")</f>
        <v>At least one grade 90 or more</v>
      </c>
      <c r="Q17" s="27" t="str">
        <f>IF(OR(Table710[[#This Row],[Math score]]&lt;70,Table710[[#This Row],[Spanish score]]&lt;70,Table710[[#This Row],[Science score]]&lt;70),"At least one not approved","")</f>
        <v>At least one not approved</v>
      </c>
    </row>
    <row r="18" spans="13:17" x14ac:dyDescent="0.2">
      <c r="M18">
        <v>83</v>
      </c>
      <c r="N18">
        <v>98</v>
      </c>
      <c r="O18">
        <v>80</v>
      </c>
      <c r="P18" t="str">
        <f>IF(OR(Table710[[#This Row],[Math score]]&gt;=90,Table710[[#This Row],[Spanish score]]&gt;=90,Table710[[#This Row],[Science score]]&gt;=90),"At least one grade 90 or more","")</f>
        <v>At least one grade 90 or more</v>
      </c>
      <c r="Q18" s="27" t="str">
        <f>IF(OR(Table710[[#This Row],[Math score]]&lt;70,Table710[[#This Row],[Spanish score]]&lt;70,Table710[[#This Row],[Science score]]&lt;70),"At least one not approved","")</f>
        <v/>
      </c>
    </row>
    <row r="19" spans="13:17" x14ac:dyDescent="0.2">
      <c r="M19">
        <v>87</v>
      </c>
      <c r="N19">
        <v>63</v>
      </c>
      <c r="O19">
        <v>97</v>
      </c>
      <c r="P19" t="str">
        <f>IF(OR(Table710[[#This Row],[Math score]]&gt;=90,Table710[[#This Row],[Spanish score]]&gt;=90,Table710[[#This Row],[Science score]]&gt;=90),"At least one grade 90 or more","")</f>
        <v>At least one grade 90 or more</v>
      </c>
      <c r="Q19" s="27" t="str">
        <f>IF(OR(Table710[[#This Row],[Math score]]&lt;70,Table710[[#This Row],[Spanish score]]&lt;70,Table710[[#This Row],[Science score]]&lt;70),"At least one not approved","")</f>
        <v>At least one not approved</v>
      </c>
    </row>
    <row r="20" spans="13:17" x14ac:dyDescent="0.2">
      <c r="M20">
        <v>88</v>
      </c>
      <c r="N20">
        <v>87</v>
      </c>
      <c r="O20">
        <v>96</v>
      </c>
      <c r="P20" t="str">
        <f>IF(OR(Table710[[#This Row],[Math score]]&gt;=90,Table710[[#This Row],[Spanish score]]&gt;=90,Table710[[#This Row],[Science score]]&gt;=90),"At least one grade 90 or more","")</f>
        <v>At least one grade 90 or more</v>
      </c>
      <c r="Q20" s="27" t="str">
        <f>IF(OR(Table710[[#This Row],[Math score]]&lt;70,Table710[[#This Row],[Spanish score]]&lt;70,Table710[[#This Row],[Science score]]&lt;70),"At least one not approved","")</f>
        <v/>
      </c>
    </row>
    <row r="21" spans="13:17" x14ac:dyDescent="0.2">
      <c r="M21">
        <v>75</v>
      </c>
      <c r="N21">
        <v>79</v>
      </c>
      <c r="O21">
        <v>60</v>
      </c>
      <c r="P21" t="str">
        <f>IF(OR(Table710[[#This Row],[Math score]]&gt;=90,Table710[[#This Row],[Spanish score]]&gt;=90,Table710[[#This Row],[Science score]]&gt;=90),"At least one grade 90 or more","")</f>
        <v/>
      </c>
      <c r="Q21" s="27" t="str">
        <f>IF(OR(Table710[[#This Row],[Math score]]&lt;70,Table710[[#This Row],[Spanish score]]&lt;70,Table710[[#This Row],[Science score]]&lt;70),"At least one not approved","")</f>
        <v>At least one not approved</v>
      </c>
    </row>
    <row r="22" spans="13:17" x14ac:dyDescent="0.2">
      <c r="M22">
        <v>67</v>
      </c>
      <c r="N22">
        <v>66</v>
      </c>
      <c r="O22">
        <v>95</v>
      </c>
      <c r="P22" t="str">
        <f>IF(OR(Table710[[#This Row],[Math score]]&gt;=90,Table710[[#This Row],[Spanish score]]&gt;=90,Table710[[#This Row],[Science score]]&gt;=90),"At least one grade 90 or more","")</f>
        <v>At least one grade 90 or more</v>
      </c>
      <c r="Q22" s="27" t="str">
        <f>IF(OR(Table710[[#This Row],[Math score]]&lt;70,Table710[[#This Row],[Spanish score]]&lt;70,Table710[[#This Row],[Science score]]&lt;70),"At least one not approved","")</f>
        <v>At least one not approved</v>
      </c>
    </row>
    <row r="23" spans="13:17" x14ac:dyDescent="0.2">
      <c r="M23">
        <v>99</v>
      </c>
      <c r="N23">
        <v>85</v>
      </c>
      <c r="O23">
        <v>69</v>
      </c>
      <c r="P23" t="str">
        <f>IF(OR(Table710[[#This Row],[Math score]]&gt;=90,Table710[[#This Row],[Spanish score]]&gt;=90,Table710[[#This Row],[Science score]]&gt;=90),"At least one grade 90 or more","")</f>
        <v>At least one grade 90 or more</v>
      </c>
      <c r="Q23" s="27" t="str">
        <f>IF(OR(Table710[[#This Row],[Math score]]&lt;70,Table710[[#This Row],[Spanish score]]&lt;70,Table710[[#This Row],[Science score]]&lt;70),"At least one not approved","")</f>
        <v>At least one not approved</v>
      </c>
    </row>
    <row r="24" spans="13:17" x14ac:dyDescent="0.2">
      <c r="M24">
        <v>79</v>
      </c>
      <c r="N24">
        <v>94</v>
      </c>
      <c r="O24">
        <v>59</v>
      </c>
      <c r="P24" t="str">
        <f>IF(OR(Table710[[#This Row],[Math score]]&gt;=90,Table710[[#This Row],[Spanish score]]&gt;=90,Table710[[#This Row],[Science score]]&gt;=90),"At least one grade 90 or more","")</f>
        <v>At least one grade 90 or more</v>
      </c>
      <c r="Q24" s="27" t="str">
        <f>IF(OR(Table710[[#This Row],[Math score]]&lt;70,Table710[[#This Row],[Spanish score]]&lt;70,Table710[[#This Row],[Science score]]&lt;70),"At least one not approved","")</f>
        <v>At least one not approved</v>
      </c>
    </row>
    <row r="25" spans="13:17" x14ac:dyDescent="0.2">
      <c r="M25">
        <v>82</v>
      </c>
      <c r="N25">
        <v>65</v>
      </c>
      <c r="O25">
        <v>89</v>
      </c>
      <c r="P25" t="str">
        <f>IF(OR(Table710[[#This Row],[Math score]]&gt;=90,Table710[[#This Row],[Spanish score]]&gt;=90,Table710[[#This Row],[Science score]]&gt;=90),"At least one grade 90 or more","")</f>
        <v/>
      </c>
      <c r="Q25" s="27" t="str">
        <f>IF(OR(Table710[[#This Row],[Math score]]&lt;70,Table710[[#This Row],[Spanish score]]&lt;70,Table710[[#This Row],[Science score]]&lt;70),"At least one not approved","")</f>
        <v>At least one not approved</v>
      </c>
    </row>
    <row r="26" spans="13:17" x14ac:dyDescent="0.2">
      <c r="M26">
        <v>90</v>
      </c>
      <c r="N26">
        <v>78</v>
      </c>
      <c r="O26">
        <v>67</v>
      </c>
      <c r="P26" t="str">
        <f>IF(OR(Table710[[#This Row],[Math score]]&gt;=90,Table710[[#This Row],[Spanish score]]&gt;=90,Table710[[#This Row],[Science score]]&gt;=90),"At least one grade 90 or more","")</f>
        <v>At least one grade 90 or more</v>
      </c>
      <c r="Q26" s="27" t="str">
        <f>IF(OR(Table710[[#This Row],[Math score]]&lt;70,Table710[[#This Row],[Spanish score]]&lt;70,Table710[[#This Row],[Science score]]&lt;70),"At least one not approved","")</f>
        <v>At least one not approved</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F5DEE-FCF0-4595-B051-F9AE1C2F033D}">
  <sheetPr>
    <tabColor theme="8" tint="0.79998168889431442"/>
  </sheetPr>
  <dimension ref="M2:Q26"/>
  <sheetViews>
    <sheetView workbookViewId="0">
      <selection activeCell="U73" sqref="U73"/>
    </sheetView>
  </sheetViews>
  <sheetFormatPr defaultRowHeight="15" x14ac:dyDescent="0.2"/>
  <cols>
    <col min="13" max="13" width="12.64453125" bestFit="1" customWidth="1"/>
    <col min="14" max="14" width="14.66015625" bestFit="1" customWidth="1"/>
    <col min="15" max="15" width="14.390625" bestFit="1" customWidth="1"/>
    <col min="16" max="17" width="27.171875" customWidth="1"/>
    <col min="18" max="18" width="23.9453125" bestFit="1" customWidth="1"/>
    <col min="19" max="20" width="11.296875" bestFit="1" customWidth="1"/>
  </cols>
  <sheetData>
    <row r="2" spans="13:17" x14ac:dyDescent="0.2">
      <c r="M2" t="s">
        <v>2775</v>
      </c>
      <c r="N2" t="s">
        <v>2803</v>
      </c>
      <c r="O2" t="s">
        <v>2801</v>
      </c>
      <c r="P2" t="s">
        <v>2799</v>
      </c>
      <c r="Q2" t="s">
        <v>2800</v>
      </c>
    </row>
    <row r="3" spans="13:17" x14ac:dyDescent="0.2">
      <c r="M3">
        <v>95</v>
      </c>
      <c r="N3">
        <v>73</v>
      </c>
      <c r="O3">
        <v>93</v>
      </c>
      <c r="P3" s="27" t="str">
        <f>IF(OR(Table7911[[#This Row],[Math score]]&lt;80,Table7911[[#This Row],[Spanish score]]&lt;80,Table7911[[#This Row],[Science score]]&lt;80),"At least one below 80","")</f>
        <v>At least one below 80</v>
      </c>
      <c r="Q3" s="27" t="str">
        <f>IF(OR(Table7911[[#This Row],[Math score]]&gt;94,Table7911[[#This Row],[Spanish score]]&gt;94,Table7911[[#This Row],[Science score]]&gt;94),"At least one remarkable","")</f>
        <v>At least one remarkable</v>
      </c>
    </row>
    <row r="4" spans="13:17" x14ac:dyDescent="0.2">
      <c r="M4">
        <v>88</v>
      </c>
      <c r="N4">
        <v>60</v>
      </c>
      <c r="O4">
        <v>79</v>
      </c>
      <c r="P4" s="27" t="str">
        <f>IF(OR(Table7911[[#This Row],[Math score]]&lt;80,Table7911[[#This Row],[Spanish score]]&lt;80,Table7911[[#This Row],[Science score]]&lt;80),"At least one below 80","")</f>
        <v>At least one below 80</v>
      </c>
      <c r="Q4" s="27" t="str">
        <f>IF(OR(Table7911[[#This Row],[Math score]]&gt;94,Table7911[[#This Row],[Spanish score]]&gt;94,Table7911[[#This Row],[Science score]]&gt;94),"At least one remarkable","")</f>
        <v/>
      </c>
    </row>
    <row r="5" spans="13:17" x14ac:dyDescent="0.2">
      <c r="M5">
        <v>63</v>
      </c>
      <c r="N5">
        <v>84</v>
      </c>
      <c r="O5">
        <v>76</v>
      </c>
      <c r="P5" s="27" t="str">
        <f>IF(OR(Table7911[[#This Row],[Math score]]&lt;80,Table7911[[#This Row],[Spanish score]]&lt;80,Table7911[[#This Row],[Science score]]&lt;80),"At least one below 80","")</f>
        <v>At least one below 80</v>
      </c>
      <c r="Q5" s="27" t="str">
        <f>IF(OR(Table7911[[#This Row],[Math score]]&gt;94,Table7911[[#This Row],[Spanish score]]&gt;94,Table7911[[#This Row],[Science score]]&gt;94),"At least one remarkable","")</f>
        <v/>
      </c>
    </row>
    <row r="6" spans="13:17" x14ac:dyDescent="0.2">
      <c r="M6">
        <v>76</v>
      </c>
      <c r="N6">
        <v>96</v>
      </c>
      <c r="O6">
        <v>85</v>
      </c>
      <c r="P6" s="27" t="str">
        <f>IF(OR(Table7911[[#This Row],[Math score]]&lt;80,Table7911[[#This Row],[Spanish score]]&lt;80,Table7911[[#This Row],[Science score]]&lt;80),"At least one below 80","")</f>
        <v>At least one below 80</v>
      </c>
      <c r="Q6" s="27" t="str">
        <f>IF(OR(Table7911[[#This Row],[Math score]]&gt;94,Table7911[[#This Row],[Spanish score]]&gt;94,Table7911[[#This Row],[Science score]]&gt;94),"At least one remarkable","")</f>
        <v>At least one remarkable</v>
      </c>
    </row>
    <row r="7" spans="13:17" x14ac:dyDescent="0.2">
      <c r="M7">
        <v>86</v>
      </c>
      <c r="N7">
        <v>86</v>
      </c>
      <c r="O7">
        <v>76</v>
      </c>
      <c r="P7" s="27" t="str">
        <f>IF(OR(Table7911[[#This Row],[Math score]]&lt;80,Table7911[[#This Row],[Spanish score]]&lt;80,Table7911[[#This Row],[Science score]]&lt;80),"At least one below 80","")</f>
        <v>At least one below 80</v>
      </c>
      <c r="Q7" s="27" t="str">
        <f>IF(OR(Table7911[[#This Row],[Math score]]&gt;94,Table7911[[#This Row],[Spanish score]]&gt;94,Table7911[[#This Row],[Science score]]&gt;94),"At least one remarkable","")</f>
        <v/>
      </c>
    </row>
    <row r="8" spans="13:17" x14ac:dyDescent="0.2">
      <c r="M8">
        <v>73</v>
      </c>
      <c r="N8">
        <v>96</v>
      </c>
      <c r="O8">
        <v>95</v>
      </c>
      <c r="P8" s="27" t="str">
        <f>IF(OR(Table7911[[#This Row],[Math score]]&lt;80,Table7911[[#This Row],[Spanish score]]&lt;80,Table7911[[#This Row],[Science score]]&lt;80),"At least one below 80","")</f>
        <v>At least one below 80</v>
      </c>
      <c r="Q8" s="27" t="str">
        <f>IF(OR(Table7911[[#This Row],[Math score]]&gt;94,Table7911[[#This Row],[Spanish score]]&gt;94,Table7911[[#This Row],[Science score]]&gt;94),"At least one remarkable","")</f>
        <v>At least one remarkable</v>
      </c>
    </row>
    <row r="9" spans="13:17" x14ac:dyDescent="0.2">
      <c r="M9">
        <v>85</v>
      </c>
      <c r="N9">
        <v>70</v>
      </c>
      <c r="O9">
        <v>84</v>
      </c>
      <c r="P9" s="27" t="str">
        <f>IF(OR(Table7911[[#This Row],[Math score]]&lt;80,Table7911[[#This Row],[Spanish score]]&lt;80,Table7911[[#This Row],[Science score]]&lt;80),"At least one below 80","")</f>
        <v>At least one below 80</v>
      </c>
      <c r="Q9" s="27" t="str">
        <f>IF(OR(Table7911[[#This Row],[Math score]]&gt;94,Table7911[[#This Row],[Spanish score]]&gt;94,Table7911[[#This Row],[Science score]]&gt;94),"At least one remarkable","")</f>
        <v/>
      </c>
    </row>
    <row r="10" spans="13:17" x14ac:dyDescent="0.2">
      <c r="M10">
        <v>65</v>
      </c>
      <c r="N10">
        <v>92</v>
      </c>
      <c r="O10">
        <v>78</v>
      </c>
      <c r="P10" s="27" t="str">
        <f>IF(OR(Table7911[[#This Row],[Math score]]&lt;80,Table7911[[#This Row],[Spanish score]]&lt;80,Table7911[[#This Row],[Science score]]&lt;80),"At least one below 80","")</f>
        <v>At least one below 80</v>
      </c>
      <c r="Q10" s="27" t="str">
        <f>IF(OR(Table7911[[#This Row],[Math score]]&gt;94,Table7911[[#This Row],[Spanish score]]&gt;94,Table7911[[#This Row],[Science score]]&gt;94),"At least one remarkable","")</f>
        <v/>
      </c>
    </row>
    <row r="11" spans="13:17" x14ac:dyDescent="0.2">
      <c r="M11">
        <v>66</v>
      </c>
      <c r="N11">
        <v>73</v>
      </c>
      <c r="O11">
        <v>62</v>
      </c>
      <c r="P11" s="27" t="str">
        <f>IF(OR(Table7911[[#This Row],[Math score]]&lt;80,Table7911[[#This Row],[Spanish score]]&lt;80,Table7911[[#This Row],[Science score]]&lt;80),"At least one below 80","")</f>
        <v>At least one below 80</v>
      </c>
      <c r="Q11" s="27" t="str">
        <f>IF(OR(Table7911[[#This Row],[Math score]]&gt;94,Table7911[[#This Row],[Spanish score]]&gt;94,Table7911[[#This Row],[Science score]]&gt;94),"At least one remarkable","")</f>
        <v/>
      </c>
    </row>
    <row r="12" spans="13:17" x14ac:dyDescent="0.2">
      <c r="M12">
        <v>75</v>
      </c>
      <c r="N12">
        <v>96</v>
      </c>
      <c r="O12">
        <v>66</v>
      </c>
      <c r="P12" s="27" t="str">
        <f>IF(OR(Table7911[[#This Row],[Math score]]&lt;80,Table7911[[#This Row],[Spanish score]]&lt;80,Table7911[[#This Row],[Science score]]&lt;80),"At least one below 80","")</f>
        <v>At least one below 80</v>
      </c>
      <c r="Q12" s="27" t="str">
        <f>IF(OR(Table7911[[#This Row],[Math score]]&gt;94,Table7911[[#This Row],[Spanish score]]&gt;94,Table7911[[#This Row],[Science score]]&gt;94),"At least one remarkable","")</f>
        <v>At least one remarkable</v>
      </c>
    </row>
    <row r="13" spans="13:17" x14ac:dyDescent="0.2">
      <c r="M13">
        <v>92</v>
      </c>
      <c r="N13">
        <v>71</v>
      </c>
      <c r="O13">
        <v>74</v>
      </c>
      <c r="P13" s="27" t="str">
        <f>IF(OR(Table7911[[#This Row],[Math score]]&lt;80,Table7911[[#This Row],[Spanish score]]&lt;80,Table7911[[#This Row],[Science score]]&lt;80),"At least one below 80","")</f>
        <v>At least one below 80</v>
      </c>
      <c r="Q13" s="27" t="str">
        <f>IF(OR(Table7911[[#This Row],[Math score]]&gt;94,Table7911[[#This Row],[Spanish score]]&gt;94,Table7911[[#This Row],[Science score]]&gt;94),"At least one remarkable","")</f>
        <v/>
      </c>
    </row>
    <row r="14" spans="13:17" x14ac:dyDescent="0.2">
      <c r="M14">
        <v>97</v>
      </c>
      <c r="N14">
        <v>60</v>
      </c>
      <c r="O14">
        <v>64</v>
      </c>
      <c r="P14" s="27" t="str">
        <f>IF(OR(Table7911[[#This Row],[Math score]]&lt;80,Table7911[[#This Row],[Spanish score]]&lt;80,Table7911[[#This Row],[Science score]]&lt;80),"At least one below 80","")</f>
        <v>At least one below 80</v>
      </c>
      <c r="Q14" s="27" t="str">
        <f>IF(OR(Table7911[[#This Row],[Math score]]&gt;94,Table7911[[#This Row],[Spanish score]]&gt;94,Table7911[[#This Row],[Science score]]&gt;94),"At least one remarkable","")</f>
        <v>At least one remarkable</v>
      </c>
    </row>
    <row r="15" spans="13:17" x14ac:dyDescent="0.2">
      <c r="M15">
        <v>96</v>
      </c>
      <c r="N15">
        <v>85</v>
      </c>
      <c r="O15">
        <v>77</v>
      </c>
      <c r="P15" s="27" t="str">
        <f>IF(OR(Table7911[[#This Row],[Math score]]&lt;80,Table7911[[#This Row],[Spanish score]]&lt;80,Table7911[[#This Row],[Science score]]&lt;80),"At least one below 80","")</f>
        <v>At least one below 80</v>
      </c>
      <c r="Q15" s="27" t="str">
        <f>IF(OR(Table7911[[#This Row],[Math score]]&gt;94,Table7911[[#This Row],[Spanish score]]&gt;94,Table7911[[#This Row],[Science score]]&gt;94),"At least one remarkable","")</f>
        <v>At least one remarkable</v>
      </c>
    </row>
    <row r="16" spans="13:17" x14ac:dyDescent="0.2">
      <c r="M16">
        <v>81</v>
      </c>
      <c r="N16">
        <v>73</v>
      </c>
      <c r="O16">
        <v>63</v>
      </c>
      <c r="P16" s="27" t="str">
        <f>IF(OR(Table7911[[#This Row],[Math score]]&lt;80,Table7911[[#This Row],[Spanish score]]&lt;80,Table7911[[#This Row],[Science score]]&lt;80),"At least one below 80","")</f>
        <v>At least one below 80</v>
      </c>
      <c r="Q16" s="27" t="str">
        <f>IF(OR(Table7911[[#This Row],[Math score]]&gt;94,Table7911[[#This Row],[Spanish score]]&gt;94,Table7911[[#This Row],[Science score]]&gt;94),"At least one remarkable","")</f>
        <v/>
      </c>
    </row>
    <row r="17" spans="13:17" x14ac:dyDescent="0.2">
      <c r="M17">
        <v>92</v>
      </c>
      <c r="N17">
        <v>81</v>
      </c>
      <c r="O17">
        <v>64</v>
      </c>
      <c r="P17" s="27" t="str">
        <f>IF(OR(Table7911[[#This Row],[Math score]]&lt;80,Table7911[[#This Row],[Spanish score]]&lt;80,Table7911[[#This Row],[Science score]]&lt;80),"At least one below 80","")</f>
        <v>At least one below 80</v>
      </c>
      <c r="Q17" s="27" t="str">
        <f>IF(OR(Table7911[[#This Row],[Math score]]&gt;94,Table7911[[#This Row],[Spanish score]]&gt;94,Table7911[[#This Row],[Science score]]&gt;94),"At least one remarkable","")</f>
        <v/>
      </c>
    </row>
    <row r="18" spans="13:17" x14ac:dyDescent="0.2">
      <c r="M18">
        <v>83</v>
      </c>
      <c r="N18">
        <v>98</v>
      </c>
      <c r="O18">
        <v>80</v>
      </c>
      <c r="P18" s="27" t="str">
        <f>IF(OR(Table7911[[#This Row],[Math score]]&lt;80,Table7911[[#This Row],[Spanish score]]&lt;80,Table7911[[#This Row],[Science score]]&lt;80),"At least one below 80","")</f>
        <v/>
      </c>
      <c r="Q18" s="27" t="str">
        <f>IF(OR(Table7911[[#This Row],[Math score]]&gt;94,Table7911[[#This Row],[Spanish score]]&gt;94,Table7911[[#This Row],[Science score]]&gt;94),"At least one remarkable","")</f>
        <v>At least one remarkable</v>
      </c>
    </row>
    <row r="19" spans="13:17" x14ac:dyDescent="0.2">
      <c r="M19">
        <v>87</v>
      </c>
      <c r="N19">
        <v>63</v>
      </c>
      <c r="O19">
        <v>97</v>
      </c>
      <c r="P19" s="27" t="str">
        <f>IF(OR(Table7911[[#This Row],[Math score]]&lt;80,Table7911[[#This Row],[Spanish score]]&lt;80,Table7911[[#This Row],[Science score]]&lt;80),"At least one below 80","")</f>
        <v>At least one below 80</v>
      </c>
      <c r="Q19" s="27" t="str">
        <f>IF(OR(Table7911[[#This Row],[Math score]]&gt;94,Table7911[[#This Row],[Spanish score]]&gt;94,Table7911[[#This Row],[Science score]]&gt;94),"At least one remarkable","")</f>
        <v>At least one remarkable</v>
      </c>
    </row>
    <row r="20" spans="13:17" x14ac:dyDescent="0.2">
      <c r="M20">
        <v>88</v>
      </c>
      <c r="N20">
        <v>87</v>
      </c>
      <c r="O20">
        <v>96</v>
      </c>
      <c r="P20" s="27" t="str">
        <f>IF(OR(Table7911[[#This Row],[Math score]]&lt;80,Table7911[[#This Row],[Spanish score]]&lt;80,Table7911[[#This Row],[Science score]]&lt;80),"At least one below 80","")</f>
        <v/>
      </c>
      <c r="Q20" s="27" t="str">
        <f>IF(OR(Table7911[[#This Row],[Math score]]&gt;94,Table7911[[#This Row],[Spanish score]]&gt;94,Table7911[[#This Row],[Science score]]&gt;94),"At least one remarkable","")</f>
        <v>At least one remarkable</v>
      </c>
    </row>
    <row r="21" spans="13:17" x14ac:dyDescent="0.2">
      <c r="M21">
        <v>75</v>
      </c>
      <c r="N21">
        <v>79</v>
      </c>
      <c r="O21">
        <v>60</v>
      </c>
      <c r="P21" s="27" t="str">
        <f>IF(OR(Table7911[[#This Row],[Math score]]&lt;80,Table7911[[#This Row],[Spanish score]]&lt;80,Table7911[[#This Row],[Science score]]&lt;80),"At least one below 80","")</f>
        <v>At least one below 80</v>
      </c>
      <c r="Q21" s="27" t="str">
        <f>IF(OR(Table7911[[#This Row],[Math score]]&gt;94,Table7911[[#This Row],[Spanish score]]&gt;94,Table7911[[#This Row],[Science score]]&gt;94),"At least one remarkable","")</f>
        <v/>
      </c>
    </row>
    <row r="22" spans="13:17" x14ac:dyDescent="0.2">
      <c r="M22">
        <v>67</v>
      </c>
      <c r="N22">
        <v>66</v>
      </c>
      <c r="O22">
        <v>95</v>
      </c>
      <c r="P22" s="27" t="str">
        <f>IF(OR(Table7911[[#This Row],[Math score]]&lt;80,Table7911[[#This Row],[Spanish score]]&lt;80,Table7911[[#This Row],[Science score]]&lt;80),"At least one below 80","")</f>
        <v>At least one below 80</v>
      </c>
      <c r="Q22" s="27" t="str">
        <f>IF(OR(Table7911[[#This Row],[Math score]]&gt;94,Table7911[[#This Row],[Spanish score]]&gt;94,Table7911[[#This Row],[Science score]]&gt;94),"At least one remarkable","")</f>
        <v>At least one remarkable</v>
      </c>
    </row>
    <row r="23" spans="13:17" x14ac:dyDescent="0.2">
      <c r="M23">
        <v>99</v>
      </c>
      <c r="N23">
        <v>85</v>
      </c>
      <c r="O23">
        <v>69</v>
      </c>
      <c r="P23" s="27" t="str">
        <f>IF(OR(Table7911[[#This Row],[Math score]]&lt;80,Table7911[[#This Row],[Spanish score]]&lt;80,Table7911[[#This Row],[Science score]]&lt;80),"At least one below 80","")</f>
        <v>At least one below 80</v>
      </c>
      <c r="Q23" s="27" t="str">
        <f>IF(OR(Table7911[[#This Row],[Math score]]&gt;94,Table7911[[#This Row],[Spanish score]]&gt;94,Table7911[[#This Row],[Science score]]&gt;94),"At least one remarkable","")</f>
        <v>At least one remarkable</v>
      </c>
    </row>
    <row r="24" spans="13:17" x14ac:dyDescent="0.2">
      <c r="M24">
        <v>79</v>
      </c>
      <c r="N24">
        <v>94</v>
      </c>
      <c r="O24">
        <v>59</v>
      </c>
      <c r="P24" s="27" t="str">
        <f>IF(OR(Table7911[[#This Row],[Math score]]&lt;80,Table7911[[#This Row],[Spanish score]]&lt;80,Table7911[[#This Row],[Science score]]&lt;80),"At least one below 80","")</f>
        <v>At least one below 80</v>
      </c>
      <c r="Q24" s="27" t="str">
        <f>IF(OR(Table7911[[#This Row],[Math score]]&gt;94,Table7911[[#This Row],[Spanish score]]&gt;94,Table7911[[#This Row],[Science score]]&gt;94),"At least one remarkable","")</f>
        <v/>
      </c>
    </row>
    <row r="25" spans="13:17" x14ac:dyDescent="0.2">
      <c r="M25">
        <v>82</v>
      </c>
      <c r="N25">
        <v>65</v>
      </c>
      <c r="O25">
        <v>89</v>
      </c>
      <c r="P25" s="27" t="str">
        <f>IF(OR(Table7911[[#This Row],[Math score]]&lt;80,Table7911[[#This Row],[Spanish score]]&lt;80,Table7911[[#This Row],[Science score]]&lt;80),"At least one below 80","")</f>
        <v>At least one below 80</v>
      </c>
      <c r="Q25" s="27" t="str">
        <f>IF(OR(Table7911[[#This Row],[Math score]]&gt;94,Table7911[[#This Row],[Spanish score]]&gt;94,Table7911[[#This Row],[Science score]]&gt;94),"At least one remarkable","")</f>
        <v/>
      </c>
    </row>
    <row r="26" spans="13:17" x14ac:dyDescent="0.2">
      <c r="M26">
        <v>90</v>
      </c>
      <c r="N26">
        <v>78</v>
      </c>
      <c r="O26">
        <v>67</v>
      </c>
      <c r="P26" s="27" t="str">
        <f>IF(OR(Table7911[[#This Row],[Math score]]&lt;80,Table7911[[#This Row],[Spanish score]]&lt;80,Table7911[[#This Row],[Science score]]&lt;80),"At least one below 80","")</f>
        <v>At least one below 80</v>
      </c>
      <c r="Q26" s="27" t="str">
        <f>IF(OR(Table7911[[#This Row],[Math score]]&gt;94,Table7911[[#This Row],[Spanish score]]&gt;94,Table7911[[#This Row],[Science score]]&gt;94),"At least one remarkable","")</f>
        <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BBC4A-2108-481C-A029-EAAED52E30CE}">
  <sheetPr>
    <tabColor theme="8" tint="0.79998168889431442"/>
  </sheetPr>
  <dimension ref="L1:Q3121"/>
  <sheetViews>
    <sheetView topLeftCell="J1" zoomScale="90" zoomScaleNormal="90" workbookViewId="0">
      <selection activeCell="Q2" sqref="Q2"/>
    </sheetView>
  </sheetViews>
  <sheetFormatPr defaultRowHeight="15" x14ac:dyDescent="0.2"/>
  <cols>
    <col min="12" max="12" width="28.3828125" bestFit="1" customWidth="1"/>
    <col min="14" max="15" width="13.046875" bestFit="1" customWidth="1"/>
    <col min="16" max="16" width="16.41015625" customWidth="1"/>
    <col min="17" max="17" width="17.62109375" customWidth="1"/>
  </cols>
  <sheetData>
    <row r="1" spans="12:17" x14ac:dyDescent="0.2">
      <c r="L1" s="13" t="s">
        <v>25</v>
      </c>
      <c r="M1" s="13" t="s">
        <v>26</v>
      </c>
      <c r="N1" s="13" t="s">
        <v>27</v>
      </c>
      <c r="O1" s="13" t="s">
        <v>28</v>
      </c>
      <c r="P1" t="s">
        <v>2799</v>
      </c>
      <c r="Q1" t="s">
        <v>2800</v>
      </c>
    </row>
    <row r="2" spans="12:17" x14ac:dyDescent="0.2">
      <c r="L2" t="s">
        <v>29</v>
      </c>
      <c r="M2">
        <v>34</v>
      </c>
      <c r="N2">
        <v>182</v>
      </c>
      <c r="O2">
        <v>76</v>
      </c>
      <c r="P2" t="str">
        <f>IF(Table11[[#This Row],[Age]]&lt;=22,"Rookie",IF(Table11[[#This Row],[Age]]&lt;=29,"Seasoned","Veteran"))</f>
        <v>Veteran</v>
      </c>
      <c r="Q2" t="str">
        <f>IF(AND(Table11[[#This Row],[Height (cm)]]&gt;=180,Table11[[#This Row],[Weight (kg)]]&gt;=70),"180+ and 70+","")</f>
        <v>180+ and 70+</v>
      </c>
    </row>
    <row r="3" spans="12:17" x14ac:dyDescent="0.2">
      <c r="L3" t="s">
        <v>30</v>
      </c>
      <c r="M3">
        <v>19</v>
      </c>
      <c r="N3">
        <v>174</v>
      </c>
      <c r="O3">
        <v>65</v>
      </c>
      <c r="P3" t="str">
        <f>IF(Table11[[#This Row],[Age]]&lt;=22,"Rookie",IF(Table11[[#This Row],[Age]]&lt;=29,"Seasoned","Veteran"))</f>
        <v>Rookie</v>
      </c>
      <c r="Q3" t="str">
        <f>IF(AND(Table11[[#This Row],[Height (cm)]]&gt;=180,Table11[[#This Row],[Weight (kg)]]&gt;=70),"180+ and 70+","")</f>
        <v/>
      </c>
    </row>
    <row r="4" spans="12:17" x14ac:dyDescent="0.2">
      <c r="L4" t="s">
        <v>31</v>
      </c>
      <c r="M4">
        <v>23</v>
      </c>
      <c r="N4">
        <v>170</v>
      </c>
      <c r="O4">
        <v>68</v>
      </c>
      <c r="P4" t="str">
        <f>IF(Table11[[#This Row],[Age]]&lt;=22,"Rookie",IF(Table11[[#This Row],[Age]]&lt;=29,"Seasoned","Veteran"))</f>
        <v>Seasoned</v>
      </c>
      <c r="Q4" t="str">
        <f>IF(AND(Table11[[#This Row],[Height (cm)]]&gt;=180,Table11[[#This Row],[Weight (kg)]]&gt;=70),"180+ and 70+","")</f>
        <v/>
      </c>
    </row>
    <row r="5" spans="12:17" x14ac:dyDescent="0.2">
      <c r="L5" t="s">
        <v>32</v>
      </c>
      <c r="M5">
        <v>17</v>
      </c>
      <c r="N5">
        <v>178</v>
      </c>
      <c r="O5">
        <v>72</v>
      </c>
      <c r="P5" t="str">
        <f>IF(Table11[[#This Row],[Age]]&lt;=22,"Rookie",IF(Table11[[#This Row],[Age]]&lt;=29,"Seasoned","Veteran"))</f>
        <v>Rookie</v>
      </c>
      <c r="Q5" t="str">
        <f>IF(AND(Table11[[#This Row],[Height (cm)]]&gt;=180,Table11[[#This Row],[Weight (kg)]]&gt;=70),"180+ and 70+","")</f>
        <v/>
      </c>
    </row>
    <row r="6" spans="12:17" x14ac:dyDescent="0.2">
      <c r="L6" t="s">
        <v>33</v>
      </c>
      <c r="M6">
        <v>18</v>
      </c>
      <c r="N6">
        <v>175</v>
      </c>
      <c r="O6">
        <v>70</v>
      </c>
      <c r="P6" t="str">
        <f>IF(Table11[[#This Row],[Age]]&lt;=22,"Rookie",IF(Table11[[#This Row],[Age]]&lt;=29,"Seasoned","Veteran"))</f>
        <v>Rookie</v>
      </c>
      <c r="Q6" t="str">
        <f>IF(AND(Table11[[#This Row],[Height (cm)]]&gt;=180,Table11[[#This Row],[Weight (kg)]]&gt;=70),"180+ and 70+","")</f>
        <v/>
      </c>
    </row>
    <row r="7" spans="12:17" x14ac:dyDescent="0.2">
      <c r="L7" t="s">
        <v>34</v>
      </c>
      <c r="M7">
        <v>26</v>
      </c>
      <c r="N7">
        <v>168</v>
      </c>
      <c r="O7">
        <v>69</v>
      </c>
      <c r="P7" t="str">
        <f>IF(Table11[[#This Row],[Age]]&lt;=22,"Rookie",IF(Table11[[#This Row],[Age]]&lt;=29,"Seasoned","Veteran"))</f>
        <v>Seasoned</v>
      </c>
      <c r="Q7" t="str">
        <f>IF(AND(Table11[[#This Row],[Height (cm)]]&gt;=180,Table11[[#This Row],[Weight (kg)]]&gt;=70),"180+ and 70+","")</f>
        <v/>
      </c>
    </row>
    <row r="8" spans="12:17" x14ac:dyDescent="0.2">
      <c r="L8" t="s">
        <v>35</v>
      </c>
      <c r="M8">
        <v>18</v>
      </c>
      <c r="N8">
        <v>179</v>
      </c>
      <c r="O8">
        <v>72</v>
      </c>
      <c r="P8" t="str">
        <f>IF(Table11[[#This Row],[Age]]&lt;=22,"Rookie",IF(Table11[[#This Row],[Age]]&lt;=29,"Seasoned","Veteran"))</f>
        <v>Rookie</v>
      </c>
      <c r="Q8" t="str">
        <f>IF(AND(Table11[[#This Row],[Height (cm)]]&gt;=180,Table11[[#This Row],[Weight (kg)]]&gt;=70),"180+ and 70+","")</f>
        <v/>
      </c>
    </row>
    <row r="9" spans="12:17" x14ac:dyDescent="0.2">
      <c r="L9" t="s">
        <v>36</v>
      </c>
      <c r="M9">
        <v>24</v>
      </c>
      <c r="N9">
        <v>193</v>
      </c>
      <c r="O9">
        <v>82</v>
      </c>
      <c r="P9" t="str">
        <f>IF(Table11[[#This Row],[Age]]&lt;=22,"Rookie",IF(Table11[[#This Row],[Age]]&lt;=29,"Seasoned","Veteran"))</f>
        <v>Seasoned</v>
      </c>
      <c r="Q9" t="str">
        <f>IF(AND(Table11[[#This Row],[Height (cm)]]&gt;=180,Table11[[#This Row],[Weight (kg)]]&gt;=70),"180+ and 70+","")</f>
        <v>180+ and 70+</v>
      </c>
    </row>
    <row r="10" spans="12:17" x14ac:dyDescent="0.2">
      <c r="L10" t="s">
        <v>37</v>
      </c>
      <c r="M10">
        <v>20</v>
      </c>
      <c r="N10">
        <v>186</v>
      </c>
      <c r="O10">
        <v>75</v>
      </c>
      <c r="P10" t="str">
        <f>IF(Table11[[#This Row],[Age]]&lt;=22,"Rookie",IF(Table11[[#This Row],[Age]]&lt;=29,"Seasoned","Veteran"))</f>
        <v>Rookie</v>
      </c>
      <c r="Q10" t="str">
        <f>IF(AND(Table11[[#This Row],[Height (cm)]]&gt;=180,Table11[[#This Row],[Weight (kg)]]&gt;=70),"180+ and 70+","")</f>
        <v>180+ and 70+</v>
      </c>
    </row>
    <row r="11" spans="12:17" x14ac:dyDescent="0.2">
      <c r="L11" t="s">
        <v>38</v>
      </c>
      <c r="M11">
        <v>23</v>
      </c>
      <c r="N11">
        <v>182</v>
      </c>
      <c r="O11">
        <v>70</v>
      </c>
      <c r="P11" t="str">
        <f>IF(Table11[[#This Row],[Age]]&lt;=22,"Rookie",IF(Table11[[#This Row],[Age]]&lt;=29,"Seasoned","Veteran"))</f>
        <v>Seasoned</v>
      </c>
      <c r="Q11" t="str">
        <f>IF(AND(Table11[[#This Row],[Height (cm)]]&gt;=180,Table11[[#This Row],[Weight (kg)]]&gt;=70),"180+ and 70+","")</f>
        <v>180+ and 70+</v>
      </c>
    </row>
    <row r="12" spans="12:17" x14ac:dyDescent="0.2">
      <c r="L12" t="s">
        <v>39</v>
      </c>
      <c r="M12">
        <v>23</v>
      </c>
      <c r="N12">
        <v>192</v>
      </c>
      <c r="O12">
        <v>77</v>
      </c>
      <c r="P12" t="str">
        <f>IF(Table11[[#This Row],[Age]]&lt;=22,"Rookie",IF(Table11[[#This Row],[Age]]&lt;=29,"Seasoned","Veteran"))</f>
        <v>Seasoned</v>
      </c>
      <c r="Q12" t="str">
        <f>IF(AND(Table11[[#This Row],[Height (cm)]]&gt;=180,Table11[[#This Row],[Weight (kg)]]&gt;=70),"180+ and 70+","")</f>
        <v>180+ and 70+</v>
      </c>
    </row>
    <row r="13" spans="12:17" x14ac:dyDescent="0.2">
      <c r="L13" t="s">
        <v>40</v>
      </c>
      <c r="M13">
        <v>34</v>
      </c>
      <c r="N13">
        <v>180</v>
      </c>
      <c r="O13">
        <v>71</v>
      </c>
      <c r="P13" t="str">
        <f>IF(Table11[[#This Row],[Age]]&lt;=22,"Rookie",IF(Table11[[#This Row],[Age]]&lt;=29,"Seasoned","Veteran"))</f>
        <v>Veteran</v>
      </c>
      <c r="Q13" t="str">
        <f>IF(AND(Table11[[#This Row],[Height (cm)]]&gt;=180,Table11[[#This Row],[Weight (kg)]]&gt;=70),"180+ and 70+","")</f>
        <v>180+ and 70+</v>
      </c>
    </row>
    <row r="14" spans="12:17" x14ac:dyDescent="0.2">
      <c r="L14" t="s">
        <v>41</v>
      </c>
      <c r="M14">
        <v>21</v>
      </c>
      <c r="N14">
        <v>189</v>
      </c>
      <c r="O14">
        <v>74</v>
      </c>
      <c r="P14" t="str">
        <f>IF(Table11[[#This Row],[Age]]&lt;=22,"Rookie",IF(Table11[[#This Row],[Age]]&lt;=29,"Seasoned","Veteran"))</f>
        <v>Rookie</v>
      </c>
      <c r="Q14" t="str">
        <f>IF(AND(Table11[[#This Row],[Height (cm)]]&gt;=180,Table11[[#This Row],[Weight (kg)]]&gt;=70),"180+ and 70+","")</f>
        <v>180+ and 70+</v>
      </c>
    </row>
    <row r="15" spans="12:17" x14ac:dyDescent="0.2">
      <c r="L15" t="s">
        <v>42</v>
      </c>
      <c r="M15">
        <v>17</v>
      </c>
      <c r="N15">
        <v>191</v>
      </c>
      <c r="O15">
        <v>75</v>
      </c>
      <c r="P15" t="str">
        <f>IF(Table11[[#This Row],[Age]]&lt;=22,"Rookie",IF(Table11[[#This Row],[Age]]&lt;=29,"Seasoned","Veteran"))</f>
        <v>Rookie</v>
      </c>
      <c r="Q15" t="str">
        <f>IF(AND(Table11[[#This Row],[Height (cm)]]&gt;=180,Table11[[#This Row],[Weight (kg)]]&gt;=70),"180+ and 70+","")</f>
        <v>180+ and 70+</v>
      </c>
    </row>
    <row r="16" spans="12:17" x14ac:dyDescent="0.2">
      <c r="L16" t="s">
        <v>43</v>
      </c>
      <c r="M16">
        <v>21</v>
      </c>
      <c r="N16">
        <v>180</v>
      </c>
      <c r="O16">
        <v>75</v>
      </c>
      <c r="P16" t="str">
        <f>IF(Table11[[#This Row],[Age]]&lt;=22,"Rookie",IF(Table11[[#This Row],[Age]]&lt;=29,"Seasoned","Veteran"))</f>
        <v>Rookie</v>
      </c>
      <c r="Q16" t="str">
        <f>IF(AND(Table11[[#This Row],[Height (cm)]]&gt;=180,Table11[[#This Row],[Weight (kg)]]&gt;=70),"180+ and 70+","")</f>
        <v>180+ and 70+</v>
      </c>
    </row>
    <row r="17" spans="12:17" x14ac:dyDescent="0.2">
      <c r="L17" t="s">
        <v>44</v>
      </c>
      <c r="M17">
        <v>17</v>
      </c>
      <c r="N17">
        <v>178</v>
      </c>
      <c r="O17">
        <v>68</v>
      </c>
      <c r="P17" t="str">
        <f>IF(Table11[[#This Row],[Age]]&lt;=22,"Rookie",IF(Table11[[#This Row],[Age]]&lt;=29,"Seasoned","Veteran"))</f>
        <v>Rookie</v>
      </c>
      <c r="Q17" t="str">
        <f>IF(AND(Table11[[#This Row],[Height (cm)]]&gt;=180,Table11[[#This Row],[Weight (kg)]]&gt;=70),"180+ and 70+","")</f>
        <v/>
      </c>
    </row>
    <row r="18" spans="12:17" ht="15" customHeight="1" x14ac:dyDescent="0.2">
      <c r="L18" t="s">
        <v>45</v>
      </c>
      <c r="M18">
        <v>22</v>
      </c>
      <c r="N18">
        <v>182</v>
      </c>
      <c r="O18">
        <v>76</v>
      </c>
      <c r="P18" t="str">
        <f>IF(Table11[[#This Row],[Age]]&lt;=22,"Rookie",IF(Table11[[#This Row],[Age]]&lt;=29,"Seasoned","Veteran"))</f>
        <v>Rookie</v>
      </c>
      <c r="Q18" t="str">
        <f>IF(AND(Table11[[#This Row],[Height (cm)]]&gt;=180,Table11[[#This Row],[Weight (kg)]]&gt;=70),"180+ and 70+","")</f>
        <v>180+ and 70+</v>
      </c>
    </row>
    <row r="19" spans="12:17" x14ac:dyDescent="0.2">
      <c r="L19" t="s">
        <v>46</v>
      </c>
      <c r="M19">
        <v>25</v>
      </c>
      <c r="N19">
        <v>187</v>
      </c>
      <c r="O19">
        <v>90</v>
      </c>
      <c r="P19" t="str">
        <f>IF(Table11[[#This Row],[Age]]&lt;=22,"Rookie",IF(Table11[[#This Row],[Age]]&lt;=29,"Seasoned","Veteran"))</f>
        <v>Seasoned</v>
      </c>
      <c r="Q19" t="str">
        <f>IF(AND(Table11[[#This Row],[Height (cm)]]&gt;=180,Table11[[#This Row],[Weight (kg)]]&gt;=70),"180+ and 70+","")</f>
        <v>180+ and 70+</v>
      </c>
    </row>
    <row r="20" spans="12:17" x14ac:dyDescent="0.2">
      <c r="L20" t="s">
        <v>47</v>
      </c>
      <c r="M20">
        <v>17</v>
      </c>
      <c r="N20">
        <v>182</v>
      </c>
      <c r="O20">
        <v>76</v>
      </c>
      <c r="P20" t="str">
        <f>IF(Table11[[#This Row],[Age]]&lt;=22,"Rookie",IF(Table11[[#This Row],[Age]]&lt;=29,"Seasoned","Veteran"))</f>
        <v>Rookie</v>
      </c>
      <c r="Q20" t="str">
        <f>IF(AND(Table11[[#This Row],[Height (cm)]]&gt;=180,Table11[[#This Row],[Weight (kg)]]&gt;=70),"180+ and 70+","")</f>
        <v>180+ and 70+</v>
      </c>
    </row>
    <row r="21" spans="12:17" x14ac:dyDescent="0.2">
      <c r="L21" t="s">
        <v>48</v>
      </c>
      <c r="M21">
        <v>20</v>
      </c>
      <c r="N21">
        <v>191</v>
      </c>
      <c r="O21">
        <v>79</v>
      </c>
      <c r="P21" t="str">
        <f>IF(Table11[[#This Row],[Age]]&lt;=22,"Rookie",IF(Table11[[#This Row],[Age]]&lt;=29,"Seasoned","Veteran"))</f>
        <v>Rookie</v>
      </c>
      <c r="Q21" t="str">
        <f>IF(AND(Table11[[#This Row],[Height (cm)]]&gt;=180,Table11[[#This Row],[Weight (kg)]]&gt;=70),"180+ and 70+","")</f>
        <v>180+ and 70+</v>
      </c>
    </row>
    <row r="22" spans="12:17" x14ac:dyDescent="0.2">
      <c r="L22" t="s">
        <v>49</v>
      </c>
      <c r="M22">
        <v>20</v>
      </c>
      <c r="N22">
        <v>177</v>
      </c>
      <c r="O22">
        <v>71</v>
      </c>
      <c r="P22" t="str">
        <f>IF(Table11[[#This Row],[Age]]&lt;=22,"Rookie",IF(Table11[[#This Row],[Age]]&lt;=29,"Seasoned","Veteran"))</f>
        <v>Rookie</v>
      </c>
      <c r="Q22" t="str">
        <f>IF(AND(Table11[[#This Row],[Height (cm)]]&gt;=180,Table11[[#This Row],[Weight (kg)]]&gt;=70),"180+ and 70+","")</f>
        <v/>
      </c>
    </row>
    <row r="23" spans="12:17" x14ac:dyDescent="0.2">
      <c r="L23" t="s">
        <v>50</v>
      </c>
      <c r="M23">
        <v>17</v>
      </c>
      <c r="N23">
        <v>187</v>
      </c>
      <c r="O23">
        <v>70</v>
      </c>
      <c r="P23" t="str">
        <f>IF(Table11[[#This Row],[Age]]&lt;=22,"Rookie",IF(Table11[[#This Row],[Age]]&lt;=29,"Seasoned","Veteran"))</f>
        <v>Rookie</v>
      </c>
      <c r="Q23" t="str">
        <f>IF(AND(Table11[[#This Row],[Height (cm)]]&gt;=180,Table11[[#This Row],[Weight (kg)]]&gt;=70),"180+ and 70+","")</f>
        <v>180+ and 70+</v>
      </c>
    </row>
    <row r="24" spans="12:17" x14ac:dyDescent="0.2">
      <c r="L24" t="s">
        <v>51</v>
      </c>
      <c r="M24">
        <v>18</v>
      </c>
      <c r="N24">
        <v>172</v>
      </c>
      <c r="O24">
        <v>78</v>
      </c>
      <c r="P24" t="str">
        <f>IF(Table11[[#This Row],[Age]]&lt;=22,"Rookie",IF(Table11[[#This Row],[Age]]&lt;=29,"Seasoned","Veteran"))</f>
        <v>Rookie</v>
      </c>
      <c r="Q24" t="str">
        <f>IF(AND(Table11[[#This Row],[Height (cm)]]&gt;=180,Table11[[#This Row],[Weight (kg)]]&gt;=70),"180+ and 70+","")</f>
        <v/>
      </c>
    </row>
    <row r="25" spans="12:17" x14ac:dyDescent="0.2">
      <c r="L25" t="s">
        <v>52</v>
      </c>
      <c r="M25">
        <v>22</v>
      </c>
      <c r="N25">
        <v>176</v>
      </c>
      <c r="O25">
        <v>73</v>
      </c>
      <c r="P25" t="str">
        <f>IF(Table11[[#This Row],[Age]]&lt;=22,"Rookie",IF(Table11[[#This Row],[Age]]&lt;=29,"Seasoned","Veteran"))</f>
        <v>Rookie</v>
      </c>
      <c r="Q25" t="str">
        <f>IF(AND(Table11[[#This Row],[Height (cm)]]&gt;=180,Table11[[#This Row],[Weight (kg)]]&gt;=70),"180+ and 70+","")</f>
        <v/>
      </c>
    </row>
    <row r="26" spans="12:17" x14ac:dyDescent="0.2">
      <c r="L26" t="s">
        <v>53</v>
      </c>
      <c r="M26">
        <v>22</v>
      </c>
      <c r="N26">
        <v>193</v>
      </c>
      <c r="O26">
        <v>89</v>
      </c>
      <c r="P26" t="str">
        <f>IF(Table11[[#This Row],[Age]]&lt;=22,"Rookie",IF(Table11[[#This Row],[Age]]&lt;=29,"Seasoned","Veteran"))</f>
        <v>Rookie</v>
      </c>
      <c r="Q26" t="str">
        <f>IF(AND(Table11[[#This Row],[Height (cm)]]&gt;=180,Table11[[#This Row],[Weight (kg)]]&gt;=70),"180+ and 70+","")</f>
        <v>180+ and 70+</v>
      </c>
    </row>
    <row r="27" spans="12:17" x14ac:dyDescent="0.2">
      <c r="L27" t="s">
        <v>54</v>
      </c>
      <c r="M27">
        <v>22</v>
      </c>
      <c r="N27">
        <v>173</v>
      </c>
      <c r="O27">
        <v>64</v>
      </c>
      <c r="P27" t="str">
        <f>IF(Table11[[#This Row],[Age]]&lt;=22,"Rookie",IF(Table11[[#This Row],[Age]]&lt;=29,"Seasoned","Veteran"))</f>
        <v>Rookie</v>
      </c>
      <c r="Q27" t="str">
        <f>IF(AND(Table11[[#This Row],[Height (cm)]]&gt;=180,Table11[[#This Row],[Weight (kg)]]&gt;=70),"180+ and 70+","")</f>
        <v/>
      </c>
    </row>
    <row r="28" spans="12:17" x14ac:dyDescent="0.2">
      <c r="L28" t="s">
        <v>55</v>
      </c>
      <c r="M28">
        <v>18</v>
      </c>
      <c r="N28">
        <v>183</v>
      </c>
      <c r="O28">
        <v>77</v>
      </c>
      <c r="P28" t="str">
        <f>IF(Table11[[#This Row],[Age]]&lt;=22,"Rookie",IF(Table11[[#This Row],[Age]]&lt;=29,"Seasoned","Veteran"))</f>
        <v>Rookie</v>
      </c>
      <c r="Q28" t="str">
        <f>IF(AND(Table11[[#This Row],[Height (cm)]]&gt;=180,Table11[[#This Row],[Weight (kg)]]&gt;=70),"180+ and 70+","")</f>
        <v>180+ and 70+</v>
      </c>
    </row>
    <row r="29" spans="12:17" x14ac:dyDescent="0.2">
      <c r="L29" t="s">
        <v>56</v>
      </c>
      <c r="M29">
        <v>18</v>
      </c>
      <c r="N29">
        <v>184</v>
      </c>
      <c r="O29">
        <v>80</v>
      </c>
      <c r="P29" t="str">
        <f>IF(Table11[[#This Row],[Age]]&lt;=22,"Rookie",IF(Table11[[#This Row],[Age]]&lt;=29,"Seasoned","Veteran"))</f>
        <v>Rookie</v>
      </c>
      <c r="Q29" t="str">
        <f>IF(AND(Table11[[#This Row],[Height (cm)]]&gt;=180,Table11[[#This Row],[Weight (kg)]]&gt;=70),"180+ and 70+","")</f>
        <v>180+ and 70+</v>
      </c>
    </row>
    <row r="30" spans="12:17" x14ac:dyDescent="0.2">
      <c r="L30" t="s">
        <v>57</v>
      </c>
      <c r="M30">
        <v>21</v>
      </c>
      <c r="N30">
        <v>180</v>
      </c>
      <c r="O30">
        <v>77</v>
      </c>
      <c r="P30" t="str">
        <f>IF(Table11[[#This Row],[Age]]&lt;=22,"Rookie",IF(Table11[[#This Row],[Age]]&lt;=29,"Seasoned","Veteran"))</f>
        <v>Rookie</v>
      </c>
      <c r="Q30" t="str">
        <f>IF(AND(Table11[[#This Row],[Height (cm)]]&gt;=180,Table11[[#This Row],[Weight (kg)]]&gt;=70),"180+ and 70+","")</f>
        <v>180+ and 70+</v>
      </c>
    </row>
    <row r="31" spans="12:17" x14ac:dyDescent="0.2">
      <c r="L31" t="s">
        <v>58</v>
      </c>
      <c r="M31">
        <v>27</v>
      </c>
      <c r="N31">
        <v>187</v>
      </c>
      <c r="O31">
        <v>82</v>
      </c>
      <c r="P31" t="str">
        <f>IF(Table11[[#This Row],[Age]]&lt;=22,"Rookie",IF(Table11[[#This Row],[Age]]&lt;=29,"Seasoned","Veteran"))</f>
        <v>Seasoned</v>
      </c>
      <c r="Q31" t="str">
        <f>IF(AND(Table11[[#This Row],[Height (cm)]]&gt;=180,Table11[[#This Row],[Weight (kg)]]&gt;=70),"180+ and 70+","")</f>
        <v>180+ and 70+</v>
      </c>
    </row>
    <row r="32" spans="12:17" x14ac:dyDescent="0.2">
      <c r="L32" t="s">
        <v>59</v>
      </c>
      <c r="M32">
        <v>18</v>
      </c>
      <c r="N32">
        <v>174</v>
      </c>
      <c r="O32">
        <v>66</v>
      </c>
      <c r="P32" t="str">
        <f>IF(Table11[[#This Row],[Age]]&lt;=22,"Rookie",IF(Table11[[#This Row],[Age]]&lt;=29,"Seasoned","Veteran"))</f>
        <v>Rookie</v>
      </c>
      <c r="Q32" t="str">
        <f>IF(AND(Table11[[#This Row],[Height (cm)]]&gt;=180,Table11[[#This Row],[Weight (kg)]]&gt;=70),"180+ and 70+","")</f>
        <v/>
      </c>
    </row>
    <row r="33" spans="12:17" x14ac:dyDescent="0.2">
      <c r="L33" t="s">
        <v>60</v>
      </c>
      <c r="M33">
        <v>36</v>
      </c>
      <c r="N33">
        <v>169</v>
      </c>
      <c r="O33">
        <v>67</v>
      </c>
      <c r="P33" t="str">
        <f>IF(Table11[[#This Row],[Age]]&lt;=22,"Rookie",IF(Table11[[#This Row],[Age]]&lt;=29,"Seasoned","Veteran"))</f>
        <v>Veteran</v>
      </c>
      <c r="Q33" t="str">
        <f>IF(AND(Table11[[#This Row],[Height (cm)]]&gt;=180,Table11[[#This Row],[Weight (kg)]]&gt;=70),"180+ and 70+","")</f>
        <v/>
      </c>
    </row>
    <row r="34" spans="12:17" x14ac:dyDescent="0.2">
      <c r="L34" t="s">
        <v>61</v>
      </c>
      <c r="M34">
        <v>38</v>
      </c>
      <c r="N34">
        <v>187</v>
      </c>
      <c r="O34">
        <v>85</v>
      </c>
      <c r="P34" t="str">
        <f>IF(Table11[[#This Row],[Age]]&lt;=22,"Rookie",IF(Table11[[#This Row],[Age]]&lt;=29,"Seasoned","Veteran"))</f>
        <v>Veteran</v>
      </c>
      <c r="Q34" t="str">
        <f>IF(AND(Table11[[#This Row],[Height (cm)]]&gt;=180,Table11[[#This Row],[Weight (kg)]]&gt;=70),"180+ and 70+","")</f>
        <v>180+ and 70+</v>
      </c>
    </row>
    <row r="35" spans="12:17" x14ac:dyDescent="0.2">
      <c r="L35" t="s">
        <v>62</v>
      </c>
      <c r="M35">
        <v>19</v>
      </c>
      <c r="N35">
        <v>172</v>
      </c>
      <c r="O35">
        <v>67</v>
      </c>
      <c r="P35" t="str">
        <f>IF(Table11[[#This Row],[Age]]&lt;=22,"Rookie",IF(Table11[[#This Row],[Age]]&lt;=29,"Seasoned","Veteran"))</f>
        <v>Rookie</v>
      </c>
      <c r="Q35" t="str">
        <f>IF(AND(Table11[[#This Row],[Height (cm)]]&gt;=180,Table11[[#This Row],[Weight (kg)]]&gt;=70),"180+ and 70+","")</f>
        <v/>
      </c>
    </row>
    <row r="36" spans="12:17" x14ac:dyDescent="0.2">
      <c r="L36" t="s">
        <v>63</v>
      </c>
      <c r="M36">
        <v>17</v>
      </c>
      <c r="N36">
        <v>185</v>
      </c>
      <c r="O36">
        <v>77</v>
      </c>
      <c r="P36" t="str">
        <f>IF(Table11[[#This Row],[Age]]&lt;=22,"Rookie",IF(Table11[[#This Row],[Age]]&lt;=29,"Seasoned","Veteran"))</f>
        <v>Rookie</v>
      </c>
      <c r="Q36" t="str">
        <f>IF(AND(Table11[[#This Row],[Height (cm)]]&gt;=180,Table11[[#This Row],[Weight (kg)]]&gt;=70),"180+ and 70+","")</f>
        <v>180+ and 70+</v>
      </c>
    </row>
    <row r="37" spans="12:17" x14ac:dyDescent="0.2">
      <c r="L37" t="s">
        <v>64</v>
      </c>
      <c r="M37">
        <v>24</v>
      </c>
      <c r="N37">
        <v>185</v>
      </c>
      <c r="O37">
        <v>80</v>
      </c>
      <c r="P37" t="str">
        <f>IF(Table11[[#This Row],[Age]]&lt;=22,"Rookie",IF(Table11[[#This Row],[Age]]&lt;=29,"Seasoned","Veteran"))</f>
        <v>Seasoned</v>
      </c>
      <c r="Q37" t="str">
        <f>IF(AND(Table11[[#This Row],[Height (cm)]]&gt;=180,Table11[[#This Row],[Weight (kg)]]&gt;=70),"180+ and 70+","")</f>
        <v>180+ and 70+</v>
      </c>
    </row>
    <row r="38" spans="12:17" x14ac:dyDescent="0.2">
      <c r="L38" t="s">
        <v>65</v>
      </c>
      <c r="M38">
        <v>20</v>
      </c>
      <c r="N38">
        <v>182</v>
      </c>
      <c r="O38">
        <v>68</v>
      </c>
      <c r="P38" t="str">
        <f>IF(Table11[[#This Row],[Age]]&lt;=22,"Rookie",IF(Table11[[#This Row],[Age]]&lt;=29,"Seasoned","Veteran"))</f>
        <v>Rookie</v>
      </c>
      <c r="Q38" t="str">
        <f>IF(AND(Table11[[#This Row],[Height (cm)]]&gt;=180,Table11[[#This Row],[Weight (kg)]]&gt;=70),"180+ and 70+","")</f>
        <v/>
      </c>
    </row>
    <row r="39" spans="12:17" x14ac:dyDescent="0.2">
      <c r="L39" t="s">
        <v>66</v>
      </c>
      <c r="M39">
        <v>23</v>
      </c>
      <c r="N39">
        <v>180</v>
      </c>
      <c r="O39">
        <v>76</v>
      </c>
      <c r="P39" t="str">
        <f>IF(Table11[[#This Row],[Age]]&lt;=22,"Rookie",IF(Table11[[#This Row],[Age]]&lt;=29,"Seasoned","Veteran"))</f>
        <v>Seasoned</v>
      </c>
      <c r="Q39" t="str">
        <f>IF(AND(Table11[[#This Row],[Height (cm)]]&gt;=180,Table11[[#This Row],[Weight (kg)]]&gt;=70),"180+ and 70+","")</f>
        <v>180+ and 70+</v>
      </c>
    </row>
    <row r="40" spans="12:17" x14ac:dyDescent="0.2">
      <c r="L40" t="s">
        <v>67</v>
      </c>
      <c r="M40">
        <v>21</v>
      </c>
      <c r="N40">
        <v>182</v>
      </c>
      <c r="O40">
        <v>77</v>
      </c>
      <c r="P40" t="str">
        <f>IF(Table11[[#This Row],[Age]]&lt;=22,"Rookie",IF(Table11[[#This Row],[Age]]&lt;=29,"Seasoned","Veteran"))</f>
        <v>Rookie</v>
      </c>
      <c r="Q40" t="str">
        <f>IF(AND(Table11[[#This Row],[Height (cm)]]&gt;=180,Table11[[#This Row],[Weight (kg)]]&gt;=70),"180+ and 70+","")</f>
        <v>180+ and 70+</v>
      </c>
    </row>
    <row r="41" spans="12:17" x14ac:dyDescent="0.2">
      <c r="L41" t="s">
        <v>68</v>
      </c>
      <c r="M41">
        <v>27</v>
      </c>
      <c r="N41">
        <v>190</v>
      </c>
      <c r="O41">
        <v>85</v>
      </c>
      <c r="P41" t="str">
        <f>IF(Table11[[#This Row],[Age]]&lt;=22,"Rookie",IF(Table11[[#This Row],[Age]]&lt;=29,"Seasoned","Veteran"))</f>
        <v>Seasoned</v>
      </c>
      <c r="Q41" t="str">
        <f>IF(AND(Table11[[#This Row],[Height (cm)]]&gt;=180,Table11[[#This Row],[Weight (kg)]]&gt;=70),"180+ and 70+","")</f>
        <v>180+ and 70+</v>
      </c>
    </row>
    <row r="42" spans="12:17" x14ac:dyDescent="0.2">
      <c r="L42" t="s">
        <v>69</v>
      </c>
      <c r="M42">
        <v>21</v>
      </c>
      <c r="N42">
        <v>184</v>
      </c>
      <c r="O42">
        <v>73</v>
      </c>
      <c r="P42" t="str">
        <f>IF(Table11[[#This Row],[Age]]&lt;=22,"Rookie",IF(Table11[[#This Row],[Age]]&lt;=29,"Seasoned","Veteran"))</f>
        <v>Rookie</v>
      </c>
      <c r="Q42" t="str">
        <f>IF(AND(Table11[[#This Row],[Height (cm)]]&gt;=180,Table11[[#This Row],[Weight (kg)]]&gt;=70),"180+ and 70+","")</f>
        <v>180+ and 70+</v>
      </c>
    </row>
    <row r="43" spans="12:17" x14ac:dyDescent="0.2">
      <c r="L43" t="s">
        <v>70</v>
      </c>
      <c r="M43">
        <v>20</v>
      </c>
      <c r="N43">
        <v>179</v>
      </c>
      <c r="O43">
        <v>70</v>
      </c>
      <c r="P43" t="str">
        <f>IF(Table11[[#This Row],[Age]]&lt;=22,"Rookie",IF(Table11[[#This Row],[Age]]&lt;=29,"Seasoned","Veteran"))</f>
        <v>Rookie</v>
      </c>
      <c r="Q43" t="str">
        <f>IF(AND(Table11[[#This Row],[Height (cm)]]&gt;=180,Table11[[#This Row],[Weight (kg)]]&gt;=70),"180+ and 70+","")</f>
        <v/>
      </c>
    </row>
    <row r="44" spans="12:17" x14ac:dyDescent="0.2">
      <c r="L44" t="s">
        <v>71</v>
      </c>
      <c r="M44">
        <v>26</v>
      </c>
      <c r="N44">
        <v>190</v>
      </c>
      <c r="O44">
        <v>86</v>
      </c>
      <c r="P44" t="str">
        <f>IF(Table11[[#This Row],[Age]]&lt;=22,"Rookie",IF(Table11[[#This Row],[Age]]&lt;=29,"Seasoned","Veteran"))</f>
        <v>Seasoned</v>
      </c>
      <c r="Q44" t="str">
        <f>IF(AND(Table11[[#This Row],[Height (cm)]]&gt;=180,Table11[[#This Row],[Weight (kg)]]&gt;=70),"180+ and 70+","")</f>
        <v>180+ and 70+</v>
      </c>
    </row>
    <row r="45" spans="12:17" x14ac:dyDescent="0.2">
      <c r="L45" t="s">
        <v>72</v>
      </c>
      <c r="M45">
        <v>22</v>
      </c>
      <c r="N45">
        <v>175</v>
      </c>
      <c r="O45">
        <v>61</v>
      </c>
      <c r="P45" t="str">
        <f>IF(Table11[[#This Row],[Age]]&lt;=22,"Rookie",IF(Table11[[#This Row],[Age]]&lt;=29,"Seasoned","Veteran"))</f>
        <v>Rookie</v>
      </c>
      <c r="Q45" t="str">
        <f>IF(AND(Table11[[#This Row],[Height (cm)]]&gt;=180,Table11[[#This Row],[Weight (kg)]]&gt;=70),"180+ and 70+","")</f>
        <v/>
      </c>
    </row>
    <row r="46" spans="12:17" x14ac:dyDescent="0.2">
      <c r="L46" t="s">
        <v>73</v>
      </c>
      <c r="M46">
        <v>22</v>
      </c>
      <c r="N46">
        <v>183</v>
      </c>
      <c r="O46">
        <v>70</v>
      </c>
      <c r="P46" t="str">
        <f>IF(Table11[[#This Row],[Age]]&lt;=22,"Rookie",IF(Table11[[#This Row],[Age]]&lt;=29,"Seasoned","Veteran"))</f>
        <v>Rookie</v>
      </c>
      <c r="Q46" t="str">
        <f>IF(AND(Table11[[#This Row],[Height (cm)]]&gt;=180,Table11[[#This Row],[Weight (kg)]]&gt;=70),"180+ and 70+","")</f>
        <v>180+ and 70+</v>
      </c>
    </row>
    <row r="47" spans="12:17" x14ac:dyDescent="0.2">
      <c r="L47" t="s">
        <v>74</v>
      </c>
      <c r="M47">
        <v>22</v>
      </c>
      <c r="N47">
        <v>190</v>
      </c>
      <c r="O47">
        <v>91</v>
      </c>
      <c r="P47" t="str">
        <f>IF(Table11[[#This Row],[Age]]&lt;=22,"Rookie",IF(Table11[[#This Row],[Age]]&lt;=29,"Seasoned","Veteran"))</f>
        <v>Rookie</v>
      </c>
      <c r="Q47" t="str">
        <f>IF(AND(Table11[[#This Row],[Height (cm)]]&gt;=180,Table11[[#This Row],[Weight (kg)]]&gt;=70),"180+ and 70+","")</f>
        <v>180+ and 70+</v>
      </c>
    </row>
    <row r="48" spans="12:17" x14ac:dyDescent="0.2">
      <c r="L48" t="s">
        <v>75</v>
      </c>
      <c r="M48">
        <v>20</v>
      </c>
      <c r="N48">
        <v>182</v>
      </c>
      <c r="O48">
        <v>72</v>
      </c>
      <c r="P48" t="str">
        <f>IF(Table11[[#This Row],[Age]]&lt;=22,"Rookie",IF(Table11[[#This Row],[Age]]&lt;=29,"Seasoned","Veteran"))</f>
        <v>Rookie</v>
      </c>
      <c r="Q48" t="str">
        <f>IF(AND(Table11[[#This Row],[Height (cm)]]&gt;=180,Table11[[#This Row],[Weight (kg)]]&gt;=70),"180+ and 70+","")</f>
        <v>180+ and 70+</v>
      </c>
    </row>
    <row r="49" spans="12:17" x14ac:dyDescent="0.2">
      <c r="L49" t="s">
        <v>76</v>
      </c>
      <c r="M49">
        <v>19</v>
      </c>
      <c r="N49">
        <v>180</v>
      </c>
      <c r="O49">
        <v>72</v>
      </c>
      <c r="P49" t="str">
        <f>IF(Table11[[#This Row],[Age]]&lt;=22,"Rookie",IF(Table11[[#This Row],[Age]]&lt;=29,"Seasoned","Veteran"))</f>
        <v>Rookie</v>
      </c>
      <c r="Q49" t="str">
        <f>IF(AND(Table11[[#This Row],[Height (cm)]]&gt;=180,Table11[[#This Row],[Weight (kg)]]&gt;=70),"180+ and 70+","")</f>
        <v>180+ and 70+</v>
      </c>
    </row>
    <row r="50" spans="12:17" x14ac:dyDescent="0.2">
      <c r="L50" t="s">
        <v>77</v>
      </c>
      <c r="M50">
        <v>18</v>
      </c>
      <c r="N50">
        <v>169</v>
      </c>
      <c r="O50">
        <v>70</v>
      </c>
      <c r="P50" t="str">
        <f>IF(Table11[[#This Row],[Age]]&lt;=22,"Rookie",IF(Table11[[#This Row],[Age]]&lt;=29,"Seasoned","Veteran"))</f>
        <v>Rookie</v>
      </c>
      <c r="Q50" t="str">
        <f>IF(AND(Table11[[#This Row],[Height (cm)]]&gt;=180,Table11[[#This Row],[Weight (kg)]]&gt;=70),"180+ and 70+","")</f>
        <v/>
      </c>
    </row>
    <row r="51" spans="12:17" x14ac:dyDescent="0.2">
      <c r="L51" t="s">
        <v>78</v>
      </c>
      <c r="M51">
        <v>22</v>
      </c>
      <c r="N51">
        <v>195</v>
      </c>
      <c r="O51">
        <v>94</v>
      </c>
      <c r="P51" t="str">
        <f>IF(Table11[[#This Row],[Age]]&lt;=22,"Rookie",IF(Table11[[#This Row],[Age]]&lt;=29,"Seasoned","Veteran"))</f>
        <v>Rookie</v>
      </c>
      <c r="Q51" t="str">
        <f>IF(AND(Table11[[#This Row],[Height (cm)]]&gt;=180,Table11[[#This Row],[Weight (kg)]]&gt;=70),"180+ and 70+","")</f>
        <v>180+ and 70+</v>
      </c>
    </row>
    <row r="52" spans="12:17" x14ac:dyDescent="0.2">
      <c r="L52" t="s">
        <v>79</v>
      </c>
      <c r="M52">
        <v>21</v>
      </c>
      <c r="N52">
        <v>181</v>
      </c>
      <c r="O52">
        <v>70</v>
      </c>
      <c r="P52" t="str">
        <f>IF(Table11[[#This Row],[Age]]&lt;=22,"Rookie",IF(Table11[[#This Row],[Age]]&lt;=29,"Seasoned","Veteran"))</f>
        <v>Rookie</v>
      </c>
      <c r="Q52" t="str">
        <f>IF(AND(Table11[[#This Row],[Height (cm)]]&gt;=180,Table11[[#This Row],[Weight (kg)]]&gt;=70),"180+ and 70+","")</f>
        <v>180+ and 70+</v>
      </c>
    </row>
    <row r="53" spans="12:17" x14ac:dyDescent="0.2">
      <c r="L53" t="s">
        <v>80</v>
      </c>
      <c r="M53">
        <v>17</v>
      </c>
      <c r="N53">
        <v>173</v>
      </c>
      <c r="O53">
        <v>67</v>
      </c>
      <c r="P53" t="str">
        <f>IF(Table11[[#This Row],[Age]]&lt;=22,"Rookie",IF(Table11[[#This Row],[Age]]&lt;=29,"Seasoned","Veteran"))</f>
        <v>Rookie</v>
      </c>
      <c r="Q53" t="str">
        <f>IF(AND(Table11[[#This Row],[Height (cm)]]&gt;=180,Table11[[#This Row],[Weight (kg)]]&gt;=70),"180+ and 70+","")</f>
        <v/>
      </c>
    </row>
    <row r="54" spans="12:17" x14ac:dyDescent="0.2">
      <c r="L54" t="s">
        <v>81</v>
      </c>
      <c r="M54">
        <v>18</v>
      </c>
      <c r="N54">
        <v>183</v>
      </c>
      <c r="O54">
        <v>74</v>
      </c>
      <c r="P54" t="str">
        <f>IF(Table11[[#This Row],[Age]]&lt;=22,"Rookie",IF(Table11[[#This Row],[Age]]&lt;=29,"Seasoned","Veteran"))</f>
        <v>Rookie</v>
      </c>
      <c r="Q54" t="str">
        <f>IF(AND(Table11[[#This Row],[Height (cm)]]&gt;=180,Table11[[#This Row],[Weight (kg)]]&gt;=70),"180+ and 70+","")</f>
        <v>180+ and 70+</v>
      </c>
    </row>
    <row r="55" spans="12:17" x14ac:dyDescent="0.2">
      <c r="L55" t="s">
        <v>82</v>
      </c>
      <c r="M55">
        <v>24</v>
      </c>
      <c r="N55">
        <v>182</v>
      </c>
      <c r="O55">
        <v>75</v>
      </c>
      <c r="P55" t="str">
        <f>IF(Table11[[#This Row],[Age]]&lt;=22,"Rookie",IF(Table11[[#This Row],[Age]]&lt;=29,"Seasoned","Veteran"))</f>
        <v>Seasoned</v>
      </c>
      <c r="Q55" t="str">
        <f>IF(AND(Table11[[#This Row],[Height (cm)]]&gt;=180,Table11[[#This Row],[Weight (kg)]]&gt;=70),"180+ and 70+","")</f>
        <v>180+ and 70+</v>
      </c>
    </row>
    <row r="56" spans="12:17" x14ac:dyDescent="0.2">
      <c r="L56" t="s">
        <v>83</v>
      </c>
      <c r="M56">
        <v>19</v>
      </c>
      <c r="N56">
        <v>187</v>
      </c>
      <c r="O56">
        <v>82</v>
      </c>
      <c r="P56" t="str">
        <f>IF(Table11[[#This Row],[Age]]&lt;=22,"Rookie",IF(Table11[[#This Row],[Age]]&lt;=29,"Seasoned","Veteran"))</f>
        <v>Rookie</v>
      </c>
      <c r="Q56" t="str">
        <f>IF(AND(Table11[[#This Row],[Height (cm)]]&gt;=180,Table11[[#This Row],[Weight (kg)]]&gt;=70),"180+ and 70+","")</f>
        <v>180+ and 70+</v>
      </c>
    </row>
    <row r="57" spans="12:17" x14ac:dyDescent="0.2">
      <c r="L57" t="s">
        <v>84</v>
      </c>
      <c r="M57">
        <v>23</v>
      </c>
      <c r="N57">
        <v>170</v>
      </c>
      <c r="O57">
        <v>71</v>
      </c>
      <c r="P57" t="str">
        <f>IF(Table11[[#This Row],[Age]]&lt;=22,"Rookie",IF(Table11[[#This Row],[Age]]&lt;=29,"Seasoned","Veteran"))</f>
        <v>Seasoned</v>
      </c>
      <c r="Q57" t="str">
        <f>IF(AND(Table11[[#This Row],[Height (cm)]]&gt;=180,Table11[[#This Row],[Weight (kg)]]&gt;=70),"180+ and 70+","")</f>
        <v/>
      </c>
    </row>
    <row r="58" spans="12:17" x14ac:dyDescent="0.2">
      <c r="L58" t="s">
        <v>85</v>
      </c>
      <c r="M58">
        <v>25</v>
      </c>
      <c r="N58">
        <v>185</v>
      </c>
      <c r="O58">
        <v>75</v>
      </c>
      <c r="P58" t="str">
        <f>IF(Table11[[#This Row],[Age]]&lt;=22,"Rookie",IF(Table11[[#This Row],[Age]]&lt;=29,"Seasoned","Veteran"))</f>
        <v>Seasoned</v>
      </c>
      <c r="Q58" t="str">
        <f>IF(AND(Table11[[#This Row],[Height (cm)]]&gt;=180,Table11[[#This Row],[Weight (kg)]]&gt;=70),"180+ and 70+","")</f>
        <v>180+ and 70+</v>
      </c>
    </row>
    <row r="59" spans="12:17" x14ac:dyDescent="0.2">
      <c r="L59" t="s">
        <v>86</v>
      </c>
      <c r="M59">
        <v>16</v>
      </c>
      <c r="N59">
        <v>182</v>
      </c>
      <c r="O59">
        <v>75</v>
      </c>
      <c r="P59" t="str">
        <f>IF(Table11[[#This Row],[Age]]&lt;=22,"Rookie",IF(Table11[[#This Row],[Age]]&lt;=29,"Seasoned","Veteran"))</f>
        <v>Rookie</v>
      </c>
      <c r="Q59" t="str">
        <f>IF(AND(Table11[[#This Row],[Height (cm)]]&gt;=180,Table11[[#This Row],[Weight (kg)]]&gt;=70),"180+ and 70+","")</f>
        <v>180+ and 70+</v>
      </c>
    </row>
    <row r="60" spans="12:17" x14ac:dyDescent="0.2">
      <c r="L60" t="s">
        <v>87</v>
      </c>
      <c r="M60">
        <v>22</v>
      </c>
      <c r="N60">
        <v>180</v>
      </c>
      <c r="O60">
        <v>70</v>
      </c>
      <c r="P60" t="str">
        <f>IF(Table11[[#This Row],[Age]]&lt;=22,"Rookie",IF(Table11[[#This Row],[Age]]&lt;=29,"Seasoned","Veteran"))</f>
        <v>Rookie</v>
      </c>
      <c r="Q60" t="str">
        <f>IF(AND(Table11[[#This Row],[Height (cm)]]&gt;=180,Table11[[#This Row],[Weight (kg)]]&gt;=70),"180+ and 70+","")</f>
        <v>180+ and 70+</v>
      </c>
    </row>
    <row r="61" spans="12:17" x14ac:dyDescent="0.2">
      <c r="L61" t="s">
        <v>88</v>
      </c>
      <c r="M61">
        <v>19</v>
      </c>
      <c r="N61">
        <v>181</v>
      </c>
      <c r="O61">
        <v>76</v>
      </c>
      <c r="P61" t="str">
        <f>IF(Table11[[#This Row],[Age]]&lt;=22,"Rookie",IF(Table11[[#This Row],[Age]]&lt;=29,"Seasoned","Veteran"))</f>
        <v>Rookie</v>
      </c>
      <c r="Q61" t="str">
        <f>IF(AND(Table11[[#This Row],[Height (cm)]]&gt;=180,Table11[[#This Row],[Weight (kg)]]&gt;=70),"180+ and 70+","")</f>
        <v>180+ and 70+</v>
      </c>
    </row>
    <row r="62" spans="12:17" x14ac:dyDescent="0.2">
      <c r="L62" t="s">
        <v>29</v>
      </c>
      <c r="M62">
        <v>34</v>
      </c>
      <c r="N62">
        <v>182</v>
      </c>
      <c r="O62">
        <v>76</v>
      </c>
      <c r="P62" t="str">
        <f>IF(Table11[[#This Row],[Age]]&lt;=22,"Rookie",IF(Table11[[#This Row],[Age]]&lt;=29,"Seasoned","Veteran"))</f>
        <v>Veteran</v>
      </c>
      <c r="Q62" t="str">
        <f>IF(AND(Table11[[#This Row],[Height (cm)]]&gt;=180,Table11[[#This Row],[Weight (kg)]]&gt;=70),"180+ and 70+","")</f>
        <v>180+ and 70+</v>
      </c>
    </row>
    <row r="63" spans="12:17" x14ac:dyDescent="0.2">
      <c r="L63" t="s">
        <v>30</v>
      </c>
      <c r="M63">
        <v>19</v>
      </c>
      <c r="N63">
        <v>174</v>
      </c>
      <c r="O63">
        <v>65</v>
      </c>
      <c r="P63" t="str">
        <f>IF(Table11[[#This Row],[Age]]&lt;=22,"Rookie",IF(Table11[[#This Row],[Age]]&lt;=29,"Seasoned","Veteran"))</f>
        <v>Rookie</v>
      </c>
      <c r="Q63" t="str">
        <f>IF(AND(Table11[[#This Row],[Height (cm)]]&gt;=180,Table11[[#This Row],[Weight (kg)]]&gt;=70),"180+ and 70+","")</f>
        <v/>
      </c>
    </row>
    <row r="64" spans="12:17" x14ac:dyDescent="0.2">
      <c r="L64" t="s">
        <v>31</v>
      </c>
      <c r="M64">
        <v>23</v>
      </c>
      <c r="N64">
        <v>170</v>
      </c>
      <c r="O64">
        <v>68</v>
      </c>
      <c r="P64" t="str">
        <f>IF(Table11[[#This Row],[Age]]&lt;=22,"Rookie",IF(Table11[[#This Row],[Age]]&lt;=29,"Seasoned","Veteran"))</f>
        <v>Seasoned</v>
      </c>
      <c r="Q64" t="str">
        <f>IF(AND(Table11[[#This Row],[Height (cm)]]&gt;=180,Table11[[#This Row],[Weight (kg)]]&gt;=70),"180+ and 70+","")</f>
        <v/>
      </c>
    </row>
    <row r="65" spans="12:17" x14ac:dyDescent="0.2">
      <c r="L65" t="s">
        <v>32</v>
      </c>
      <c r="M65">
        <v>17</v>
      </c>
      <c r="N65">
        <v>178</v>
      </c>
      <c r="O65">
        <v>72</v>
      </c>
      <c r="P65" t="str">
        <f>IF(Table11[[#This Row],[Age]]&lt;=22,"Rookie",IF(Table11[[#This Row],[Age]]&lt;=29,"Seasoned","Veteran"))</f>
        <v>Rookie</v>
      </c>
      <c r="Q65" t="str">
        <f>IF(AND(Table11[[#This Row],[Height (cm)]]&gt;=180,Table11[[#This Row],[Weight (kg)]]&gt;=70),"180+ and 70+","")</f>
        <v/>
      </c>
    </row>
    <row r="66" spans="12:17" x14ac:dyDescent="0.2">
      <c r="L66" t="s">
        <v>33</v>
      </c>
      <c r="M66">
        <v>18</v>
      </c>
      <c r="N66">
        <v>175</v>
      </c>
      <c r="O66">
        <v>70</v>
      </c>
      <c r="P66" t="str">
        <f>IF(Table11[[#This Row],[Age]]&lt;=22,"Rookie",IF(Table11[[#This Row],[Age]]&lt;=29,"Seasoned","Veteran"))</f>
        <v>Rookie</v>
      </c>
      <c r="Q66" t="str">
        <f>IF(AND(Table11[[#This Row],[Height (cm)]]&gt;=180,Table11[[#This Row],[Weight (kg)]]&gt;=70),"180+ and 70+","")</f>
        <v/>
      </c>
    </row>
    <row r="67" spans="12:17" x14ac:dyDescent="0.2">
      <c r="L67" t="s">
        <v>34</v>
      </c>
      <c r="M67">
        <v>26</v>
      </c>
      <c r="N67">
        <v>168</v>
      </c>
      <c r="O67">
        <v>69</v>
      </c>
      <c r="P67" t="str">
        <f>IF(Table11[[#This Row],[Age]]&lt;=22,"Rookie",IF(Table11[[#This Row],[Age]]&lt;=29,"Seasoned","Veteran"))</f>
        <v>Seasoned</v>
      </c>
      <c r="Q67" t="str">
        <f>IF(AND(Table11[[#This Row],[Height (cm)]]&gt;=180,Table11[[#This Row],[Weight (kg)]]&gt;=70),"180+ and 70+","")</f>
        <v/>
      </c>
    </row>
    <row r="68" spans="12:17" x14ac:dyDescent="0.2">
      <c r="L68" t="s">
        <v>35</v>
      </c>
      <c r="M68">
        <v>18</v>
      </c>
      <c r="N68">
        <v>179</v>
      </c>
      <c r="O68">
        <v>72</v>
      </c>
      <c r="P68" t="str">
        <f>IF(Table11[[#This Row],[Age]]&lt;=22,"Rookie",IF(Table11[[#This Row],[Age]]&lt;=29,"Seasoned","Veteran"))</f>
        <v>Rookie</v>
      </c>
      <c r="Q68" t="str">
        <f>IF(AND(Table11[[#This Row],[Height (cm)]]&gt;=180,Table11[[#This Row],[Weight (kg)]]&gt;=70),"180+ and 70+","")</f>
        <v/>
      </c>
    </row>
    <row r="69" spans="12:17" x14ac:dyDescent="0.2">
      <c r="L69" t="s">
        <v>36</v>
      </c>
      <c r="M69">
        <v>24</v>
      </c>
      <c r="N69">
        <v>193</v>
      </c>
      <c r="O69">
        <v>82</v>
      </c>
      <c r="P69" t="str">
        <f>IF(Table11[[#This Row],[Age]]&lt;=22,"Rookie",IF(Table11[[#This Row],[Age]]&lt;=29,"Seasoned","Veteran"))</f>
        <v>Seasoned</v>
      </c>
      <c r="Q69" t="str">
        <f>IF(AND(Table11[[#This Row],[Height (cm)]]&gt;=180,Table11[[#This Row],[Weight (kg)]]&gt;=70),"180+ and 70+","")</f>
        <v>180+ and 70+</v>
      </c>
    </row>
    <row r="70" spans="12:17" x14ac:dyDescent="0.2">
      <c r="L70" t="s">
        <v>37</v>
      </c>
      <c r="M70">
        <v>20</v>
      </c>
      <c r="N70">
        <v>186</v>
      </c>
      <c r="O70">
        <v>75</v>
      </c>
      <c r="P70" t="str">
        <f>IF(Table11[[#This Row],[Age]]&lt;=22,"Rookie",IF(Table11[[#This Row],[Age]]&lt;=29,"Seasoned","Veteran"))</f>
        <v>Rookie</v>
      </c>
      <c r="Q70" t="str">
        <f>IF(AND(Table11[[#This Row],[Height (cm)]]&gt;=180,Table11[[#This Row],[Weight (kg)]]&gt;=70),"180+ and 70+","")</f>
        <v>180+ and 70+</v>
      </c>
    </row>
    <row r="71" spans="12:17" x14ac:dyDescent="0.2">
      <c r="L71" t="s">
        <v>38</v>
      </c>
      <c r="M71">
        <v>23</v>
      </c>
      <c r="N71">
        <v>182</v>
      </c>
      <c r="O71">
        <v>70</v>
      </c>
      <c r="P71" t="str">
        <f>IF(Table11[[#This Row],[Age]]&lt;=22,"Rookie",IF(Table11[[#This Row],[Age]]&lt;=29,"Seasoned","Veteran"))</f>
        <v>Seasoned</v>
      </c>
      <c r="Q71" t="str">
        <f>IF(AND(Table11[[#This Row],[Height (cm)]]&gt;=180,Table11[[#This Row],[Weight (kg)]]&gt;=70),"180+ and 70+","")</f>
        <v>180+ and 70+</v>
      </c>
    </row>
    <row r="72" spans="12:17" x14ac:dyDescent="0.2">
      <c r="L72" t="s">
        <v>39</v>
      </c>
      <c r="M72">
        <v>23</v>
      </c>
      <c r="N72">
        <v>192</v>
      </c>
      <c r="O72">
        <v>77</v>
      </c>
      <c r="P72" t="str">
        <f>IF(Table11[[#This Row],[Age]]&lt;=22,"Rookie",IF(Table11[[#This Row],[Age]]&lt;=29,"Seasoned","Veteran"))</f>
        <v>Seasoned</v>
      </c>
      <c r="Q72" t="str">
        <f>IF(AND(Table11[[#This Row],[Height (cm)]]&gt;=180,Table11[[#This Row],[Weight (kg)]]&gt;=70),"180+ and 70+","")</f>
        <v>180+ and 70+</v>
      </c>
    </row>
    <row r="73" spans="12:17" x14ac:dyDescent="0.2">
      <c r="L73" t="s">
        <v>40</v>
      </c>
      <c r="M73">
        <v>34</v>
      </c>
      <c r="N73">
        <v>180</v>
      </c>
      <c r="O73">
        <v>71</v>
      </c>
      <c r="P73" t="str">
        <f>IF(Table11[[#This Row],[Age]]&lt;=22,"Rookie",IF(Table11[[#This Row],[Age]]&lt;=29,"Seasoned","Veteran"))</f>
        <v>Veteran</v>
      </c>
      <c r="Q73" t="str">
        <f>IF(AND(Table11[[#This Row],[Height (cm)]]&gt;=180,Table11[[#This Row],[Weight (kg)]]&gt;=70),"180+ and 70+","")</f>
        <v>180+ and 70+</v>
      </c>
    </row>
    <row r="74" spans="12:17" x14ac:dyDescent="0.2">
      <c r="L74" t="s">
        <v>41</v>
      </c>
      <c r="M74">
        <v>21</v>
      </c>
      <c r="N74">
        <v>189</v>
      </c>
      <c r="O74">
        <v>74</v>
      </c>
      <c r="P74" t="str">
        <f>IF(Table11[[#This Row],[Age]]&lt;=22,"Rookie",IF(Table11[[#This Row],[Age]]&lt;=29,"Seasoned","Veteran"))</f>
        <v>Rookie</v>
      </c>
      <c r="Q74" t="str">
        <f>IF(AND(Table11[[#This Row],[Height (cm)]]&gt;=180,Table11[[#This Row],[Weight (kg)]]&gt;=70),"180+ and 70+","")</f>
        <v>180+ and 70+</v>
      </c>
    </row>
    <row r="75" spans="12:17" x14ac:dyDescent="0.2">
      <c r="L75" t="s">
        <v>43</v>
      </c>
      <c r="M75">
        <v>21</v>
      </c>
      <c r="N75">
        <v>180</v>
      </c>
      <c r="O75">
        <v>75</v>
      </c>
      <c r="P75" t="str">
        <f>IF(Table11[[#This Row],[Age]]&lt;=22,"Rookie",IF(Table11[[#This Row],[Age]]&lt;=29,"Seasoned","Veteran"))</f>
        <v>Rookie</v>
      </c>
      <c r="Q75" t="str">
        <f>IF(AND(Table11[[#This Row],[Height (cm)]]&gt;=180,Table11[[#This Row],[Weight (kg)]]&gt;=70),"180+ and 70+","")</f>
        <v>180+ and 70+</v>
      </c>
    </row>
    <row r="76" spans="12:17" x14ac:dyDescent="0.2">
      <c r="L76" t="s">
        <v>42</v>
      </c>
      <c r="M76">
        <v>17</v>
      </c>
      <c r="N76">
        <v>191</v>
      </c>
      <c r="O76">
        <v>75</v>
      </c>
      <c r="P76" t="str">
        <f>IF(Table11[[#This Row],[Age]]&lt;=22,"Rookie",IF(Table11[[#This Row],[Age]]&lt;=29,"Seasoned","Veteran"))</f>
        <v>Rookie</v>
      </c>
      <c r="Q76" t="str">
        <f>IF(AND(Table11[[#This Row],[Height (cm)]]&gt;=180,Table11[[#This Row],[Weight (kg)]]&gt;=70),"180+ and 70+","")</f>
        <v>180+ and 70+</v>
      </c>
    </row>
    <row r="77" spans="12:17" x14ac:dyDescent="0.2">
      <c r="L77" t="s">
        <v>44</v>
      </c>
      <c r="M77">
        <v>17</v>
      </c>
      <c r="N77">
        <v>178</v>
      </c>
      <c r="O77">
        <v>68</v>
      </c>
      <c r="P77" t="str">
        <f>IF(Table11[[#This Row],[Age]]&lt;=22,"Rookie",IF(Table11[[#This Row],[Age]]&lt;=29,"Seasoned","Veteran"))</f>
        <v>Rookie</v>
      </c>
      <c r="Q77" t="str">
        <f>IF(AND(Table11[[#This Row],[Height (cm)]]&gt;=180,Table11[[#This Row],[Weight (kg)]]&gt;=70),"180+ and 70+","")</f>
        <v/>
      </c>
    </row>
    <row r="78" spans="12:17" x14ac:dyDescent="0.2">
      <c r="L78" t="s">
        <v>45</v>
      </c>
      <c r="M78">
        <v>22</v>
      </c>
      <c r="N78">
        <v>182</v>
      </c>
      <c r="O78">
        <v>76</v>
      </c>
      <c r="P78" t="str">
        <f>IF(Table11[[#This Row],[Age]]&lt;=22,"Rookie",IF(Table11[[#This Row],[Age]]&lt;=29,"Seasoned","Veteran"))</f>
        <v>Rookie</v>
      </c>
      <c r="Q78" t="str">
        <f>IF(AND(Table11[[#This Row],[Height (cm)]]&gt;=180,Table11[[#This Row],[Weight (kg)]]&gt;=70),"180+ and 70+","")</f>
        <v>180+ and 70+</v>
      </c>
    </row>
    <row r="79" spans="12:17" x14ac:dyDescent="0.2">
      <c r="L79" t="s">
        <v>46</v>
      </c>
      <c r="M79">
        <v>25</v>
      </c>
      <c r="N79">
        <v>187</v>
      </c>
      <c r="O79">
        <v>90</v>
      </c>
      <c r="P79" t="str">
        <f>IF(Table11[[#This Row],[Age]]&lt;=22,"Rookie",IF(Table11[[#This Row],[Age]]&lt;=29,"Seasoned","Veteran"))</f>
        <v>Seasoned</v>
      </c>
      <c r="Q79" t="str">
        <f>IF(AND(Table11[[#This Row],[Height (cm)]]&gt;=180,Table11[[#This Row],[Weight (kg)]]&gt;=70),"180+ and 70+","")</f>
        <v>180+ and 70+</v>
      </c>
    </row>
    <row r="80" spans="12:17" x14ac:dyDescent="0.2">
      <c r="L80" t="s">
        <v>47</v>
      </c>
      <c r="M80">
        <v>17</v>
      </c>
      <c r="N80">
        <v>182</v>
      </c>
      <c r="O80">
        <v>76</v>
      </c>
      <c r="P80" t="str">
        <f>IF(Table11[[#This Row],[Age]]&lt;=22,"Rookie",IF(Table11[[#This Row],[Age]]&lt;=29,"Seasoned","Veteran"))</f>
        <v>Rookie</v>
      </c>
      <c r="Q80" t="str">
        <f>IF(AND(Table11[[#This Row],[Height (cm)]]&gt;=180,Table11[[#This Row],[Weight (kg)]]&gt;=70),"180+ and 70+","")</f>
        <v>180+ and 70+</v>
      </c>
    </row>
    <row r="81" spans="12:17" x14ac:dyDescent="0.2">
      <c r="L81" t="s">
        <v>48</v>
      </c>
      <c r="M81">
        <v>20</v>
      </c>
      <c r="N81">
        <v>191</v>
      </c>
      <c r="O81">
        <v>79</v>
      </c>
      <c r="P81" t="str">
        <f>IF(Table11[[#This Row],[Age]]&lt;=22,"Rookie",IF(Table11[[#This Row],[Age]]&lt;=29,"Seasoned","Veteran"))</f>
        <v>Rookie</v>
      </c>
      <c r="Q81" t="str">
        <f>IF(AND(Table11[[#This Row],[Height (cm)]]&gt;=180,Table11[[#This Row],[Weight (kg)]]&gt;=70),"180+ and 70+","")</f>
        <v>180+ and 70+</v>
      </c>
    </row>
    <row r="82" spans="12:17" x14ac:dyDescent="0.2">
      <c r="L82" t="s">
        <v>49</v>
      </c>
      <c r="M82">
        <v>20</v>
      </c>
      <c r="N82">
        <v>177</v>
      </c>
      <c r="O82">
        <v>71</v>
      </c>
      <c r="P82" t="str">
        <f>IF(Table11[[#This Row],[Age]]&lt;=22,"Rookie",IF(Table11[[#This Row],[Age]]&lt;=29,"Seasoned","Veteran"))</f>
        <v>Rookie</v>
      </c>
      <c r="Q82" t="str">
        <f>IF(AND(Table11[[#This Row],[Height (cm)]]&gt;=180,Table11[[#This Row],[Weight (kg)]]&gt;=70),"180+ and 70+","")</f>
        <v/>
      </c>
    </row>
    <row r="83" spans="12:17" x14ac:dyDescent="0.2">
      <c r="L83" t="s">
        <v>50</v>
      </c>
      <c r="M83">
        <v>17</v>
      </c>
      <c r="N83">
        <v>187</v>
      </c>
      <c r="O83">
        <v>70</v>
      </c>
      <c r="P83" t="str">
        <f>IF(Table11[[#This Row],[Age]]&lt;=22,"Rookie",IF(Table11[[#This Row],[Age]]&lt;=29,"Seasoned","Veteran"))</f>
        <v>Rookie</v>
      </c>
      <c r="Q83" t="str">
        <f>IF(AND(Table11[[#This Row],[Height (cm)]]&gt;=180,Table11[[#This Row],[Weight (kg)]]&gt;=70),"180+ and 70+","")</f>
        <v>180+ and 70+</v>
      </c>
    </row>
    <row r="84" spans="12:17" x14ac:dyDescent="0.2">
      <c r="L84" t="s">
        <v>51</v>
      </c>
      <c r="M84">
        <v>18</v>
      </c>
      <c r="N84">
        <v>172</v>
      </c>
      <c r="O84">
        <v>78</v>
      </c>
      <c r="P84" t="str">
        <f>IF(Table11[[#This Row],[Age]]&lt;=22,"Rookie",IF(Table11[[#This Row],[Age]]&lt;=29,"Seasoned","Veteran"))</f>
        <v>Rookie</v>
      </c>
      <c r="Q84" t="str">
        <f>IF(AND(Table11[[#This Row],[Height (cm)]]&gt;=180,Table11[[#This Row],[Weight (kg)]]&gt;=70),"180+ and 70+","")</f>
        <v/>
      </c>
    </row>
    <row r="85" spans="12:17" x14ac:dyDescent="0.2">
      <c r="L85" t="s">
        <v>52</v>
      </c>
      <c r="M85">
        <v>22</v>
      </c>
      <c r="N85">
        <v>176</v>
      </c>
      <c r="O85">
        <v>73</v>
      </c>
      <c r="P85" t="str">
        <f>IF(Table11[[#This Row],[Age]]&lt;=22,"Rookie",IF(Table11[[#This Row],[Age]]&lt;=29,"Seasoned","Veteran"))</f>
        <v>Rookie</v>
      </c>
      <c r="Q85" t="str">
        <f>IF(AND(Table11[[#This Row],[Height (cm)]]&gt;=180,Table11[[#This Row],[Weight (kg)]]&gt;=70),"180+ and 70+","")</f>
        <v/>
      </c>
    </row>
    <row r="86" spans="12:17" x14ac:dyDescent="0.2">
      <c r="L86" t="s">
        <v>53</v>
      </c>
      <c r="M86">
        <v>22</v>
      </c>
      <c r="N86">
        <v>193</v>
      </c>
      <c r="O86">
        <v>89</v>
      </c>
      <c r="P86" t="str">
        <f>IF(Table11[[#This Row],[Age]]&lt;=22,"Rookie",IF(Table11[[#This Row],[Age]]&lt;=29,"Seasoned","Veteran"))</f>
        <v>Rookie</v>
      </c>
      <c r="Q86" t="str">
        <f>IF(AND(Table11[[#This Row],[Height (cm)]]&gt;=180,Table11[[#This Row],[Weight (kg)]]&gt;=70),"180+ and 70+","")</f>
        <v>180+ and 70+</v>
      </c>
    </row>
    <row r="87" spans="12:17" x14ac:dyDescent="0.2">
      <c r="L87" t="s">
        <v>54</v>
      </c>
      <c r="M87">
        <v>22</v>
      </c>
      <c r="N87">
        <v>173</v>
      </c>
      <c r="O87">
        <v>64</v>
      </c>
      <c r="P87" t="str">
        <f>IF(Table11[[#This Row],[Age]]&lt;=22,"Rookie",IF(Table11[[#This Row],[Age]]&lt;=29,"Seasoned","Veteran"))</f>
        <v>Rookie</v>
      </c>
      <c r="Q87" t="str">
        <f>IF(AND(Table11[[#This Row],[Height (cm)]]&gt;=180,Table11[[#This Row],[Weight (kg)]]&gt;=70),"180+ and 70+","")</f>
        <v/>
      </c>
    </row>
    <row r="88" spans="12:17" x14ac:dyDescent="0.2">
      <c r="L88" t="s">
        <v>56</v>
      </c>
      <c r="M88">
        <v>18</v>
      </c>
      <c r="N88">
        <v>184</v>
      </c>
      <c r="O88">
        <v>80</v>
      </c>
      <c r="P88" t="str">
        <f>IF(Table11[[#This Row],[Age]]&lt;=22,"Rookie",IF(Table11[[#This Row],[Age]]&lt;=29,"Seasoned","Veteran"))</f>
        <v>Rookie</v>
      </c>
      <c r="Q88" t="str">
        <f>IF(AND(Table11[[#This Row],[Height (cm)]]&gt;=180,Table11[[#This Row],[Weight (kg)]]&gt;=70),"180+ and 70+","")</f>
        <v>180+ and 70+</v>
      </c>
    </row>
    <row r="89" spans="12:17" x14ac:dyDescent="0.2">
      <c r="L89" t="s">
        <v>57</v>
      </c>
      <c r="M89">
        <v>21</v>
      </c>
      <c r="N89">
        <v>180</v>
      </c>
      <c r="O89">
        <v>77</v>
      </c>
      <c r="P89" t="str">
        <f>IF(Table11[[#This Row],[Age]]&lt;=22,"Rookie",IF(Table11[[#This Row],[Age]]&lt;=29,"Seasoned","Veteran"))</f>
        <v>Rookie</v>
      </c>
      <c r="Q89" t="str">
        <f>IF(AND(Table11[[#This Row],[Height (cm)]]&gt;=180,Table11[[#This Row],[Weight (kg)]]&gt;=70),"180+ and 70+","")</f>
        <v>180+ and 70+</v>
      </c>
    </row>
    <row r="90" spans="12:17" x14ac:dyDescent="0.2">
      <c r="L90" t="s">
        <v>58</v>
      </c>
      <c r="M90">
        <v>27</v>
      </c>
      <c r="N90">
        <v>187</v>
      </c>
      <c r="O90">
        <v>82</v>
      </c>
      <c r="P90" t="str">
        <f>IF(Table11[[#This Row],[Age]]&lt;=22,"Rookie",IF(Table11[[#This Row],[Age]]&lt;=29,"Seasoned","Veteran"))</f>
        <v>Seasoned</v>
      </c>
      <c r="Q90" t="str">
        <f>IF(AND(Table11[[#This Row],[Height (cm)]]&gt;=180,Table11[[#This Row],[Weight (kg)]]&gt;=70),"180+ and 70+","")</f>
        <v>180+ and 70+</v>
      </c>
    </row>
    <row r="91" spans="12:17" x14ac:dyDescent="0.2">
      <c r="L91" t="s">
        <v>55</v>
      </c>
      <c r="M91">
        <v>18</v>
      </c>
      <c r="N91">
        <v>183</v>
      </c>
      <c r="O91">
        <v>77</v>
      </c>
      <c r="P91" t="str">
        <f>IF(Table11[[#This Row],[Age]]&lt;=22,"Rookie",IF(Table11[[#This Row],[Age]]&lt;=29,"Seasoned","Veteran"))</f>
        <v>Rookie</v>
      </c>
      <c r="Q91" t="str">
        <f>IF(AND(Table11[[#This Row],[Height (cm)]]&gt;=180,Table11[[#This Row],[Weight (kg)]]&gt;=70),"180+ and 70+","")</f>
        <v>180+ and 70+</v>
      </c>
    </row>
    <row r="92" spans="12:17" x14ac:dyDescent="0.2">
      <c r="L92" t="s">
        <v>59</v>
      </c>
      <c r="M92">
        <v>18</v>
      </c>
      <c r="N92">
        <v>174</v>
      </c>
      <c r="O92">
        <v>66</v>
      </c>
      <c r="P92" t="str">
        <f>IF(Table11[[#This Row],[Age]]&lt;=22,"Rookie",IF(Table11[[#This Row],[Age]]&lt;=29,"Seasoned","Veteran"))</f>
        <v>Rookie</v>
      </c>
      <c r="Q92" t="str">
        <f>IF(AND(Table11[[#This Row],[Height (cm)]]&gt;=180,Table11[[#This Row],[Weight (kg)]]&gt;=70),"180+ and 70+","")</f>
        <v/>
      </c>
    </row>
    <row r="93" spans="12:17" x14ac:dyDescent="0.2">
      <c r="L93" t="s">
        <v>60</v>
      </c>
      <c r="M93">
        <v>36</v>
      </c>
      <c r="N93">
        <v>169</v>
      </c>
      <c r="O93">
        <v>67</v>
      </c>
      <c r="P93" t="str">
        <f>IF(Table11[[#This Row],[Age]]&lt;=22,"Rookie",IF(Table11[[#This Row],[Age]]&lt;=29,"Seasoned","Veteran"))</f>
        <v>Veteran</v>
      </c>
      <c r="Q93" t="str">
        <f>IF(AND(Table11[[#This Row],[Height (cm)]]&gt;=180,Table11[[#This Row],[Weight (kg)]]&gt;=70),"180+ and 70+","")</f>
        <v/>
      </c>
    </row>
    <row r="94" spans="12:17" x14ac:dyDescent="0.2">
      <c r="L94" t="s">
        <v>61</v>
      </c>
      <c r="M94">
        <v>38</v>
      </c>
      <c r="N94">
        <v>187</v>
      </c>
      <c r="O94">
        <v>85</v>
      </c>
      <c r="P94" t="str">
        <f>IF(Table11[[#This Row],[Age]]&lt;=22,"Rookie",IF(Table11[[#This Row],[Age]]&lt;=29,"Seasoned","Veteran"))</f>
        <v>Veteran</v>
      </c>
      <c r="Q94" t="str">
        <f>IF(AND(Table11[[#This Row],[Height (cm)]]&gt;=180,Table11[[#This Row],[Weight (kg)]]&gt;=70),"180+ and 70+","")</f>
        <v>180+ and 70+</v>
      </c>
    </row>
    <row r="95" spans="12:17" x14ac:dyDescent="0.2">
      <c r="L95" t="s">
        <v>64</v>
      </c>
      <c r="M95">
        <v>24</v>
      </c>
      <c r="N95">
        <v>185</v>
      </c>
      <c r="O95">
        <v>80</v>
      </c>
      <c r="P95" t="str">
        <f>IF(Table11[[#This Row],[Age]]&lt;=22,"Rookie",IF(Table11[[#This Row],[Age]]&lt;=29,"Seasoned","Veteran"))</f>
        <v>Seasoned</v>
      </c>
      <c r="Q95" t="str">
        <f>IF(AND(Table11[[#This Row],[Height (cm)]]&gt;=180,Table11[[#This Row],[Weight (kg)]]&gt;=70),"180+ and 70+","")</f>
        <v>180+ and 70+</v>
      </c>
    </row>
    <row r="96" spans="12:17" x14ac:dyDescent="0.2">
      <c r="L96" t="s">
        <v>65</v>
      </c>
      <c r="M96">
        <v>20</v>
      </c>
      <c r="N96">
        <v>182</v>
      </c>
      <c r="O96">
        <v>68</v>
      </c>
      <c r="P96" t="str">
        <f>IF(Table11[[#This Row],[Age]]&lt;=22,"Rookie",IF(Table11[[#This Row],[Age]]&lt;=29,"Seasoned","Veteran"))</f>
        <v>Rookie</v>
      </c>
      <c r="Q96" t="str">
        <f>IF(AND(Table11[[#This Row],[Height (cm)]]&gt;=180,Table11[[#This Row],[Weight (kg)]]&gt;=70),"180+ and 70+","")</f>
        <v/>
      </c>
    </row>
    <row r="97" spans="12:17" x14ac:dyDescent="0.2">
      <c r="L97" t="s">
        <v>62</v>
      </c>
      <c r="M97">
        <v>19</v>
      </c>
      <c r="N97">
        <v>172</v>
      </c>
      <c r="O97">
        <v>67</v>
      </c>
      <c r="P97" t="str">
        <f>IF(Table11[[#This Row],[Age]]&lt;=22,"Rookie",IF(Table11[[#This Row],[Age]]&lt;=29,"Seasoned","Veteran"))</f>
        <v>Rookie</v>
      </c>
      <c r="Q97" t="str">
        <f>IF(AND(Table11[[#This Row],[Height (cm)]]&gt;=180,Table11[[#This Row],[Weight (kg)]]&gt;=70),"180+ and 70+","")</f>
        <v/>
      </c>
    </row>
    <row r="98" spans="12:17" x14ac:dyDescent="0.2">
      <c r="L98" t="s">
        <v>66</v>
      </c>
      <c r="M98">
        <v>23</v>
      </c>
      <c r="N98">
        <v>180</v>
      </c>
      <c r="O98">
        <v>76</v>
      </c>
      <c r="P98" t="str">
        <f>IF(Table11[[#This Row],[Age]]&lt;=22,"Rookie",IF(Table11[[#This Row],[Age]]&lt;=29,"Seasoned","Veteran"))</f>
        <v>Seasoned</v>
      </c>
      <c r="Q98" t="str">
        <f>IF(AND(Table11[[#This Row],[Height (cm)]]&gt;=180,Table11[[#This Row],[Weight (kg)]]&gt;=70),"180+ and 70+","")</f>
        <v>180+ and 70+</v>
      </c>
    </row>
    <row r="99" spans="12:17" x14ac:dyDescent="0.2">
      <c r="L99" t="s">
        <v>63</v>
      </c>
      <c r="M99">
        <v>17</v>
      </c>
      <c r="N99">
        <v>185</v>
      </c>
      <c r="O99">
        <v>77</v>
      </c>
      <c r="P99" t="str">
        <f>IF(Table11[[#This Row],[Age]]&lt;=22,"Rookie",IF(Table11[[#This Row],[Age]]&lt;=29,"Seasoned","Veteran"))</f>
        <v>Rookie</v>
      </c>
      <c r="Q99" t="str">
        <f>IF(AND(Table11[[#This Row],[Height (cm)]]&gt;=180,Table11[[#This Row],[Weight (kg)]]&gt;=70),"180+ and 70+","")</f>
        <v>180+ and 70+</v>
      </c>
    </row>
    <row r="100" spans="12:17" x14ac:dyDescent="0.2">
      <c r="L100" t="s">
        <v>67</v>
      </c>
      <c r="M100">
        <v>21</v>
      </c>
      <c r="N100">
        <v>182</v>
      </c>
      <c r="O100">
        <v>77</v>
      </c>
      <c r="P100" t="str">
        <f>IF(Table11[[#This Row],[Age]]&lt;=22,"Rookie",IF(Table11[[#This Row],[Age]]&lt;=29,"Seasoned","Veteran"))</f>
        <v>Rookie</v>
      </c>
      <c r="Q100" t="str">
        <f>IF(AND(Table11[[#This Row],[Height (cm)]]&gt;=180,Table11[[#This Row],[Weight (kg)]]&gt;=70),"180+ and 70+","")</f>
        <v>180+ and 70+</v>
      </c>
    </row>
    <row r="101" spans="12:17" x14ac:dyDescent="0.2">
      <c r="L101" t="s">
        <v>69</v>
      </c>
      <c r="M101">
        <v>21</v>
      </c>
      <c r="N101">
        <v>184</v>
      </c>
      <c r="O101">
        <v>73</v>
      </c>
      <c r="P101" t="str">
        <f>IF(Table11[[#This Row],[Age]]&lt;=22,"Rookie",IF(Table11[[#This Row],[Age]]&lt;=29,"Seasoned","Veteran"))</f>
        <v>Rookie</v>
      </c>
      <c r="Q101" t="str">
        <f>IF(AND(Table11[[#This Row],[Height (cm)]]&gt;=180,Table11[[#This Row],[Weight (kg)]]&gt;=70),"180+ and 70+","")</f>
        <v>180+ and 70+</v>
      </c>
    </row>
    <row r="102" spans="12:17" x14ac:dyDescent="0.2">
      <c r="L102" t="s">
        <v>68</v>
      </c>
      <c r="M102">
        <v>27</v>
      </c>
      <c r="N102">
        <v>190</v>
      </c>
      <c r="O102">
        <v>85</v>
      </c>
      <c r="P102" t="str">
        <f>IF(Table11[[#This Row],[Age]]&lt;=22,"Rookie",IF(Table11[[#This Row],[Age]]&lt;=29,"Seasoned","Veteran"))</f>
        <v>Seasoned</v>
      </c>
      <c r="Q102" t="str">
        <f>IF(AND(Table11[[#This Row],[Height (cm)]]&gt;=180,Table11[[#This Row],[Weight (kg)]]&gt;=70),"180+ and 70+","")</f>
        <v>180+ and 70+</v>
      </c>
    </row>
    <row r="103" spans="12:17" x14ac:dyDescent="0.2">
      <c r="L103" t="s">
        <v>70</v>
      </c>
      <c r="M103">
        <v>20</v>
      </c>
      <c r="N103">
        <v>179</v>
      </c>
      <c r="O103">
        <v>70</v>
      </c>
      <c r="P103" t="str">
        <f>IF(Table11[[#This Row],[Age]]&lt;=22,"Rookie",IF(Table11[[#This Row],[Age]]&lt;=29,"Seasoned","Veteran"))</f>
        <v>Rookie</v>
      </c>
      <c r="Q103" t="str">
        <f>IF(AND(Table11[[#This Row],[Height (cm)]]&gt;=180,Table11[[#This Row],[Weight (kg)]]&gt;=70),"180+ and 70+","")</f>
        <v/>
      </c>
    </row>
    <row r="104" spans="12:17" x14ac:dyDescent="0.2">
      <c r="L104" t="s">
        <v>71</v>
      </c>
      <c r="M104">
        <v>26</v>
      </c>
      <c r="N104">
        <v>190</v>
      </c>
      <c r="O104">
        <v>86</v>
      </c>
      <c r="P104" t="str">
        <f>IF(Table11[[#This Row],[Age]]&lt;=22,"Rookie",IF(Table11[[#This Row],[Age]]&lt;=29,"Seasoned","Veteran"))</f>
        <v>Seasoned</v>
      </c>
      <c r="Q104" t="str">
        <f>IF(AND(Table11[[#This Row],[Height (cm)]]&gt;=180,Table11[[#This Row],[Weight (kg)]]&gt;=70),"180+ and 70+","")</f>
        <v>180+ and 70+</v>
      </c>
    </row>
    <row r="105" spans="12:17" x14ac:dyDescent="0.2">
      <c r="L105" t="s">
        <v>72</v>
      </c>
      <c r="M105">
        <v>22</v>
      </c>
      <c r="N105">
        <v>175</v>
      </c>
      <c r="O105">
        <v>61</v>
      </c>
      <c r="P105" t="str">
        <f>IF(Table11[[#This Row],[Age]]&lt;=22,"Rookie",IF(Table11[[#This Row],[Age]]&lt;=29,"Seasoned","Veteran"))</f>
        <v>Rookie</v>
      </c>
      <c r="Q105" t="str">
        <f>IF(AND(Table11[[#This Row],[Height (cm)]]&gt;=180,Table11[[#This Row],[Weight (kg)]]&gt;=70),"180+ and 70+","")</f>
        <v/>
      </c>
    </row>
    <row r="106" spans="12:17" x14ac:dyDescent="0.2">
      <c r="L106" t="s">
        <v>73</v>
      </c>
      <c r="M106">
        <v>22</v>
      </c>
      <c r="N106">
        <v>183</v>
      </c>
      <c r="O106">
        <v>70</v>
      </c>
      <c r="P106" t="str">
        <f>IF(Table11[[#This Row],[Age]]&lt;=22,"Rookie",IF(Table11[[#This Row],[Age]]&lt;=29,"Seasoned","Veteran"))</f>
        <v>Rookie</v>
      </c>
      <c r="Q106" t="str">
        <f>IF(AND(Table11[[#This Row],[Height (cm)]]&gt;=180,Table11[[#This Row],[Weight (kg)]]&gt;=70),"180+ and 70+","")</f>
        <v>180+ and 70+</v>
      </c>
    </row>
    <row r="107" spans="12:17" x14ac:dyDescent="0.2">
      <c r="L107" t="s">
        <v>75</v>
      </c>
      <c r="M107">
        <v>20</v>
      </c>
      <c r="N107">
        <v>182</v>
      </c>
      <c r="O107">
        <v>72</v>
      </c>
      <c r="P107" t="str">
        <f>IF(Table11[[#This Row],[Age]]&lt;=22,"Rookie",IF(Table11[[#This Row],[Age]]&lt;=29,"Seasoned","Veteran"))</f>
        <v>Rookie</v>
      </c>
      <c r="Q107" t="str">
        <f>IF(AND(Table11[[#This Row],[Height (cm)]]&gt;=180,Table11[[#This Row],[Weight (kg)]]&gt;=70),"180+ and 70+","")</f>
        <v>180+ and 70+</v>
      </c>
    </row>
    <row r="108" spans="12:17" x14ac:dyDescent="0.2">
      <c r="L108" t="s">
        <v>74</v>
      </c>
      <c r="M108">
        <v>22</v>
      </c>
      <c r="N108">
        <v>190</v>
      </c>
      <c r="O108">
        <v>91</v>
      </c>
      <c r="P108" t="str">
        <f>IF(Table11[[#This Row],[Age]]&lt;=22,"Rookie",IF(Table11[[#This Row],[Age]]&lt;=29,"Seasoned","Veteran"))</f>
        <v>Rookie</v>
      </c>
      <c r="Q108" t="str">
        <f>IF(AND(Table11[[#This Row],[Height (cm)]]&gt;=180,Table11[[#This Row],[Weight (kg)]]&gt;=70),"180+ and 70+","")</f>
        <v>180+ and 70+</v>
      </c>
    </row>
    <row r="109" spans="12:17" x14ac:dyDescent="0.2">
      <c r="L109" t="s">
        <v>76</v>
      </c>
      <c r="M109">
        <v>19</v>
      </c>
      <c r="N109">
        <v>180</v>
      </c>
      <c r="O109">
        <v>72</v>
      </c>
      <c r="P109" t="str">
        <f>IF(Table11[[#This Row],[Age]]&lt;=22,"Rookie",IF(Table11[[#This Row],[Age]]&lt;=29,"Seasoned","Veteran"))</f>
        <v>Rookie</v>
      </c>
      <c r="Q109" t="str">
        <f>IF(AND(Table11[[#This Row],[Height (cm)]]&gt;=180,Table11[[#This Row],[Weight (kg)]]&gt;=70),"180+ and 70+","")</f>
        <v>180+ and 70+</v>
      </c>
    </row>
    <row r="110" spans="12:17" x14ac:dyDescent="0.2">
      <c r="L110" t="s">
        <v>77</v>
      </c>
      <c r="M110">
        <v>18</v>
      </c>
      <c r="N110">
        <v>169</v>
      </c>
      <c r="O110">
        <v>70</v>
      </c>
      <c r="P110" t="str">
        <f>IF(Table11[[#This Row],[Age]]&lt;=22,"Rookie",IF(Table11[[#This Row],[Age]]&lt;=29,"Seasoned","Veteran"))</f>
        <v>Rookie</v>
      </c>
      <c r="Q110" t="str">
        <f>IF(AND(Table11[[#This Row],[Height (cm)]]&gt;=180,Table11[[#This Row],[Weight (kg)]]&gt;=70),"180+ and 70+","")</f>
        <v/>
      </c>
    </row>
    <row r="111" spans="12:17" x14ac:dyDescent="0.2">
      <c r="L111" t="s">
        <v>78</v>
      </c>
      <c r="M111">
        <v>22</v>
      </c>
      <c r="N111">
        <v>195</v>
      </c>
      <c r="O111">
        <v>94</v>
      </c>
      <c r="P111" t="str">
        <f>IF(Table11[[#This Row],[Age]]&lt;=22,"Rookie",IF(Table11[[#This Row],[Age]]&lt;=29,"Seasoned","Veteran"))</f>
        <v>Rookie</v>
      </c>
      <c r="Q111" t="str">
        <f>IF(AND(Table11[[#This Row],[Height (cm)]]&gt;=180,Table11[[#This Row],[Weight (kg)]]&gt;=70),"180+ and 70+","")</f>
        <v>180+ and 70+</v>
      </c>
    </row>
    <row r="112" spans="12:17" x14ac:dyDescent="0.2">
      <c r="L112" t="s">
        <v>79</v>
      </c>
      <c r="M112">
        <v>21</v>
      </c>
      <c r="N112">
        <v>181</v>
      </c>
      <c r="O112">
        <v>70</v>
      </c>
      <c r="P112" t="str">
        <f>IF(Table11[[#This Row],[Age]]&lt;=22,"Rookie",IF(Table11[[#This Row],[Age]]&lt;=29,"Seasoned","Veteran"))</f>
        <v>Rookie</v>
      </c>
      <c r="Q112" t="str">
        <f>IF(AND(Table11[[#This Row],[Height (cm)]]&gt;=180,Table11[[#This Row],[Weight (kg)]]&gt;=70),"180+ and 70+","")</f>
        <v>180+ and 70+</v>
      </c>
    </row>
    <row r="113" spans="12:17" x14ac:dyDescent="0.2">
      <c r="L113" t="s">
        <v>81</v>
      </c>
      <c r="M113">
        <v>18</v>
      </c>
      <c r="N113">
        <v>183</v>
      </c>
      <c r="O113">
        <v>74</v>
      </c>
      <c r="P113" t="str">
        <f>IF(Table11[[#This Row],[Age]]&lt;=22,"Rookie",IF(Table11[[#This Row],[Age]]&lt;=29,"Seasoned","Veteran"))</f>
        <v>Rookie</v>
      </c>
      <c r="Q113" t="str">
        <f>IF(AND(Table11[[#This Row],[Height (cm)]]&gt;=180,Table11[[#This Row],[Weight (kg)]]&gt;=70),"180+ and 70+","")</f>
        <v>180+ and 70+</v>
      </c>
    </row>
    <row r="114" spans="12:17" x14ac:dyDescent="0.2">
      <c r="L114" t="s">
        <v>80</v>
      </c>
      <c r="M114">
        <v>17</v>
      </c>
      <c r="N114">
        <v>173</v>
      </c>
      <c r="O114">
        <v>67</v>
      </c>
      <c r="P114" t="str">
        <f>IF(Table11[[#This Row],[Age]]&lt;=22,"Rookie",IF(Table11[[#This Row],[Age]]&lt;=29,"Seasoned","Veteran"))</f>
        <v>Rookie</v>
      </c>
      <c r="Q114" t="str">
        <f>IF(AND(Table11[[#This Row],[Height (cm)]]&gt;=180,Table11[[#This Row],[Weight (kg)]]&gt;=70),"180+ and 70+","")</f>
        <v/>
      </c>
    </row>
    <row r="115" spans="12:17" x14ac:dyDescent="0.2">
      <c r="L115" t="s">
        <v>83</v>
      </c>
      <c r="M115">
        <v>19</v>
      </c>
      <c r="N115">
        <v>187</v>
      </c>
      <c r="O115">
        <v>82</v>
      </c>
      <c r="P115" t="str">
        <f>IF(Table11[[#This Row],[Age]]&lt;=22,"Rookie",IF(Table11[[#This Row],[Age]]&lt;=29,"Seasoned","Veteran"))</f>
        <v>Rookie</v>
      </c>
      <c r="Q115" t="str">
        <f>IF(AND(Table11[[#This Row],[Height (cm)]]&gt;=180,Table11[[#This Row],[Weight (kg)]]&gt;=70),"180+ and 70+","")</f>
        <v>180+ and 70+</v>
      </c>
    </row>
    <row r="116" spans="12:17" x14ac:dyDescent="0.2">
      <c r="L116" t="s">
        <v>82</v>
      </c>
      <c r="M116">
        <v>24</v>
      </c>
      <c r="N116">
        <v>182</v>
      </c>
      <c r="O116">
        <v>75</v>
      </c>
      <c r="P116" t="str">
        <f>IF(Table11[[#This Row],[Age]]&lt;=22,"Rookie",IF(Table11[[#This Row],[Age]]&lt;=29,"Seasoned","Veteran"))</f>
        <v>Seasoned</v>
      </c>
      <c r="Q116" t="str">
        <f>IF(AND(Table11[[#This Row],[Height (cm)]]&gt;=180,Table11[[#This Row],[Weight (kg)]]&gt;=70),"180+ and 70+","")</f>
        <v>180+ and 70+</v>
      </c>
    </row>
    <row r="117" spans="12:17" x14ac:dyDescent="0.2">
      <c r="L117" t="s">
        <v>84</v>
      </c>
      <c r="M117">
        <v>23</v>
      </c>
      <c r="N117">
        <v>170</v>
      </c>
      <c r="O117">
        <v>71</v>
      </c>
      <c r="P117" t="str">
        <f>IF(Table11[[#This Row],[Age]]&lt;=22,"Rookie",IF(Table11[[#This Row],[Age]]&lt;=29,"Seasoned","Veteran"))</f>
        <v>Seasoned</v>
      </c>
      <c r="Q117" t="str">
        <f>IF(AND(Table11[[#This Row],[Height (cm)]]&gt;=180,Table11[[#This Row],[Weight (kg)]]&gt;=70),"180+ and 70+","")</f>
        <v/>
      </c>
    </row>
    <row r="118" spans="12:17" x14ac:dyDescent="0.2">
      <c r="L118" t="s">
        <v>85</v>
      </c>
      <c r="M118">
        <v>25</v>
      </c>
      <c r="N118">
        <v>185</v>
      </c>
      <c r="O118">
        <v>75</v>
      </c>
      <c r="P118" t="str">
        <f>IF(Table11[[#This Row],[Age]]&lt;=22,"Rookie",IF(Table11[[#This Row],[Age]]&lt;=29,"Seasoned","Veteran"))</f>
        <v>Seasoned</v>
      </c>
      <c r="Q118" t="str">
        <f>IF(AND(Table11[[#This Row],[Height (cm)]]&gt;=180,Table11[[#This Row],[Weight (kg)]]&gt;=70),"180+ and 70+","")</f>
        <v>180+ and 70+</v>
      </c>
    </row>
    <row r="119" spans="12:17" x14ac:dyDescent="0.2">
      <c r="L119" t="s">
        <v>86</v>
      </c>
      <c r="M119">
        <v>16</v>
      </c>
      <c r="N119">
        <v>182</v>
      </c>
      <c r="O119">
        <v>75</v>
      </c>
      <c r="P119" t="str">
        <f>IF(Table11[[#This Row],[Age]]&lt;=22,"Rookie",IF(Table11[[#This Row],[Age]]&lt;=29,"Seasoned","Veteran"))</f>
        <v>Rookie</v>
      </c>
      <c r="Q119" t="str">
        <f>IF(AND(Table11[[#This Row],[Height (cm)]]&gt;=180,Table11[[#This Row],[Weight (kg)]]&gt;=70),"180+ and 70+","")</f>
        <v>180+ and 70+</v>
      </c>
    </row>
    <row r="120" spans="12:17" x14ac:dyDescent="0.2">
      <c r="L120" t="s">
        <v>87</v>
      </c>
      <c r="M120">
        <v>22</v>
      </c>
      <c r="N120">
        <v>180</v>
      </c>
      <c r="O120">
        <v>70</v>
      </c>
      <c r="P120" t="str">
        <f>IF(Table11[[#This Row],[Age]]&lt;=22,"Rookie",IF(Table11[[#This Row],[Age]]&lt;=29,"Seasoned","Veteran"))</f>
        <v>Rookie</v>
      </c>
      <c r="Q120" t="str">
        <f>IF(AND(Table11[[#This Row],[Height (cm)]]&gt;=180,Table11[[#This Row],[Weight (kg)]]&gt;=70),"180+ and 70+","")</f>
        <v>180+ and 70+</v>
      </c>
    </row>
    <row r="121" spans="12:17" x14ac:dyDescent="0.2">
      <c r="L121" t="s">
        <v>88</v>
      </c>
      <c r="M121">
        <v>19</v>
      </c>
      <c r="N121">
        <v>181</v>
      </c>
      <c r="O121">
        <v>76</v>
      </c>
      <c r="P121" t="str">
        <f>IF(Table11[[#This Row],[Age]]&lt;=22,"Rookie",IF(Table11[[#This Row],[Age]]&lt;=29,"Seasoned","Veteran"))</f>
        <v>Rookie</v>
      </c>
      <c r="Q121" t="str">
        <f>IF(AND(Table11[[#This Row],[Height (cm)]]&gt;=180,Table11[[#This Row],[Weight (kg)]]&gt;=70),"180+ and 70+","")</f>
        <v>180+ and 70+</v>
      </c>
    </row>
    <row r="122" spans="12:17" x14ac:dyDescent="0.2">
      <c r="L122" t="s">
        <v>87</v>
      </c>
      <c r="M122">
        <v>22</v>
      </c>
      <c r="N122">
        <v>180</v>
      </c>
      <c r="O122">
        <v>70</v>
      </c>
      <c r="P122" t="str">
        <f>IF(Table11[[#This Row],[Age]]&lt;=22,"Rookie",IF(Table11[[#This Row],[Age]]&lt;=29,"Seasoned","Veteran"))</f>
        <v>Rookie</v>
      </c>
      <c r="Q122" t="str">
        <f>IF(AND(Table11[[#This Row],[Height (cm)]]&gt;=180,Table11[[#This Row],[Weight (kg)]]&gt;=70),"180+ and 70+","")</f>
        <v>180+ and 70+</v>
      </c>
    </row>
    <row r="123" spans="12:17" x14ac:dyDescent="0.2">
      <c r="L123" t="s">
        <v>89</v>
      </c>
      <c r="M123">
        <v>20</v>
      </c>
      <c r="N123">
        <v>179</v>
      </c>
      <c r="O123">
        <v>61</v>
      </c>
      <c r="P123" t="str">
        <f>IF(Table11[[#This Row],[Age]]&lt;=22,"Rookie",IF(Table11[[#This Row],[Age]]&lt;=29,"Seasoned","Veteran"))</f>
        <v>Rookie</v>
      </c>
      <c r="Q123" t="str">
        <f>IF(AND(Table11[[#This Row],[Height (cm)]]&gt;=180,Table11[[#This Row],[Weight (kg)]]&gt;=70),"180+ and 70+","")</f>
        <v/>
      </c>
    </row>
    <row r="124" spans="12:17" x14ac:dyDescent="0.2">
      <c r="L124" t="s">
        <v>90</v>
      </c>
      <c r="M124">
        <v>20</v>
      </c>
      <c r="N124">
        <v>186</v>
      </c>
      <c r="O124">
        <v>73</v>
      </c>
      <c r="P124" t="str">
        <f>IF(Table11[[#This Row],[Age]]&lt;=22,"Rookie",IF(Table11[[#This Row],[Age]]&lt;=29,"Seasoned","Veteran"))</f>
        <v>Rookie</v>
      </c>
      <c r="Q124" t="str">
        <f>IF(AND(Table11[[#This Row],[Height (cm)]]&gt;=180,Table11[[#This Row],[Weight (kg)]]&gt;=70),"180+ and 70+","")</f>
        <v>180+ and 70+</v>
      </c>
    </row>
    <row r="125" spans="12:17" x14ac:dyDescent="0.2">
      <c r="L125" t="s">
        <v>91</v>
      </c>
      <c r="M125">
        <v>22</v>
      </c>
      <c r="N125">
        <v>193</v>
      </c>
      <c r="O125">
        <v>81</v>
      </c>
      <c r="P125" t="str">
        <f>IF(Table11[[#This Row],[Age]]&lt;=22,"Rookie",IF(Table11[[#This Row],[Age]]&lt;=29,"Seasoned","Veteran"))</f>
        <v>Rookie</v>
      </c>
      <c r="Q125" t="str">
        <f>IF(AND(Table11[[#This Row],[Height (cm)]]&gt;=180,Table11[[#This Row],[Weight (kg)]]&gt;=70),"180+ and 70+","")</f>
        <v>180+ and 70+</v>
      </c>
    </row>
    <row r="126" spans="12:17" x14ac:dyDescent="0.2">
      <c r="L126" t="s">
        <v>92</v>
      </c>
      <c r="M126">
        <v>33</v>
      </c>
      <c r="N126">
        <v>191</v>
      </c>
      <c r="O126">
        <v>86</v>
      </c>
      <c r="P126" t="str">
        <f>IF(Table11[[#This Row],[Age]]&lt;=22,"Rookie",IF(Table11[[#This Row],[Age]]&lt;=29,"Seasoned","Veteran"))</f>
        <v>Veteran</v>
      </c>
      <c r="Q126" t="str">
        <f>IF(AND(Table11[[#This Row],[Height (cm)]]&gt;=180,Table11[[#This Row],[Weight (kg)]]&gt;=70),"180+ and 70+","")</f>
        <v>180+ and 70+</v>
      </c>
    </row>
    <row r="127" spans="12:17" x14ac:dyDescent="0.2">
      <c r="L127" t="s">
        <v>93</v>
      </c>
      <c r="M127">
        <v>22</v>
      </c>
      <c r="N127">
        <v>186</v>
      </c>
      <c r="O127">
        <v>74</v>
      </c>
      <c r="P127" t="str">
        <f>IF(Table11[[#This Row],[Age]]&lt;=22,"Rookie",IF(Table11[[#This Row],[Age]]&lt;=29,"Seasoned","Veteran"))</f>
        <v>Rookie</v>
      </c>
      <c r="Q127" t="str">
        <f>IF(AND(Table11[[#This Row],[Height (cm)]]&gt;=180,Table11[[#This Row],[Weight (kg)]]&gt;=70),"180+ and 70+","")</f>
        <v>180+ and 70+</v>
      </c>
    </row>
    <row r="128" spans="12:17" x14ac:dyDescent="0.2">
      <c r="L128" t="s">
        <v>94</v>
      </c>
      <c r="M128">
        <v>24</v>
      </c>
      <c r="N128">
        <v>188</v>
      </c>
      <c r="O128">
        <v>81</v>
      </c>
      <c r="P128" t="str">
        <f>IF(Table11[[#This Row],[Age]]&lt;=22,"Rookie",IF(Table11[[#This Row],[Age]]&lt;=29,"Seasoned","Veteran"))</f>
        <v>Seasoned</v>
      </c>
      <c r="Q128" t="str">
        <f>IF(AND(Table11[[#This Row],[Height (cm)]]&gt;=180,Table11[[#This Row],[Weight (kg)]]&gt;=70),"180+ and 70+","")</f>
        <v>180+ and 70+</v>
      </c>
    </row>
    <row r="129" spans="12:17" x14ac:dyDescent="0.2">
      <c r="L129" t="s">
        <v>95</v>
      </c>
      <c r="M129">
        <v>26</v>
      </c>
      <c r="N129">
        <v>189</v>
      </c>
      <c r="O129">
        <v>78</v>
      </c>
      <c r="P129" t="str">
        <f>IF(Table11[[#This Row],[Age]]&lt;=22,"Rookie",IF(Table11[[#This Row],[Age]]&lt;=29,"Seasoned","Veteran"))</f>
        <v>Seasoned</v>
      </c>
      <c r="Q129" t="str">
        <f>IF(AND(Table11[[#This Row],[Height (cm)]]&gt;=180,Table11[[#This Row],[Weight (kg)]]&gt;=70),"180+ and 70+","")</f>
        <v>180+ and 70+</v>
      </c>
    </row>
    <row r="130" spans="12:17" x14ac:dyDescent="0.2">
      <c r="L130" t="s">
        <v>96</v>
      </c>
      <c r="M130">
        <v>21</v>
      </c>
      <c r="N130">
        <v>189</v>
      </c>
      <c r="O130">
        <v>78</v>
      </c>
      <c r="P130" t="str">
        <f>IF(Table11[[#This Row],[Age]]&lt;=22,"Rookie",IF(Table11[[#This Row],[Age]]&lt;=29,"Seasoned","Veteran"))</f>
        <v>Rookie</v>
      </c>
      <c r="Q130" t="str">
        <f>IF(AND(Table11[[#This Row],[Height (cm)]]&gt;=180,Table11[[#This Row],[Weight (kg)]]&gt;=70),"180+ and 70+","")</f>
        <v>180+ and 70+</v>
      </c>
    </row>
    <row r="131" spans="12:17" x14ac:dyDescent="0.2">
      <c r="L131" t="s">
        <v>97</v>
      </c>
      <c r="M131">
        <v>20</v>
      </c>
      <c r="N131">
        <v>181</v>
      </c>
      <c r="O131">
        <v>71</v>
      </c>
      <c r="P131" t="str">
        <f>IF(Table11[[#This Row],[Age]]&lt;=22,"Rookie",IF(Table11[[#This Row],[Age]]&lt;=29,"Seasoned","Veteran"))</f>
        <v>Rookie</v>
      </c>
      <c r="Q131" t="str">
        <f>IF(AND(Table11[[#This Row],[Height (cm)]]&gt;=180,Table11[[#This Row],[Weight (kg)]]&gt;=70),"180+ and 70+","")</f>
        <v>180+ and 70+</v>
      </c>
    </row>
    <row r="132" spans="12:17" x14ac:dyDescent="0.2">
      <c r="L132" t="s">
        <v>98</v>
      </c>
      <c r="M132">
        <v>19</v>
      </c>
      <c r="N132">
        <v>176</v>
      </c>
      <c r="O132">
        <v>71</v>
      </c>
      <c r="P132" t="str">
        <f>IF(Table11[[#This Row],[Age]]&lt;=22,"Rookie",IF(Table11[[#This Row],[Age]]&lt;=29,"Seasoned","Veteran"))</f>
        <v>Rookie</v>
      </c>
      <c r="Q132" t="str">
        <f>IF(AND(Table11[[#This Row],[Height (cm)]]&gt;=180,Table11[[#This Row],[Weight (kg)]]&gt;=70),"180+ and 70+","")</f>
        <v/>
      </c>
    </row>
    <row r="133" spans="12:17" x14ac:dyDescent="0.2">
      <c r="L133" t="s">
        <v>99</v>
      </c>
      <c r="M133">
        <v>22</v>
      </c>
      <c r="N133">
        <v>182</v>
      </c>
      <c r="O133">
        <v>69</v>
      </c>
      <c r="P133" t="str">
        <f>IF(Table11[[#This Row],[Age]]&lt;=22,"Rookie",IF(Table11[[#This Row],[Age]]&lt;=29,"Seasoned","Veteran"))</f>
        <v>Rookie</v>
      </c>
      <c r="Q133" t="str">
        <f>IF(AND(Table11[[#This Row],[Height (cm)]]&gt;=180,Table11[[#This Row],[Weight (kg)]]&gt;=70),"180+ and 70+","")</f>
        <v/>
      </c>
    </row>
    <row r="134" spans="12:17" x14ac:dyDescent="0.2">
      <c r="L134" t="s">
        <v>100</v>
      </c>
      <c r="M134">
        <v>21</v>
      </c>
      <c r="N134">
        <v>188</v>
      </c>
      <c r="O134">
        <v>86</v>
      </c>
      <c r="P134" t="str">
        <f>IF(Table11[[#This Row],[Age]]&lt;=22,"Rookie",IF(Table11[[#This Row],[Age]]&lt;=29,"Seasoned","Veteran"))</f>
        <v>Rookie</v>
      </c>
      <c r="Q134" t="str">
        <f>IF(AND(Table11[[#This Row],[Height (cm)]]&gt;=180,Table11[[#This Row],[Weight (kg)]]&gt;=70),"180+ and 70+","")</f>
        <v>180+ and 70+</v>
      </c>
    </row>
    <row r="135" spans="12:17" x14ac:dyDescent="0.2">
      <c r="L135" t="s">
        <v>101</v>
      </c>
      <c r="M135">
        <v>19</v>
      </c>
      <c r="N135">
        <v>176</v>
      </c>
      <c r="O135">
        <v>71</v>
      </c>
      <c r="P135" t="str">
        <f>IF(Table11[[#This Row],[Age]]&lt;=22,"Rookie",IF(Table11[[#This Row],[Age]]&lt;=29,"Seasoned","Veteran"))</f>
        <v>Rookie</v>
      </c>
      <c r="Q135" t="str">
        <f>IF(AND(Table11[[#This Row],[Height (cm)]]&gt;=180,Table11[[#This Row],[Weight (kg)]]&gt;=70),"180+ and 70+","")</f>
        <v/>
      </c>
    </row>
    <row r="136" spans="12:17" x14ac:dyDescent="0.2">
      <c r="L136" t="s">
        <v>102</v>
      </c>
      <c r="M136">
        <v>28</v>
      </c>
      <c r="N136">
        <v>171</v>
      </c>
      <c r="O136">
        <v>67</v>
      </c>
      <c r="P136" t="str">
        <f>IF(Table11[[#This Row],[Age]]&lt;=22,"Rookie",IF(Table11[[#This Row],[Age]]&lt;=29,"Seasoned","Veteran"))</f>
        <v>Seasoned</v>
      </c>
      <c r="Q136" t="str">
        <f>IF(AND(Table11[[#This Row],[Height (cm)]]&gt;=180,Table11[[#This Row],[Weight (kg)]]&gt;=70),"180+ and 70+","")</f>
        <v/>
      </c>
    </row>
    <row r="137" spans="12:17" x14ac:dyDescent="0.2">
      <c r="L137" t="s">
        <v>103</v>
      </c>
      <c r="M137">
        <v>24</v>
      </c>
      <c r="N137">
        <v>182</v>
      </c>
      <c r="O137">
        <v>78</v>
      </c>
      <c r="P137" t="str">
        <f>IF(Table11[[#This Row],[Age]]&lt;=22,"Rookie",IF(Table11[[#This Row],[Age]]&lt;=29,"Seasoned","Veteran"))</f>
        <v>Seasoned</v>
      </c>
      <c r="Q137" t="str">
        <f>IF(AND(Table11[[#This Row],[Height (cm)]]&gt;=180,Table11[[#This Row],[Weight (kg)]]&gt;=70),"180+ and 70+","")</f>
        <v>180+ and 70+</v>
      </c>
    </row>
    <row r="138" spans="12:17" x14ac:dyDescent="0.2">
      <c r="L138" t="s">
        <v>104</v>
      </c>
      <c r="M138">
        <v>22</v>
      </c>
      <c r="N138">
        <v>171</v>
      </c>
      <c r="O138">
        <v>62</v>
      </c>
      <c r="P138" t="str">
        <f>IF(Table11[[#This Row],[Age]]&lt;=22,"Rookie",IF(Table11[[#This Row],[Age]]&lt;=29,"Seasoned","Veteran"))</f>
        <v>Rookie</v>
      </c>
      <c r="Q138" t="str">
        <f>IF(AND(Table11[[#This Row],[Height (cm)]]&gt;=180,Table11[[#This Row],[Weight (kg)]]&gt;=70),"180+ and 70+","")</f>
        <v/>
      </c>
    </row>
    <row r="139" spans="12:17" x14ac:dyDescent="0.2">
      <c r="L139" t="s">
        <v>105</v>
      </c>
      <c r="M139">
        <v>24</v>
      </c>
      <c r="N139">
        <v>187</v>
      </c>
      <c r="O139">
        <v>81</v>
      </c>
      <c r="P139" t="str">
        <f>IF(Table11[[#This Row],[Age]]&lt;=22,"Rookie",IF(Table11[[#This Row],[Age]]&lt;=29,"Seasoned","Veteran"))</f>
        <v>Seasoned</v>
      </c>
      <c r="Q139" t="str">
        <f>IF(AND(Table11[[#This Row],[Height (cm)]]&gt;=180,Table11[[#This Row],[Weight (kg)]]&gt;=70),"180+ and 70+","")</f>
        <v>180+ and 70+</v>
      </c>
    </row>
    <row r="140" spans="12:17" x14ac:dyDescent="0.2">
      <c r="L140" t="s">
        <v>106</v>
      </c>
      <c r="M140">
        <v>21</v>
      </c>
      <c r="N140">
        <v>183</v>
      </c>
      <c r="O140">
        <v>77</v>
      </c>
      <c r="P140" t="str">
        <f>IF(Table11[[#This Row],[Age]]&lt;=22,"Rookie",IF(Table11[[#This Row],[Age]]&lt;=29,"Seasoned","Veteran"))</f>
        <v>Rookie</v>
      </c>
      <c r="Q140" t="str">
        <f>IF(AND(Table11[[#This Row],[Height (cm)]]&gt;=180,Table11[[#This Row],[Weight (kg)]]&gt;=70),"180+ and 70+","")</f>
        <v>180+ and 70+</v>
      </c>
    </row>
    <row r="141" spans="12:17" x14ac:dyDescent="0.2">
      <c r="L141" t="s">
        <v>107</v>
      </c>
      <c r="M141">
        <v>21</v>
      </c>
      <c r="N141">
        <v>185</v>
      </c>
      <c r="O141">
        <v>78</v>
      </c>
      <c r="P141" t="str">
        <f>IF(Table11[[#This Row],[Age]]&lt;=22,"Rookie",IF(Table11[[#This Row],[Age]]&lt;=29,"Seasoned","Veteran"))</f>
        <v>Rookie</v>
      </c>
      <c r="Q141" t="str">
        <f>IF(AND(Table11[[#This Row],[Height (cm)]]&gt;=180,Table11[[#This Row],[Weight (kg)]]&gt;=70),"180+ and 70+","")</f>
        <v>180+ and 70+</v>
      </c>
    </row>
    <row r="142" spans="12:17" x14ac:dyDescent="0.2">
      <c r="L142" t="s">
        <v>108</v>
      </c>
      <c r="M142">
        <v>16</v>
      </c>
      <c r="N142">
        <v>185</v>
      </c>
      <c r="O142">
        <v>76</v>
      </c>
      <c r="P142" t="str">
        <f>IF(Table11[[#This Row],[Age]]&lt;=22,"Rookie",IF(Table11[[#This Row],[Age]]&lt;=29,"Seasoned","Veteran"))</f>
        <v>Rookie</v>
      </c>
      <c r="Q142" t="str">
        <f>IF(AND(Table11[[#This Row],[Height (cm)]]&gt;=180,Table11[[#This Row],[Weight (kg)]]&gt;=70),"180+ and 70+","")</f>
        <v>180+ and 70+</v>
      </c>
    </row>
    <row r="143" spans="12:17" x14ac:dyDescent="0.2">
      <c r="L143" t="s">
        <v>109</v>
      </c>
      <c r="M143">
        <v>29</v>
      </c>
      <c r="N143">
        <v>188</v>
      </c>
      <c r="O143">
        <v>85</v>
      </c>
      <c r="P143" t="str">
        <f>IF(Table11[[#This Row],[Age]]&lt;=22,"Rookie",IF(Table11[[#This Row],[Age]]&lt;=29,"Seasoned","Veteran"))</f>
        <v>Seasoned</v>
      </c>
      <c r="Q143" t="str">
        <f>IF(AND(Table11[[#This Row],[Height (cm)]]&gt;=180,Table11[[#This Row],[Weight (kg)]]&gt;=70),"180+ and 70+","")</f>
        <v>180+ and 70+</v>
      </c>
    </row>
    <row r="144" spans="12:17" x14ac:dyDescent="0.2">
      <c r="L144" t="s">
        <v>110</v>
      </c>
      <c r="M144">
        <v>21</v>
      </c>
      <c r="N144">
        <v>195</v>
      </c>
      <c r="O144">
        <v>74</v>
      </c>
      <c r="P144" t="str">
        <f>IF(Table11[[#This Row],[Age]]&lt;=22,"Rookie",IF(Table11[[#This Row],[Age]]&lt;=29,"Seasoned","Veteran"))</f>
        <v>Rookie</v>
      </c>
      <c r="Q144" t="str">
        <f>IF(AND(Table11[[#This Row],[Height (cm)]]&gt;=180,Table11[[#This Row],[Weight (kg)]]&gt;=70),"180+ and 70+","")</f>
        <v>180+ and 70+</v>
      </c>
    </row>
    <row r="145" spans="12:17" x14ac:dyDescent="0.2">
      <c r="L145" t="s">
        <v>111</v>
      </c>
      <c r="M145">
        <v>19</v>
      </c>
      <c r="N145">
        <v>166</v>
      </c>
      <c r="O145">
        <v>71</v>
      </c>
      <c r="P145" t="str">
        <f>IF(Table11[[#This Row],[Age]]&lt;=22,"Rookie",IF(Table11[[#This Row],[Age]]&lt;=29,"Seasoned","Veteran"))</f>
        <v>Rookie</v>
      </c>
      <c r="Q145" t="str">
        <f>IF(AND(Table11[[#This Row],[Height (cm)]]&gt;=180,Table11[[#This Row],[Weight (kg)]]&gt;=70),"180+ and 70+","")</f>
        <v/>
      </c>
    </row>
    <row r="146" spans="12:17" x14ac:dyDescent="0.2">
      <c r="L146" t="s">
        <v>112</v>
      </c>
      <c r="M146">
        <v>25</v>
      </c>
      <c r="N146">
        <v>186</v>
      </c>
      <c r="O146">
        <v>70</v>
      </c>
      <c r="P146" t="str">
        <f>IF(Table11[[#This Row],[Age]]&lt;=22,"Rookie",IF(Table11[[#This Row],[Age]]&lt;=29,"Seasoned","Veteran"))</f>
        <v>Seasoned</v>
      </c>
      <c r="Q146" t="str">
        <f>IF(AND(Table11[[#This Row],[Height (cm)]]&gt;=180,Table11[[#This Row],[Weight (kg)]]&gt;=70),"180+ and 70+","")</f>
        <v>180+ and 70+</v>
      </c>
    </row>
    <row r="147" spans="12:17" x14ac:dyDescent="0.2">
      <c r="L147" t="s">
        <v>113</v>
      </c>
      <c r="M147">
        <v>20</v>
      </c>
      <c r="N147">
        <v>184</v>
      </c>
      <c r="O147">
        <v>72</v>
      </c>
      <c r="P147" t="str">
        <f>IF(Table11[[#This Row],[Age]]&lt;=22,"Rookie",IF(Table11[[#This Row],[Age]]&lt;=29,"Seasoned","Veteran"))</f>
        <v>Rookie</v>
      </c>
      <c r="Q147" t="str">
        <f>IF(AND(Table11[[#This Row],[Height (cm)]]&gt;=180,Table11[[#This Row],[Weight (kg)]]&gt;=70),"180+ and 70+","")</f>
        <v>180+ and 70+</v>
      </c>
    </row>
    <row r="148" spans="12:17" x14ac:dyDescent="0.2">
      <c r="L148" t="s">
        <v>114</v>
      </c>
      <c r="M148">
        <v>18</v>
      </c>
      <c r="N148">
        <v>179</v>
      </c>
      <c r="O148">
        <v>77</v>
      </c>
      <c r="P148" t="str">
        <f>IF(Table11[[#This Row],[Age]]&lt;=22,"Rookie",IF(Table11[[#This Row],[Age]]&lt;=29,"Seasoned","Veteran"))</f>
        <v>Rookie</v>
      </c>
      <c r="Q148" t="str">
        <f>IF(AND(Table11[[#This Row],[Height (cm)]]&gt;=180,Table11[[#This Row],[Weight (kg)]]&gt;=70),"180+ and 70+","")</f>
        <v/>
      </c>
    </row>
    <row r="149" spans="12:17" x14ac:dyDescent="0.2">
      <c r="L149" t="s">
        <v>115</v>
      </c>
      <c r="M149">
        <v>17</v>
      </c>
      <c r="N149">
        <v>166</v>
      </c>
      <c r="O149">
        <v>64</v>
      </c>
      <c r="P149" t="str">
        <f>IF(Table11[[#This Row],[Age]]&lt;=22,"Rookie",IF(Table11[[#This Row],[Age]]&lt;=29,"Seasoned","Veteran"))</f>
        <v>Rookie</v>
      </c>
      <c r="Q149" t="str">
        <f>IF(AND(Table11[[#This Row],[Height (cm)]]&gt;=180,Table11[[#This Row],[Weight (kg)]]&gt;=70),"180+ and 70+","")</f>
        <v/>
      </c>
    </row>
    <row r="150" spans="12:17" x14ac:dyDescent="0.2">
      <c r="L150" t="s">
        <v>116</v>
      </c>
      <c r="M150">
        <v>27</v>
      </c>
      <c r="N150">
        <v>168</v>
      </c>
      <c r="O150">
        <v>67</v>
      </c>
      <c r="P150" t="str">
        <f>IF(Table11[[#This Row],[Age]]&lt;=22,"Rookie",IF(Table11[[#This Row],[Age]]&lt;=29,"Seasoned","Veteran"))</f>
        <v>Seasoned</v>
      </c>
      <c r="Q150" t="str">
        <f>IF(AND(Table11[[#This Row],[Height (cm)]]&gt;=180,Table11[[#This Row],[Weight (kg)]]&gt;=70),"180+ and 70+","")</f>
        <v/>
      </c>
    </row>
    <row r="151" spans="12:17" x14ac:dyDescent="0.2">
      <c r="L151" t="s">
        <v>117</v>
      </c>
      <c r="M151">
        <v>24</v>
      </c>
      <c r="N151">
        <v>178</v>
      </c>
      <c r="O151">
        <v>68</v>
      </c>
      <c r="P151" t="str">
        <f>IF(Table11[[#This Row],[Age]]&lt;=22,"Rookie",IF(Table11[[#This Row],[Age]]&lt;=29,"Seasoned","Veteran"))</f>
        <v>Seasoned</v>
      </c>
      <c r="Q151" t="str">
        <f>IF(AND(Table11[[#This Row],[Height (cm)]]&gt;=180,Table11[[#This Row],[Weight (kg)]]&gt;=70),"180+ and 70+","")</f>
        <v/>
      </c>
    </row>
    <row r="152" spans="12:17" x14ac:dyDescent="0.2">
      <c r="L152" t="s">
        <v>118</v>
      </c>
      <c r="M152">
        <v>30</v>
      </c>
      <c r="N152">
        <v>197</v>
      </c>
      <c r="O152">
        <v>84</v>
      </c>
      <c r="P152" t="str">
        <f>IF(Table11[[#This Row],[Age]]&lt;=22,"Rookie",IF(Table11[[#This Row],[Age]]&lt;=29,"Seasoned","Veteran"))</f>
        <v>Veteran</v>
      </c>
      <c r="Q152" t="str">
        <f>IF(AND(Table11[[#This Row],[Height (cm)]]&gt;=180,Table11[[#This Row],[Weight (kg)]]&gt;=70),"180+ and 70+","")</f>
        <v>180+ and 70+</v>
      </c>
    </row>
    <row r="153" spans="12:17" x14ac:dyDescent="0.2">
      <c r="L153" t="s">
        <v>119</v>
      </c>
      <c r="M153">
        <v>24</v>
      </c>
      <c r="N153">
        <v>191</v>
      </c>
      <c r="O153">
        <v>83</v>
      </c>
      <c r="P153" t="str">
        <f>IF(Table11[[#This Row],[Age]]&lt;=22,"Rookie",IF(Table11[[#This Row],[Age]]&lt;=29,"Seasoned","Veteran"))</f>
        <v>Seasoned</v>
      </c>
      <c r="Q153" t="str">
        <f>IF(AND(Table11[[#This Row],[Height (cm)]]&gt;=180,Table11[[#This Row],[Weight (kg)]]&gt;=70),"180+ and 70+","")</f>
        <v>180+ and 70+</v>
      </c>
    </row>
    <row r="154" spans="12:17" x14ac:dyDescent="0.2">
      <c r="L154" t="s">
        <v>120</v>
      </c>
      <c r="M154">
        <v>21</v>
      </c>
      <c r="N154">
        <v>178</v>
      </c>
      <c r="O154">
        <v>65</v>
      </c>
      <c r="P154" t="str">
        <f>IF(Table11[[#This Row],[Age]]&lt;=22,"Rookie",IF(Table11[[#This Row],[Age]]&lt;=29,"Seasoned","Veteran"))</f>
        <v>Rookie</v>
      </c>
      <c r="Q154" t="str">
        <f>IF(AND(Table11[[#This Row],[Height (cm)]]&gt;=180,Table11[[#This Row],[Weight (kg)]]&gt;=70),"180+ and 70+","")</f>
        <v/>
      </c>
    </row>
    <row r="155" spans="12:17" x14ac:dyDescent="0.2">
      <c r="L155" t="s">
        <v>121</v>
      </c>
      <c r="M155">
        <v>21</v>
      </c>
      <c r="N155">
        <v>168</v>
      </c>
      <c r="O155">
        <v>57</v>
      </c>
      <c r="P155" t="str">
        <f>IF(Table11[[#This Row],[Age]]&lt;=22,"Rookie",IF(Table11[[#This Row],[Age]]&lt;=29,"Seasoned","Veteran"))</f>
        <v>Rookie</v>
      </c>
      <c r="Q155" t="str">
        <f>IF(AND(Table11[[#This Row],[Height (cm)]]&gt;=180,Table11[[#This Row],[Weight (kg)]]&gt;=70),"180+ and 70+","")</f>
        <v/>
      </c>
    </row>
    <row r="156" spans="12:17" x14ac:dyDescent="0.2">
      <c r="L156" t="s">
        <v>122</v>
      </c>
      <c r="M156">
        <v>19</v>
      </c>
      <c r="N156">
        <v>175</v>
      </c>
      <c r="O156">
        <v>69</v>
      </c>
      <c r="P156" t="str">
        <f>IF(Table11[[#This Row],[Age]]&lt;=22,"Rookie",IF(Table11[[#This Row],[Age]]&lt;=29,"Seasoned","Veteran"))</f>
        <v>Rookie</v>
      </c>
      <c r="Q156" t="str">
        <f>IF(AND(Table11[[#This Row],[Height (cm)]]&gt;=180,Table11[[#This Row],[Weight (kg)]]&gt;=70),"180+ and 70+","")</f>
        <v/>
      </c>
    </row>
    <row r="157" spans="12:17" x14ac:dyDescent="0.2">
      <c r="L157" t="s">
        <v>123</v>
      </c>
      <c r="M157">
        <v>19</v>
      </c>
      <c r="N157">
        <v>180</v>
      </c>
      <c r="O157">
        <v>72</v>
      </c>
      <c r="P157" t="str">
        <f>IF(Table11[[#This Row],[Age]]&lt;=22,"Rookie",IF(Table11[[#This Row],[Age]]&lt;=29,"Seasoned","Veteran"))</f>
        <v>Rookie</v>
      </c>
      <c r="Q157" t="str">
        <f>IF(AND(Table11[[#This Row],[Height (cm)]]&gt;=180,Table11[[#This Row],[Weight (kg)]]&gt;=70),"180+ and 70+","")</f>
        <v>180+ and 70+</v>
      </c>
    </row>
    <row r="158" spans="12:17" x14ac:dyDescent="0.2">
      <c r="L158" t="s">
        <v>124</v>
      </c>
      <c r="M158">
        <v>26</v>
      </c>
      <c r="N158">
        <v>172</v>
      </c>
      <c r="O158">
        <v>68</v>
      </c>
      <c r="P158" t="str">
        <f>IF(Table11[[#This Row],[Age]]&lt;=22,"Rookie",IF(Table11[[#This Row],[Age]]&lt;=29,"Seasoned","Veteran"))</f>
        <v>Seasoned</v>
      </c>
      <c r="Q158" t="str">
        <f>IF(AND(Table11[[#This Row],[Height (cm)]]&gt;=180,Table11[[#This Row],[Weight (kg)]]&gt;=70),"180+ and 70+","")</f>
        <v/>
      </c>
    </row>
    <row r="159" spans="12:17" x14ac:dyDescent="0.2">
      <c r="L159" t="s">
        <v>125</v>
      </c>
      <c r="M159">
        <v>24</v>
      </c>
      <c r="N159">
        <v>186</v>
      </c>
      <c r="O159">
        <v>77</v>
      </c>
      <c r="P159" t="str">
        <f>IF(Table11[[#This Row],[Age]]&lt;=22,"Rookie",IF(Table11[[#This Row],[Age]]&lt;=29,"Seasoned","Veteran"))</f>
        <v>Seasoned</v>
      </c>
      <c r="Q159" t="str">
        <f>IF(AND(Table11[[#This Row],[Height (cm)]]&gt;=180,Table11[[#This Row],[Weight (kg)]]&gt;=70),"180+ and 70+","")</f>
        <v>180+ and 70+</v>
      </c>
    </row>
    <row r="160" spans="12:17" x14ac:dyDescent="0.2">
      <c r="L160" t="s">
        <v>126</v>
      </c>
      <c r="M160">
        <v>22</v>
      </c>
      <c r="N160">
        <v>185</v>
      </c>
      <c r="O160">
        <v>77</v>
      </c>
      <c r="P160" t="str">
        <f>IF(Table11[[#This Row],[Age]]&lt;=22,"Rookie",IF(Table11[[#This Row],[Age]]&lt;=29,"Seasoned","Veteran"))</f>
        <v>Rookie</v>
      </c>
      <c r="Q160" t="str">
        <f>IF(AND(Table11[[#This Row],[Height (cm)]]&gt;=180,Table11[[#This Row],[Weight (kg)]]&gt;=70),"180+ and 70+","")</f>
        <v>180+ and 70+</v>
      </c>
    </row>
    <row r="161" spans="12:17" x14ac:dyDescent="0.2">
      <c r="L161" t="s">
        <v>127</v>
      </c>
      <c r="M161">
        <v>22</v>
      </c>
      <c r="N161">
        <v>188</v>
      </c>
      <c r="O161">
        <v>77</v>
      </c>
      <c r="P161" t="str">
        <f>IF(Table11[[#This Row],[Age]]&lt;=22,"Rookie",IF(Table11[[#This Row],[Age]]&lt;=29,"Seasoned","Veteran"))</f>
        <v>Rookie</v>
      </c>
      <c r="Q161" t="str">
        <f>IF(AND(Table11[[#This Row],[Height (cm)]]&gt;=180,Table11[[#This Row],[Weight (kg)]]&gt;=70),"180+ and 70+","")</f>
        <v>180+ and 70+</v>
      </c>
    </row>
    <row r="162" spans="12:17" x14ac:dyDescent="0.2">
      <c r="L162" t="s">
        <v>128</v>
      </c>
      <c r="M162">
        <v>22</v>
      </c>
      <c r="N162">
        <v>171</v>
      </c>
      <c r="O162">
        <v>64</v>
      </c>
      <c r="P162" t="str">
        <f>IF(Table11[[#This Row],[Age]]&lt;=22,"Rookie",IF(Table11[[#This Row],[Age]]&lt;=29,"Seasoned","Veteran"))</f>
        <v>Rookie</v>
      </c>
      <c r="Q162" t="str">
        <f>IF(AND(Table11[[#This Row],[Height (cm)]]&gt;=180,Table11[[#This Row],[Weight (kg)]]&gt;=70),"180+ and 70+","")</f>
        <v/>
      </c>
    </row>
    <row r="163" spans="12:17" x14ac:dyDescent="0.2">
      <c r="L163" t="s">
        <v>129</v>
      </c>
      <c r="M163">
        <v>21</v>
      </c>
      <c r="N163">
        <v>192</v>
      </c>
      <c r="O163">
        <v>76</v>
      </c>
      <c r="P163" t="str">
        <f>IF(Table11[[#This Row],[Age]]&lt;=22,"Rookie",IF(Table11[[#This Row],[Age]]&lt;=29,"Seasoned","Veteran"))</f>
        <v>Rookie</v>
      </c>
      <c r="Q163" t="str">
        <f>IF(AND(Table11[[#This Row],[Height (cm)]]&gt;=180,Table11[[#This Row],[Weight (kg)]]&gt;=70),"180+ and 70+","")</f>
        <v>180+ and 70+</v>
      </c>
    </row>
    <row r="164" spans="12:17" x14ac:dyDescent="0.2">
      <c r="L164" t="s">
        <v>130</v>
      </c>
      <c r="M164">
        <v>21</v>
      </c>
      <c r="N164">
        <v>178</v>
      </c>
      <c r="O164">
        <v>73</v>
      </c>
      <c r="P164" t="str">
        <f>IF(Table11[[#This Row],[Age]]&lt;=22,"Rookie",IF(Table11[[#This Row],[Age]]&lt;=29,"Seasoned","Veteran"))</f>
        <v>Rookie</v>
      </c>
      <c r="Q164" t="str">
        <f>IF(AND(Table11[[#This Row],[Height (cm)]]&gt;=180,Table11[[#This Row],[Weight (kg)]]&gt;=70),"180+ and 70+","")</f>
        <v/>
      </c>
    </row>
    <row r="165" spans="12:17" x14ac:dyDescent="0.2">
      <c r="L165" t="s">
        <v>131</v>
      </c>
      <c r="M165">
        <v>20</v>
      </c>
      <c r="N165">
        <v>186</v>
      </c>
      <c r="O165">
        <v>70</v>
      </c>
      <c r="P165" t="str">
        <f>IF(Table11[[#This Row],[Age]]&lt;=22,"Rookie",IF(Table11[[#This Row],[Age]]&lt;=29,"Seasoned","Veteran"))</f>
        <v>Rookie</v>
      </c>
      <c r="Q165" t="str">
        <f>IF(AND(Table11[[#This Row],[Height (cm)]]&gt;=180,Table11[[#This Row],[Weight (kg)]]&gt;=70),"180+ and 70+","")</f>
        <v>180+ and 70+</v>
      </c>
    </row>
    <row r="166" spans="12:17" x14ac:dyDescent="0.2">
      <c r="L166" t="s">
        <v>132</v>
      </c>
      <c r="M166">
        <v>27</v>
      </c>
      <c r="N166">
        <v>171</v>
      </c>
      <c r="O166">
        <v>68</v>
      </c>
      <c r="P166" t="str">
        <f>IF(Table11[[#This Row],[Age]]&lt;=22,"Rookie",IF(Table11[[#This Row],[Age]]&lt;=29,"Seasoned","Veteran"))</f>
        <v>Seasoned</v>
      </c>
      <c r="Q166" t="str">
        <f>IF(AND(Table11[[#This Row],[Height (cm)]]&gt;=180,Table11[[#This Row],[Weight (kg)]]&gt;=70),"180+ and 70+","")</f>
        <v/>
      </c>
    </row>
    <row r="167" spans="12:17" x14ac:dyDescent="0.2">
      <c r="L167" t="s">
        <v>133</v>
      </c>
      <c r="M167">
        <v>23</v>
      </c>
      <c r="N167">
        <v>171</v>
      </c>
      <c r="O167">
        <v>69</v>
      </c>
      <c r="P167" t="str">
        <f>IF(Table11[[#This Row],[Age]]&lt;=22,"Rookie",IF(Table11[[#This Row],[Age]]&lt;=29,"Seasoned","Veteran"))</f>
        <v>Seasoned</v>
      </c>
      <c r="Q167" t="str">
        <f>IF(AND(Table11[[#This Row],[Height (cm)]]&gt;=180,Table11[[#This Row],[Weight (kg)]]&gt;=70),"180+ and 70+","")</f>
        <v/>
      </c>
    </row>
    <row r="168" spans="12:17" x14ac:dyDescent="0.2">
      <c r="L168" t="s">
        <v>134</v>
      </c>
      <c r="M168">
        <v>24</v>
      </c>
      <c r="N168">
        <v>189</v>
      </c>
      <c r="O168">
        <v>82</v>
      </c>
      <c r="P168" t="str">
        <f>IF(Table11[[#This Row],[Age]]&lt;=22,"Rookie",IF(Table11[[#This Row],[Age]]&lt;=29,"Seasoned","Veteran"))</f>
        <v>Seasoned</v>
      </c>
      <c r="Q168" t="str">
        <f>IF(AND(Table11[[#This Row],[Height (cm)]]&gt;=180,Table11[[#This Row],[Weight (kg)]]&gt;=70),"180+ and 70+","")</f>
        <v>180+ and 70+</v>
      </c>
    </row>
    <row r="169" spans="12:17" x14ac:dyDescent="0.2">
      <c r="L169" t="s">
        <v>135</v>
      </c>
      <c r="M169">
        <v>21</v>
      </c>
      <c r="N169">
        <v>184</v>
      </c>
      <c r="O169">
        <v>71</v>
      </c>
      <c r="P169" t="str">
        <f>IF(Table11[[#This Row],[Age]]&lt;=22,"Rookie",IF(Table11[[#This Row],[Age]]&lt;=29,"Seasoned","Veteran"))</f>
        <v>Rookie</v>
      </c>
      <c r="Q169" t="str">
        <f>IF(AND(Table11[[#This Row],[Height (cm)]]&gt;=180,Table11[[#This Row],[Weight (kg)]]&gt;=70),"180+ and 70+","")</f>
        <v>180+ and 70+</v>
      </c>
    </row>
    <row r="170" spans="12:17" x14ac:dyDescent="0.2">
      <c r="L170" t="s">
        <v>136</v>
      </c>
      <c r="M170">
        <v>18</v>
      </c>
      <c r="N170">
        <v>188</v>
      </c>
      <c r="O170">
        <v>82</v>
      </c>
      <c r="P170" t="str">
        <f>IF(Table11[[#This Row],[Age]]&lt;=22,"Rookie",IF(Table11[[#This Row],[Age]]&lt;=29,"Seasoned","Veteran"))</f>
        <v>Rookie</v>
      </c>
      <c r="Q170" t="str">
        <f>IF(AND(Table11[[#This Row],[Height (cm)]]&gt;=180,Table11[[#This Row],[Weight (kg)]]&gt;=70),"180+ and 70+","")</f>
        <v>180+ and 70+</v>
      </c>
    </row>
    <row r="171" spans="12:17" x14ac:dyDescent="0.2">
      <c r="L171" t="s">
        <v>137</v>
      </c>
      <c r="M171">
        <v>24</v>
      </c>
      <c r="N171">
        <v>176</v>
      </c>
      <c r="O171">
        <v>68</v>
      </c>
      <c r="P171" t="str">
        <f>IF(Table11[[#This Row],[Age]]&lt;=22,"Rookie",IF(Table11[[#This Row],[Age]]&lt;=29,"Seasoned","Veteran"))</f>
        <v>Seasoned</v>
      </c>
      <c r="Q171" t="str">
        <f>IF(AND(Table11[[#This Row],[Height (cm)]]&gt;=180,Table11[[#This Row],[Weight (kg)]]&gt;=70),"180+ and 70+","")</f>
        <v/>
      </c>
    </row>
    <row r="172" spans="12:17" x14ac:dyDescent="0.2">
      <c r="L172" t="s">
        <v>138</v>
      </c>
      <c r="M172">
        <v>25</v>
      </c>
      <c r="N172">
        <v>178</v>
      </c>
      <c r="O172">
        <v>73</v>
      </c>
      <c r="P172" t="str">
        <f>IF(Table11[[#This Row],[Age]]&lt;=22,"Rookie",IF(Table11[[#This Row],[Age]]&lt;=29,"Seasoned","Veteran"))</f>
        <v>Seasoned</v>
      </c>
      <c r="Q172" t="str">
        <f>IF(AND(Table11[[#This Row],[Height (cm)]]&gt;=180,Table11[[#This Row],[Weight (kg)]]&gt;=70),"180+ and 70+","")</f>
        <v/>
      </c>
    </row>
    <row r="173" spans="12:17" x14ac:dyDescent="0.2">
      <c r="L173" t="s">
        <v>139</v>
      </c>
      <c r="M173">
        <v>22</v>
      </c>
      <c r="N173">
        <v>173</v>
      </c>
      <c r="O173">
        <v>66</v>
      </c>
      <c r="P173" t="str">
        <f>IF(Table11[[#This Row],[Age]]&lt;=22,"Rookie",IF(Table11[[#This Row],[Age]]&lt;=29,"Seasoned","Veteran"))</f>
        <v>Rookie</v>
      </c>
      <c r="Q173" t="str">
        <f>IF(AND(Table11[[#This Row],[Height (cm)]]&gt;=180,Table11[[#This Row],[Weight (kg)]]&gt;=70),"180+ and 70+","")</f>
        <v/>
      </c>
    </row>
    <row r="174" spans="12:17" x14ac:dyDescent="0.2">
      <c r="L174" t="s">
        <v>140</v>
      </c>
      <c r="M174">
        <v>22</v>
      </c>
      <c r="N174">
        <v>191</v>
      </c>
      <c r="O174">
        <v>82</v>
      </c>
      <c r="P174" t="str">
        <f>IF(Table11[[#This Row],[Age]]&lt;=22,"Rookie",IF(Table11[[#This Row],[Age]]&lt;=29,"Seasoned","Veteran"))</f>
        <v>Rookie</v>
      </c>
      <c r="Q174" t="str">
        <f>IF(AND(Table11[[#This Row],[Height (cm)]]&gt;=180,Table11[[#This Row],[Weight (kg)]]&gt;=70),"180+ and 70+","")</f>
        <v>180+ and 70+</v>
      </c>
    </row>
    <row r="175" spans="12:17" x14ac:dyDescent="0.2">
      <c r="L175" t="s">
        <v>141</v>
      </c>
      <c r="M175">
        <v>21</v>
      </c>
      <c r="N175">
        <v>178</v>
      </c>
      <c r="O175">
        <v>66</v>
      </c>
      <c r="P175" t="str">
        <f>IF(Table11[[#This Row],[Age]]&lt;=22,"Rookie",IF(Table11[[#This Row],[Age]]&lt;=29,"Seasoned","Veteran"))</f>
        <v>Rookie</v>
      </c>
      <c r="Q175" t="str">
        <f>IF(AND(Table11[[#This Row],[Height (cm)]]&gt;=180,Table11[[#This Row],[Weight (kg)]]&gt;=70),"180+ and 70+","")</f>
        <v/>
      </c>
    </row>
    <row r="176" spans="12:17" x14ac:dyDescent="0.2">
      <c r="L176" t="s">
        <v>142</v>
      </c>
      <c r="M176">
        <v>20</v>
      </c>
      <c r="N176">
        <v>181</v>
      </c>
      <c r="O176">
        <v>67</v>
      </c>
      <c r="P176" t="str">
        <f>IF(Table11[[#This Row],[Age]]&lt;=22,"Rookie",IF(Table11[[#This Row],[Age]]&lt;=29,"Seasoned","Veteran"))</f>
        <v>Rookie</v>
      </c>
      <c r="Q176" t="str">
        <f>IF(AND(Table11[[#This Row],[Height (cm)]]&gt;=180,Table11[[#This Row],[Weight (kg)]]&gt;=70),"180+ and 70+","")</f>
        <v/>
      </c>
    </row>
    <row r="177" spans="12:17" x14ac:dyDescent="0.2">
      <c r="L177" t="s">
        <v>143</v>
      </c>
      <c r="M177">
        <v>21</v>
      </c>
      <c r="N177">
        <v>168</v>
      </c>
      <c r="O177">
        <v>60</v>
      </c>
      <c r="P177" t="str">
        <f>IF(Table11[[#This Row],[Age]]&lt;=22,"Rookie",IF(Table11[[#This Row],[Age]]&lt;=29,"Seasoned","Veteran"))</f>
        <v>Rookie</v>
      </c>
      <c r="Q177" t="str">
        <f>IF(AND(Table11[[#This Row],[Height (cm)]]&gt;=180,Table11[[#This Row],[Weight (kg)]]&gt;=70),"180+ and 70+","")</f>
        <v/>
      </c>
    </row>
    <row r="178" spans="12:17" x14ac:dyDescent="0.2">
      <c r="L178" t="s">
        <v>144</v>
      </c>
      <c r="M178">
        <v>17</v>
      </c>
      <c r="N178">
        <v>170</v>
      </c>
      <c r="O178">
        <v>67</v>
      </c>
      <c r="P178" t="str">
        <f>IF(Table11[[#This Row],[Age]]&lt;=22,"Rookie",IF(Table11[[#This Row],[Age]]&lt;=29,"Seasoned","Veteran"))</f>
        <v>Rookie</v>
      </c>
      <c r="Q178" t="str">
        <f>IF(AND(Table11[[#This Row],[Height (cm)]]&gt;=180,Table11[[#This Row],[Weight (kg)]]&gt;=70),"180+ and 70+","")</f>
        <v/>
      </c>
    </row>
    <row r="179" spans="12:17" x14ac:dyDescent="0.2">
      <c r="L179" t="s">
        <v>145</v>
      </c>
      <c r="M179">
        <v>19</v>
      </c>
      <c r="N179">
        <v>194</v>
      </c>
      <c r="O179">
        <v>75</v>
      </c>
      <c r="P179" t="str">
        <f>IF(Table11[[#This Row],[Age]]&lt;=22,"Rookie",IF(Table11[[#This Row],[Age]]&lt;=29,"Seasoned","Veteran"))</f>
        <v>Rookie</v>
      </c>
      <c r="Q179" t="str">
        <f>IF(AND(Table11[[#This Row],[Height (cm)]]&gt;=180,Table11[[#This Row],[Weight (kg)]]&gt;=70),"180+ and 70+","")</f>
        <v>180+ and 70+</v>
      </c>
    </row>
    <row r="180" spans="12:17" x14ac:dyDescent="0.2">
      <c r="L180" t="s">
        <v>146</v>
      </c>
      <c r="M180">
        <v>21</v>
      </c>
      <c r="N180">
        <v>182</v>
      </c>
      <c r="O180">
        <v>75</v>
      </c>
      <c r="P180" t="str">
        <f>IF(Table11[[#This Row],[Age]]&lt;=22,"Rookie",IF(Table11[[#This Row],[Age]]&lt;=29,"Seasoned","Veteran"))</f>
        <v>Rookie</v>
      </c>
      <c r="Q180" t="str">
        <f>IF(AND(Table11[[#This Row],[Height (cm)]]&gt;=180,Table11[[#This Row],[Weight (kg)]]&gt;=70),"180+ and 70+","")</f>
        <v>180+ and 70+</v>
      </c>
    </row>
    <row r="181" spans="12:17" x14ac:dyDescent="0.2">
      <c r="L181" t="s">
        <v>147</v>
      </c>
      <c r="M181">
        <v>18</v>
      </c>
      <c r="N181">
        <v>172</v>
      </c>
      <c r="O181">
        <v>68</v>
      </c>
      <c r="P181" t="str">
        <f>IF(Table11[[#This Row],[Age]]&lt;=22,"Rookie",IF(Table11[[#This Row],[Age]]&lt;=29,"Seasoned","Veteran"))</f>
        <v>Rookie</v>
      </c>
      <c r="Q181" t="str">
        <f>IF(AND(Table11[[#This Row],[Height (cm)]]&gt;=180,Table11[[#This Row],[Weight (kg)]]&gt;=70),"180+ and 70+","")</f>
        <v/>
      </c>
    </row>
    <row r="182" spans="12:17" x14ac:dyDescent="0.2">
      <c r="L182" t="s">
        <v>148</v>
      </c>
      <c r="M182">
        <v>37</v>
      </c>
      <c r="N182">
        <v>172</v>
      </c>
      <c r="O182">
        <v>66</v>
      </c>
      <c r="P182" t="str">
        <f>IF(Table11[[#This Row],[Age]]&lt;=22,"Rookie",IF(Table11[[#This Row],[Age]]&lt;=29,"Seasoned","Veteran"))</f>
        <v>Veteran</v>
      </c>
      <c r="Q182" t="str">
        <f>IF(AND(Table11[[#This Row],[Height (cm)]]&gt;=180,Table11[[#This Row],[Weight (kg)]]&gt;=70),"180+ and 70+","")</f>
        <v/>
      </c>
    </row>
    <row r="183" spans="12:17" x14ac:dyDescent="0.2">
      <c r="L183" t="s">
        <v>149</v>
      </c>
      <c r="M183">
        <v>34</v>
      </c>
      <c r="N183">
        <v>185</v>
      </c>
      <c r="O183">
        <v>81</v>
      </c>
      <c r="P183" t="str">
        <f>IF(Table11[[#This Row],[Age]]&lt;=22,"Rookie",IF(Table11[[#This Row],[Age]]&lt;=29,"Seasoned","Veteran"))</f>
        <v>Veteran</v>
      </c>
      <c r="Q183" t="str">
        <f>IF(AND(Table11[[#This Row],[Height (cm)]]&gt;=180,Table11[[#This Row],[Weight (kg)]]&gt;=70),"180+ and 70+","")</f>
        <v>180+ and 70+</v>
      </c>
    </row>
    <row r="184" spans="12:17" x14ac:dyDescent="0.2">
      <c r="L184" t="s">
        <v>150</v>
      </c>
      <c r="M184">
        <v>22</v>
      </c>
      <c r="N184">
        <v>174</v>
      </c>
      <c r="O184">
        <v>64</v>
      </c>
      <c r="P184" t="str">
        <f>IF(Table11[[#This Row],[Age]]&lt;=22,"Rookie",IF(Table11[[#This Row],[Age]]&lt;=29,"Seasoned","Veteran"))</f>
        <v>Rookie</v>
      </c>
      <c r="Q184" t="str">
        <f>IF(AND(Table11[[#This Row],[Height (cm)]]&gt;=180,Table11[[#This Row],[Weight (kg)]]&gt;=70),"180+ and 70+","")</f>
        <v/>
      </c>
    </row>
    <row r="185" spans="12:17" x14ac:dyDescent="0.2">
      <c r="L185" t="s">
        <v>151</v>
      </c>
      <c r="M185">
        <v>22</v>
      </c>
      <c r="N185">
        <v>194</v>
      </c>
      <c r="O185">
        <v>80</v>
      </c>
      <c r="P185" t="str">
        <f>IF(Table11[[#This Row],[Age]]&lt;=22,"Rookie",IF(Table11[[#This Row],[Age]]&lt;=29,"Seasoned","Veteran"))</f>
        <v>Rookie</v>
      </c>
      <c r="Q185" t="str">
        <f>IF(AND(Table11[[#This Row],[Height (cm)]]&gt;=180,Table11[[#This Row],[Weight (kg)]]&gt;=70),"180+ and 70+","")</f>
        <v>180+ and 70+</v>
      </c>
    </row>
    <row r="186" spans="12:17" x14ac:dyDescent="0.2">
      <c r="L186" t="s">
        <v>152</v>
      </c>
      <c r="M186">
        <v>23</v>
      </c>
      <c r="N186">
        <v>179</v>
      </c>
      <c r="O186">
        <v>73</v>
      </c>
      <c r="P186" t="str">
        <f>IF(Table11[[#This Row],[Age]]&lt;=22,"Rookie",IF(Table11[[#This Row],[Age]]&lt;=29,"Seasoned","Veteran"))</f>
        <v>Seasoned</v>
      </c>
      <c r="Q186" t="str">
        <f>IF(AND(Table11[[#This Row],[Height (cm)]]&gt;=180,Table11[[#This Row],[Weight (kg)]]&gt;=70),"180+ and 70+","")</f>
        <v/>
      </c>
    </row>
    <row r="187" spans="12:17" x14ac:dyDescent="0.2">
      <c r="L187" t="s">
        <v>146</v>
      </c>
      <c r="M187">
        <v>21</v>
      </c>
      <c r="N187">
        <v>182</v>
      </c>
      <c r="O187">
        <v>75</v>
      </c>
      <c r="P187" t="str">
        <f>IF(Table11[[#This Row],[Age]]&lt;=22,"Rookie",IF(Table11[[#This Row],[Age]]&lt;=29,"Seasoned","Veteran"))</f>
        <v>Rookie</v>
      </c>
      <c r="Q187" t="str">
        <f>IF(AND(Table11[[#This Row],[Height (cm)]]&gt;=180,Table11[[#This Row],[Weight (kg)]]&gt;=70),"180+ and 70+","")</f>
        <v>180+ and 70+</v>
      </c>
    </row>
    <row r="188" spans="12:17" x14ac:dyDescent="0.2">
      <c r="L188" t="s">
        <v>143</v>
      </c>
      <c r="M188">
        <v>21</v>
      </c>
      <c r="N188">
        <v>168</v>
      </c>
      <c r="O188">
        <v>60</v>
      </c>
      <c r="P188" t="str">
        <f>IF(Table11[[#This Row],[Age]]&lt;=22,"Rookie",IF(Table11[[#This Row],[Age]]&lt;=29,"Seasoned","Veteran"))</f>
        <v>Rookie</v>
      </c>
      <c r="Q188" t="str">
        <f>IF(AND(Table11[[#This Row],[Height (cm)]]&gt;=180,Table11[[#This Row],[Weight (kg)]]&gt;=70),"180+ and 70+","")</f>
        <v/>
      </c>
    </row>
    <row r="189" spans="12:17" x14ac:dyDescent="0.2">
      <c r="L189" t="s">
        <v>153</v>
      </c>
      <c r="M189">
        <v>22</v>
      </c>
      <c r="N189">
        <v>183</v>
      </c>
      <c r="O189">
        <v>72</v>
      </c>
      <c r="P189" t="str">
        <f>IF(Table11[[#This Row],[Age]]&lt;=22,"Rookie",IF(Table11[[#This Row],[Age]]&lt;=29,"Seasoned","Veteran"))</f>
        <v>Rookie</v>
      </c>
      <c r="Q189" t="str">
        <f>IF(AND(Table11[[#This Row],[Height (cm)]]&gt;=180,Table11[[#This Row],[Weight (kg)]]&gt;=70),"180+ and 70+","")</f>
        <v>180+ and 70+</v>
      </c>
    </row>
    <row r="190" spans="12:17" x14ac:dyDescent="0.2">
      <c r="L190" t="s">
        <v>154</v>
      </c>
      <c r="M190">
        <v>22</v>
      </c>
      <c r="N190">
        <v>178</v>
      </c>
      <c r="O190">
        <v>75</v>
      </c>
      <c r="P190" t="str">
        <f>IF(Table11[[#This Row],[Age]]&lt;=22,"Rookie",IF(Table11[[#This Row],[Age]]&lt;=29,"Seasoned","Veteran"))</f>
        <v>Rookie</v>
      </c>
      <c r="Q190" t="str">
        <f>IF(AND(Table11[[#This Row],[Height (cm)]]&gt;=180,Table11[[#This Row],[Weight (kg)]]&gt;=70),"180+ and 70+","")</f>
        <v/>
      </c>
    </row>
    <row r="191" spans="12:17" x14ac:dyDescent="0.2">
      <c r="L191" t="s">
        <v>155</v>
      </c>
      <c r="M191">
        <v>19</v>
      </c>
      <c r="N191">
        <v>177</v>
      </c>
      <c r="O191">
        <v>71</v>
      </c>
      <c r="P191" t="str">
        <f>IF(Table11[[#This Row],[Age]]&lt;=22,"Rookie",IF(Table11[[#This Row],[Age]]&lt;=29,"Seasoned","Veteran"))</f>
        <v>Rookie</v>
      </c>
      <c r="Q191" t="str">
        <f>IF(AND(Table11[[#This Row],[Height (cm)]]&gt;=180,Table11[[#This Row],[Weight (kg)]]&gt;=70),"180+ and 70+","")</f>
        <v/>
      </c>
    </row>
    <row r="192" spans="12:17" x14ac:dyDescent="0.2">
      <c r="L192" t="s">
        <v>156</v>
      </c>
      <c r="M192">
        <v>20</v>
      </c>
      <c r="N192">
        <v>174</v>
      </c>
      <c r="O192">
        <v>60</v>
      </c>
      <c r="P192" t="str">
        <f>IF(Table11[[#This Row],[Age]]&lt;=22,"Rookie",IF(Table11[[#This Row],[Age]]&lt;=29,"Seasoned","Veteran"))</f>
        <v>Rookie</v>
      </c>
      <c r="Q192" t="str">
        <f>IF(AND(Table11[[#This Row],[Height (cm)]]&gt;=180,Table11[[#This Row],[Weight (kg)]]&gt;=70),"180+ and 70+","")</f>
        <v/>
      </c>
    </row>
    <row r="193" spans="12:17" x14ac:dyDescent="0.2">
      <c r="L193" t="s">
        <v>157</v>
      </c>
      <c r="M193">
        <v>20</v>
      </c>
      <c r="N193">
        <v>195</v>
      </c>
      <c r="O193">
        <v>85</v>
      </c>
      <c r="P193" t="str">
        <f>IF(Table11[[#This Row],[Age]]&lt;=22,"Rookie",IF(Table11[[#This Row],[Age]]&lt;=29,"Seasoned","Veteran"))</f>
        <v>Rookie</v>
      </c>
      <c r="Q193" t="str">
        <f>IF(AND(Table11[[#This Row],[Height (cm)]]&gt;=180,Table11[[#This Row],[Weight (kg)]]&gt;=70),"180+ and 70+","")</f>
        <v>180+ and 70+</v>
      </c>
    </row>
    <row r="194" spans="12:17" x14ac:dyDescent="0.2">
      <c r="L194" t="s">
        <v>158</v>
      </c>
      <c r="M194">
        <v>19</v>
      </c>
      <c r="N194">
        <v>169</v>
      </c>
      <c r="O194">
        <v>58</v>
      </c>
      <c r="P194" t="str">
        <f>IF(Table11[[#This Row],[Age]]&lt;=22,"Rookie",IF(Table11[[#This Row],[Age]]&lt;=29,"Seasoned","Veteran"))</f>
        <v>Rookie</v>
      </c>
      <c r="Q194" t="str">
        <f>IF(AND(Table11[[#This Row],[Height (cm)]]&gt;=180,Table11[[#This Row],[Weight (kg)]]&gt;=70),"180+ and 70+","")</f>
        <v/>
      </c>
    </row>
    <row r="195" spans="12:17" x14ac:dyDescent="0.2">
      <c r="L195" t="s">
        <v>159</v>
      </c>
      <c r="M195">
        <v>26</v>
      </c>
      <c r="N195">
        <v>181</v>
      </c>
      <c r="O195">
        <v>74</v>
      </c>
      <c r="P195" t="str">
        <f>IF(Table11[[#This Row],[Age]]&lt;=22,"Rookie",IF(Table11[[#This Row],[Age]]&lt;=29,"Seasoned","Veteran"))</f>
        <v>Seasoned</v>
      </c>
      <c r="Q195" t="str">
        <f>IF(AND(Table11[[#This Row],[Height (cm)]]&gt;=180,Table11[[#This Row],[Weight (kg)]]&gt;=70),"180+ and 70+","")</f>
        <v>180+ and 70+</v>
      </c>
    </row>
    <row r="196" spans="12:17" x14ac:dyDescent="0.2">
      <c r="L196" t="s">
        <v>160</v>
      </c>
      <c r="M196">
        <v>25</v>
      </c>
      <c r="N196">
        <v>185</v>
      </c>
      <c r="O196">
        <v>77</v>
      </c>
      <c r="P196" t="str">
        <f>IF(Table11[[#This Row],[Age]]&lt;=22,"Rookie",IF(Table11[[#This Row],[Age]]&lt;=29,"Seasoned","Veteran"))</f>
        <v>Seasoned</v>
      </c>
      <c r="Q196" t="str">
        <f>IF(AND(Table11[[#This Row],[Height (cm)]]&gt;=180,Table11[[#This Row],[Weight (kg)]]&gt;=70),"180+ and 70+","")</f>
        <v>180+ and 70+</v>
      </c>
    </row>
    <row r="197" spans="12:17" x14ac:dyDescent="0.2">
      <c r="L197" t="s">
        <v>161</v>
      </c>
      <c r="M197">
        <v>24</v>
      </c>
      <c r="N197">
        <v>188</v>
      </c>
      <c r="O197">
        <v>84</v>
      </c>
      <c r="P197" t="str">
        <f>IF(Table11[[#This Row],[Age]]&lt;=22,"Rookie",IF(Table11[[#This Row],[Age]]&lt;=29,"Seasoned","Veteran"))</f>
        <v>Seasoned</v>
      </c>
      <c r="Q197" t="str">
        <f>IF(AND(Table11[[#This Row],[Height (cm)]]&gt;=180,Table11[[#This Row],[Weight (kg)]]&gt;=70),"180+ and 70+","")</f>
        <v>180+ and 70+</v>
      </c>
    </row>
    <row r="198" spans="12:17" x14ac:dyDescent="0.2">
      <c r="L198" t="s">
        <v>162</v>
      </c>
      <c r="M198">
        <v>23</v>
      </c>
      <c r="N198">
        <v>184</v>
      </c>
      <c r="O198">
        <v>74</v>
      </c>
      <c r="P198" t="str">
        <f>IF(Table11[[#This Row],[Age]]&lt;=22,"Rookie",IF(Table11[[#This Row],[Age]]&lt;=29,"Seasoned","Veteran"))</f>
        <v>Seasoned</v>
      </c>
      <c r="Q198" t="str">
        <f>IF(AND(Table11[[#This Row],[Height (cm)]]&gt;=180,Table11[[#This Row],[Weight (kg)]]&gt;=70),"180+ and 70+","")</f>
        <v>180+ and 70+</v>
      </c>
    </row>
    <row r="199" spans="12:17" x14ac:dyDescent="0.2">
      <c r="L199" t="s">
        <v>163</v>
      </c>
      <c r="M199">
        <v>23</v>
      </c>
      <c r="N199">
        <v>188</v>
      </c>
      <c r="O199">
        <v>82</v>
      </c>
      <c r="P199" t="str">
        <f>IF(Table11[[#This Row],[Age]]&lt;=22,"Rookie",IF(Table11[[#This Row],[Age]]&lt;=29,"Seasoned","Veteran"))</f>
        <v>Seasoned</v>
      </c>
      <c r="Q199" t="str">
        <f>IF(AND(Table11[[#This Row],[Height (cm)]]&gt;=180,Table11[[#This Row],[Weight (kg)]]&gt;=70),"180+ and 70+","")</f>
        <v>180+ and 70+</v>
      </c>
    </row>
    <row r="200" spans="12:17" x14ac:dyDescent="0.2">
      <c r="L200" t="s">
        <v>164</v>
      </c>
      <c r="M200">
        <v>23</v>
      </c>
      <c r="N200">
        <v>169</v>
      </c>
      <c r="O200">
        <v>63</v>
      </c>
      <c r="P200" t="str">
        <f>IF(Table11[[#This Row],[Age]]&lt;=22,"Rookie",IF(Table11[[#This Row],[Age]]&lt;=29,"Seasoned","Veteran"))</f>
        <v>Seasoned</v>
      </c>
      <c r="Q200" t="str">
        <f>IF(AND(Table11[[#This Row],[Height (cm)]]&gt;=180,Table11[[#This Row],[Weight (kg)]]&gt;=70),"180+ and 70+","")</f>
        <v/>
      </c>
    </row>
    <row r="201" spans="12:17" x14ac:dyDescent="0.2">
      <c r="L201" t="s">
        <v>165</v>
      </c>
      <c r="M201">
        <v>25</v>
      </c>
      <c r="N201">
        <v>182</v>
      </c>
      <c r="O201">
        <v>74</v>
      </c>
      <c r="P201" t="str">
        <f>IF(Table11[[#This Row],[Age]]&lt;=22,"Rookie",IF(Table11[[#This Row],[Age]]&lt;=29,"Seasoned","Veteran"))</f>
        <v>Seasoned</v>
      </c>
      <c r="Q201" t="str">
        <f>IF(AND(Table11[[#This Row],[Height (cm)]]&gt;=180,Table11[[#This Row],[Weight (kg)]]&gt;=70),"180+ and 70+","")</f>
        <v>180+ and 70+</v>
      </c>
    </row>
    <row r="202" spans="12:17" x14ac:dyDescent="0.2">
      <c r="L202" t="s">
        <v>166</v>
      </c>
      <c r="M202">
        <v>21</v>
      </c>
      <c r="N202">
        <v>178</v>
      </c>
      <c r="O202">
        <v>73</v>
      </c>
      <c r="P202" t="str">
        <f>IF(Table11[[#This Row],[Age]]&lt;=22,"Rookie",IF(Table11[[#This Row],[Age]]&lt;=29,"Seasoned","Veteran"))</f>
        <v>Rookie</v>
      </c>
      <c r="Q202" t="str">
        <f>IF(AND(Table11[[#This Row],[Height (cm)]]&gt;=180,Table11[[#This Row],[Weight (kg)]]&gt;=70),"180+ and 70+","")</f>
        <v/>
      </c>
    </row>
    <row r="203" spans="12:17" x14ac:dyDescent="0.2">
      <c r="L203" t="s">
        <v>167</v>
      </c>
      <c r="M203">
        <v>18</v>
      </c>
      <c r="N203">
        <v>180</v>
      </c>
      <c r="O203">
        <v>71</v>
      </c>
      <c r="P203" t="str">
        <f>IF(Table11[[#This Row],[Age]]&lt;=22,"Rookie",IF(Table11[[#This Row],[Age]]&lt;=29,"Seasoned","Veteran"))</f>
        <v>Rookie</v>
      </c>
      <c r="Q203" t="str">
        <f>IF(AND(Table11[[#This Row],[Height (cm)]]&gt;=180,Table11[[#This Row],[Weight (kg)]]&gt;=70),"180+ and 70+","")</f>
        <v>180+ and 70+</v>
      </c>
    </row>
    <row r="204" spans="12:17" x14ac:dyDescent="0.2">
      <c r="L204" t="s">
        <v>168</v>
      </c>
      <c r="M204">
        <v>31</v>
      </c>
      <c r="N204">
        <v>175</v>
      </c>
      <c r="O204">
        <v>68</v>
      </c>
      <c r="P204" t="str">
        <f>IF(Table11[[#This Row],[Age]]&lt;=22,"Rookie",IF(Table11[[#This Row],[Age]]&lt;=29,"Seasoned","Veteran"))</f>
        <v>Veteran</v>
      </c>
      <c r="Q204" t="str">
        <f>IF(AND(Table11[[#This Row],[Height (cm)]]&gt;=180,Table11[[#This Row],[Weight (kg)]]&gt;=70),"180+ and 70+","")</f>
        <v/>
      </c>
    </row>
    <row r="205" spans="12:17" x14ac:dyDescent="0.2">
      <c r="L205" t="s">
        <v>169</v>
      </c>
      <c r="M205">
        <v>23</v>
      </c>
      <c r="N205">
        <v>174</v>
      </c>
      <c r="O205">
        <v>73</v>
      </c>
      <c r="P205" t="str">
        <f>IF(Table11[[#This Row],[Age]]&lt;=22,"Rookie",IF(Table11[[#This Row],[Age]]&lt;=29,"Seasoned","Veteran"))</f>
        <v>Seasoned</v>
      </c>
      <c r="Q205" t="str">
        <f>IF(AND(Table11[[#This Row],[Height (cm)]]&gt;=180,Table11[[#This Row],[Weight (kg)]]&gt;=70),"180+ and 70+","")</f>
        <v/>
      </c>
    </row>
    <row r="206" spans="12:17" x14ac:dyDescent="0.2">
      <c r="L206" t="s">
        <v>170</v>
      </c>
      <c r="M206">
        <v>22</v>
      </c>
      <c r="N206">
        <v>196</v>
      </c>
      <c r="O206">
        <v>87</v>
      </c>
      <c r="P206" t="str">
        <f>IF(Table11[[#This Row],[Age]]&lt;=22,"Rookie",IF(Table11[[#This Row],[Age]]&lt;=29,"Seasoned","Veteran"))</f>
        <v>Rookie</v>
      </c>
      <c r="Q206" t="str">
        <f>IF(AND(Table11[[#This Row],[Height (cm)]]&gt;=180,Table11[[#This Row],[Weight (kg)]]&gt;=70),"180+ and 70+","")</f>
        <v>180+ and 70+</v>
      </c>
    </row>
    <row r="207" spans="12:17" x14ac:dyDescent="0.2">
      <c r="L207" t="s">
        <v>171</v>
      </c>
      <c r="M207">
        <v>21</v>
      </c>
      <c r="N207">
        <v>173</v>
      </c>
      <c r="O207">
        <v>77</v>
      </c>
      <c r="P207" t="str">
        <f>IF(Table11[[#This Row],[Age]]&lt;=22,"Rookie",IF(Table11[[#This Row],[Age]]&lt;=29,"Seasoned","Veteran"))</f>
        <v>Rookie</v>
      </c>
      <c r="Q207" t="str">
        <f>IF(AND(Table11[[#This Row],[Height (cm)]]&gt;=180,Table11[[#This Row],[Weight (kg)]]&gt;=70),"180+ and 70+","")</f>
        <v/>
      </c>
    </row>
    <row r="208" spans="12:17" x14ac:dyDescent="0.2">
      <c r="L208" t="s">
        <v>172</v>
      </c>
      <c r="M208">
        <v>22</v>
      </c>
      <c r="N208">
        <v>192</v>
      </c>
      <c r="O208">
        <v>80</v>
      </c>
      <c r="P208" t="str">
        <f>IF(Table11[[#This Row],[Age]]&lt;=22,"Rookie",IF(Table11[[#This Row],[Age]]&lt;=29,"Seasoned","Veteran"))</f>
        <v>Rookie</v>
      </c>
      <c r="Q208" t="str">
        <f>IF(AND(Table11[[#This Row],[Height (cm)]]&gt;=180,Table11[[#This Row],[Weight (kg)]]&gt;=70),"180+ and 70+","")</f>
        <v>180+ and 70+</v>
      </c>
    </row>
    <row r="209" spans="12:17" x14ac:dyDescent="0.2">
      <c r="L209" t="s">
        <v>173</v>
      </c>
      <c r="M209">
        <v>23</v>
      </c>
      <c r="N209">
        <v>191</v>
      </c>
      <c r="O209">
        <v>86</v>
      </c>
      <c r="P209" t="str">
        <f>IF(Table11[[#This Row],[Age]]&lt;=22,"Rookie",IF(Table11[[#This Row],[Age]]&lt;=29,"Seasoned","Veteran"))</f>
        <v>Seasoned</v>
      </c>
      <c r="Q209" t="str">
        <f>IF(AND(Table11[[#This Row],[Height (cm)]]&gt;=180,Table11[[#This Row],[Weight (kg)]]&gt;=70),"180+ and 70+","")</f>
        <v>180+ and 70+</v>
      </c>
    </row>
    <row r="210" spans="12:17" x14ac:dyDescent="0.2">
      <c r="L210" t="s">
        <v>174</v>
      </c>
      <c r="M210">
        <v>21</v>
      </c>
      <c r="N210">
        <v>181</v>
      </c>
      <c r="O210">
        <v>76</v>
      </c>
      <c r="P210" t="str">
        <f>IF(Table11[[#This Row],[Age]]&lt;=22,"Rookie",IF(Table11[[#This Row],[Age]]&lt;=29,"Seasoned","Veteran"))</f>
        <v>Rookie</v>
      </c>
      <c r="Q210" t="str">
        <f>IF(AND(Table11[[#This Row],[Height (cm)]]&gt;=180,Table11[[#This Row],[Weight (kg)]]&gt;=70),"180+ and 70+","")</f>
        <v>180+ and 70+</v>
      </c>
    </row>
    <row r="211" spans="12:17" x14ac:dyDescent="0.2">
      <c r="L211" t="s">
        <v>175</v>
      </c>
      <c r="M211">
        <v>21</v>
      </c>
      <c r="N211">
        <v>186</v>
      </c>
      <c r="O211">
        <v>81</v>
      </c>
      <c r="P211" t="str">
        <f>IF(Table11[[#This Row],[Age]]&lt;=22,"Rookie",IF(Table11[[#This Row],[Age]]&lt;=29,"Seasoned","Veteran"))</f>
        <v>Rookie</v>
      </c>
      <c r="Q211" t="str">
        <f>IF(AND(Table11[[#This Row],[Height (cm)]]&gt;=180,Table11[[#This Row],[Weight (kg)]]&gt;=70),"180+ and 70+","")</f>
        <v>180+ and 70+</v>
      </c>
    </row>
    <row r="212" spans="12:17" x14ac:dyDescent="0.2">
      <c r="L212" t="s">
        <v>176</v>
      </c>
      <c r="M212">
        <v>21</v>
      </c>
      <c r="N212">
        <v>180</v>
      </c>
      <c r="O212">
        <v>73</v>
      </c>
      <c r="P212" t="str">
        <f>IF(Table11[[#This Row],[Age]]&lt;=22,"Rookie",IF(Table11[[#This Row],[Age]]&lt;=29,"Seasoned","Veteran"))</f>
        <v>Rookie</v>
      </c>
      <c r="Q212" t="str">
        <f>IF(AND(Table11[[#This Row],[Height (cm)]]&gt;=180,Table11[[#This Row],[Weight (kg)]]&gt;=70),"180+ and 70+","")</f>
        <v>180+ and 70+</v>
      </c>
    </row>
    <row r="213" spans="12:17" x14ac:dyDescent="0.2">
      <c r="L213" t="s">
        <v>177</v>
      </c>
      <c r="M213">
        <v>19</v>
      </c>
      <c r="N213">
        <v>190</v>
      </c>
      <c r="O213">
        <v>86</v>
      </c>
      <c r="P213" t="str">
        <f>IF(Table11[[#This Row],[Age]]&lt;=22,"Rookie",IF(Table11[[#This Row],[Age]]&lt;=29,"Seasoned","Veteran"))</f>
        <v>Rookie</v>
      </c>
      <c r="Q213" t="str">
        <f>IF(AND(Table11[[#This Row],[Height (cm)]]&gt;=180,Table11[[#This Row],[Weight (kg)]]&gt;=70),"180+ and 70+","")</f>
        <v>180+ and 70+</v>
      </c>
    </row>
    <row r="214" spans="12:17" x14ac:dyDescent="0.2">
      <c r="L214" t="s">
        <v>178</v>
      </c>
      <c r="M214">
        <v>18</v>
      </c>
      <c r="N214">
        <v>181</v>
      </c>
      <c r="O214">
        <v>79</v>
      </c>
      <c r="P214" t="str">
        <f>IF(Table11[[#This Row],[Age]]&lt;=22,"Rookie",IF(Table11[[#This Row],[Age]]&lt;=29,"Seasoned","Veteran"))</f>
        <v>Rookie</v>
      </c>
      <c r="Q214" t="str">
        <f>IF(AND(Table11[[#This Row],[Height (cm)]]&gt;=180,Table11[[#This Row],[Weight (kg)]]&gt;=70),"180+ and 70+","")</f>
        <v>180+ and 70+</v>
      </c>
    </row>
    <row r="215" spans="12:17" x14ac:dyDescent="0.2">
      <c r="L215" t="s">
        <v>179</v>
      </c>
      <c r="M215">
        <v>18</v>
      </c>
      <c r="N215">
        <v>178</v>
      </c>
      <c r="O215">
        <v>72</v>
      </c>
      <c r="P215" t="str">
        <f>IF(Table11[[#This Row],[Age]]&lt;=22,"Rookie",IF(Table11[[#This Row],[Age]]&lt;=29,"Seasoned","Veteran"))</f>
        <v>Rookie</v>
      </c>
      <c r="Q215" t="str">
        <f>IF(AND(Table11[[#This Row],[Height (cm)]]&gt;=180,Table11[[#This Row],[Weight (kg)]]&gt;=70),"180+ and 70+","")</f>
        <v/>
      </c>
    </row>
    <row r="216" spans="12:17" x14ac:dyDescent="0.2">
      <c r="L216" t="s">
        <v>180</v>
      </c>
      <c r="M216">
        <v>17</v>
      </c>
      <c r="N216">
        <v>189</v>
      </c>
      <c r="O216">
        <v>68</v>
      </c>
      <c r="P216" t="str">
        <f>IF(Table11[[#This Row],[Age]]&lt;=22,"Rookie",IF(Table11[[#This Row],[Age]]&lt;=29,"Seasoned","Veteran"))</f>
        <v>Rookie</v>
      </c>
      <c r="Q216" t="str">
        <f>IF(AND(Table11[[#This Row],[Height (cm)]]&gt;=180,Table11[[#This Row],[Weight (kg)]]&gt;=70),"180+ and 70+","")</f>
        <v/>
      </c>
    </row>
    <row r="217" spans="12:17" x14ac:dyDescent="0.2">
      <c r="L217" t="s">
        <v>181</v>
      </c>
      <c r="M217">
        <v>31</v>
      </c>
      <c r="N217">
        <v>200</v>
      </c>
      <c r="O217">
        <v>96</v>
      </c>
      <c r="P217" t="str">
        <f>IF(Table11[[#This Row],[Age]]&lt;=22,"Rookie",IF(Table11[[#This Row],[Age]]&lt;=29,"Seasoned","Veteran"))</f>
        <v>Veteran</v>
      </c>
      <c r="Q217" t="str">
        <f>IF(AND(Table11[[#This Row],[Height (cm)]]&gt;=180,Table11[[#This Row],[Weight (kg)]]&gt;=70),"180+ and 70+","")</f>
        <v>180+ and 70+</v>
      </c>
    </row>
    <row r="218" spans="12:17" x14ac:dyDescent="0.2">
      <c r="L218" t="s">
        <v>182</v>
      </c>
      <c r="M218">
        <v>31</v>
      </c>
      <c r="N218">
        <v>175</v>
      </c>
      <c r="O218">
        <v>75</v>
      </c>
      <c r="P218" t="str">
        <f>IF(Table11[[#This Row],[Age]]&lt;=22,"Rookie",IF(Table11[[#This Row],[Age]]&lt;=29,"Seasoned","Veteran"))</f>
        <v>Veteran</v>
      </c>
      <c r="Q218" t="str">
        <f>IF(AND(Table11[[#This Row],[Height (cm)]]&gt;=180,Table11[[#This Row],[Weight (kg)]]&gt;=70),"180+ and 70+","")</f>
        <v/>
      </c>
    </row>
    <row r="219" spans="12:17" x14ac:dyDescent="0.2">
      <c r="L219" t="s">
        <v>183</v>
      </c>
      <c r="M219">
        <v>33</v>
      </c>
      <c r="N219">
        <v>180</v>
      </c>
      <c r="O219">
        <v>76</v>
      </c>
      <c r="P219" t="str">
        <f>IF(Table11[[#This Row],[Age]]&lt;=22,"Rookie",IF(Table11[[#This Row],[Age]]&lt;=29,"Seasoned","Veteran"))</f>
        <v>Veteran</v>
      </c>
      <c r="Q219" t="str">
        <f>IF(AND(Table11[[#This Row],[Height (cm)]]&gt;=180,Table11[[#This Row],[Weight (kg)]]&gt;=70),"180+ and 70+","")</f>
        <v>180+ and 70+</v>
      </c>
    </row>
    <row r="220" spans="12:17" x14ac:dyDescent="0.2">
      <c r="L220" t="s">
        <v>184</v>
      </c>
      <c r="M220">
        <v>25</v>
      </c>
      <c r="N220">
        <v>184</v>
      </c>
      <c r="O220">
        <v>81</v>
      </c>
      <c r="P220" t="str">
        <f>IF(Table11[[#This Row],[Age]]&lt;=22,"Rookie",IF(Table11[[#This Row],[Age]]&lt;=29,"Seasoned","Veteran"))</f>
        <v>Seasoned</v>
      </c>
      <c r="Q220" t="str">
        <f>IF(AND(Table11[[#This Row],[Height (cm)]]&gt;=180,Table11[[#This Row],[Weight (kg)]]&gt;=70),"180+ and 70+","")</f>
        <v>180+ and 70+</v>
      </c>
    </row>
    <row r="221" spans="12:17" x14ac:dyDescent="0.2">
      <c r="L221" t="s">
        <v>185</v>
      </c>
      <c r="M221">
        <v>25</v>
      </c>
      <c r="N221">
        <v>195</v>
      </c>
      <c r="O221">
        <v>88</v>
      </c>
      <c r="P221" t="str">
        <f>IF(Table11[[#This Row],[Age]]&lt;=22,"Rookie",IF(Table11[[#This Row],[Age]]&lt;=29,"Seasoned","Veteran"))</f>
        <v>Seasoned</v>
      </c>
      <c r="Q221" t="str">
        <f>IF(AND(Table11[[#This Row],[Height (cm)]]&gt;=180,Table11[[#This Row],[Weight (kg)]]&gt;=70),"180+ and 70+","")</f>
        <v>180+ and 70+</v>
      </c>
    </row>
    <row r="222" spans="12:17" x14ac:dyDescent="0.2">
      <c r="L222" t="s">
        <v>186</v>
      </c>
      <c r="M222">
        <v>23</v>
      </c>
      <c r="N222">
        <v>179</v>
      </c>
      <c r="O222">
        <v>71</v>
      </c>
      <c r="P222" t="str">
        <f>IF(Table11[[#This Row],[Age]]&lt;=22,"Rookie",IF(Table11[[#This Row],[Age]]&lt;=29,"Seasoned","Veteran"))</f>
        <v>Seasoned</v>
      </c>
      <c r="Q222" t="str">
        <f>IF(AND(Table11[[#This Row],[Height (cm)]]&gt;=180,Table11[[#This Row],[Weight (kg)]]&gt;=70),"180+ and 70+","")</f>
        <v/>
      </c>
    </row>
    <row r="223" spans="12:17" x14ac:dyDescent="0.2">
      <c r="L223" t="s">
        <v>187</v>
      </c>
      <c r="M223">
        <v>23</v>
      </c>
      <c r="N223">
        <v>177</v>
      </c>
      <c r="O223">
        <v>75</v>
      </c>
      <c r="P223" t="str">
        <f>IF(Table11[[#This Row],[Age]]&lt;=22,"Rookie",IF(Table11[[#This Row],[Age]]&lt;=29,"Seasoned","Veteran"))</f>
        <v>Seasoned</v>
      </c>
      <c r="Q223" t="str">
        <f>IF(AND(Table11[[#This Row],[Height (cm)]]&gt;=180,Table11[[#This Row],[Weight (kg)]]&gt;=70),"180+ and 70+","")</f>
        <v/>
      </c>
    </row>
    <row r="224" spans="12:17" x14ac:dyDescent="0.2">
      <c r="L224" t="s">
        <v>188</v>
      </c>
      <c r="M224">
        <v>24</v>
      </c>
      <c r="N224">
        <v>194</v>
      </c>
      <c r="O224">
        <v>84</v>
      </c>
      <c r="P224" t="str">
        <f>IF(Table11[[#This Row],[Age]]&lt;=22,"Rookie",IF(Table11[[#This Row],[Age]]&lt;=29,"Seasoned","Veteran"))</f>
        <v>Seasoned</v>
      </c>
      <c r="Q224" t="str">
        <f>IF(AND(Table11[[#This Row],[Height (cm)]]&gt;=180,Table11[[#This Row],[Weight (kg)]]&gt;=70),"180+ and 70+","")</f>
        <v>180+ and 70+</v>
      </c>
    </row>
    <row r="225" spans="12:17" x14ac:dyDescent="0.2">
      <c r="L225" t="s">
        <v>189</v>
      </c>
      <c r="M225">
        <v>20</v>
      </c>
      <c r="N225">
        <v>194</v>
      </c>
      <c r="O225">
        <v>89</v>
      </c>
      <c r="P225" t="str">
        <f>IF(Table11[[#This Row],[Age]]&lt;=22,"Rookie",IF(Table11[[#This Row],[Age]]&lt;=29,"Seasoned","Veteran"))</f>
        <v>Rookie</v>
      </c>
      <c r="Q225" t="str">
        <f>IF(AND(Table11[[#This Row],[Height (cm)]]&gt;=180,Table11[[#This Row],[Weight (kg)]]&gt;=70),"180+ and 70+","")</f>
        <v>180+ and 70+</v>
      </c>
    </row>
    <row r="226" spans="12:17" x14ac:dyDescent="0.2">
      <c r="L226" t="s">
        <v>190</v>
      </c>
      <c r="M226">
        <v>22</v>
      </c>
      <c r="N226">
        <v>178</v>
      </c>
      <c r="O226">
        <v>72</v>
      </c>
      <c r="P226" t="str">
        <f>IF(Table11[[#This Row],[Age]]&lt;=22,"Rookie",IF(Table11[[#This Row],[Age]]&lt;=29,"Seasoned","Veteran"))</f>
        <v>Rookie</v>
      </c>
      <c r="Q226" t="str">
        <f>IF(AND(Table11[[#This Row],[Height (cm)]]&gt;=180,Table11[[#This Row],[Weight (kg)]]&gt;=70),"180+ and 70+","")</f>
        <v/>
      </c>
    </row>
    <row r="227" spans="12:17" x14ac:dyDescent="0.2">
      <c r="L227" t="s">
        <v>191</v>
      </c>
      <c r="M227">
        <v>18</v>
      </c>
      <c r="N227">
        <v>187</v>
      </c>
      <c r="O227">
        <v>75</v>
      </c>
      <c r="P227" t="str">
        <f>IF(Table11[[#This Row],[Age]]&lt;=22,"Rookie",IF(Table11[[#This Row],[Age]]&lt;=29,"Seasoned","Veteran"))</f>
        <v>Rookie</v>
      </c>
      <c r="Q227" t="str">
        <f>IF(AND(Table11[[#This Row],[Height (cm)]]&gt;=180,Table11[[#This Row],[Weight (kg)]]&gt;=70),"180+ and 70+","")</f>
        <v>180+ and 70+</v>
      </c>
    </row>
    <row r="228" spans="12:17" x14ac:dyDescent="0.2">
      <c r="L228" t="s">
        <v>192</v>
      </c>
      <c r="M228">
        <v>23</v>
      </c>
      <c r="N228">
        <v>189</v>
      </c>
      <c r="O228">
        <v>75</v>
      </c>
      <c r="P228" t="str">
        <f>IF(Table11[[#This Row],[Age]]&lt;=22,"Rookie",IF(Table11[[#This Row],[Age]]&lt;=29,"Seasoned","Veteran"))</f>
        <v>Seasoned</v>
      </c>
      <c r="Q228" t="str">
        <f>IF(AND(Table11[[#This Row],[Height (cm)]]&gt;=180,Table11[[#This Row],[Weight (kg)]]&gt;=70),"180+ and 70+","")</f>
        <v>180+ and 70+</v>
      </c>
    </row>
    <row r="229" spans="12:17" x14ac:dyDescent="0.2">
      <c r="L229" t="s">
        <v>193</v>
      </c>
      <c r="M229">
        <v>18</v>
      </c>
      <c r="N229">
        <v>185</v>
      </c>
      <c r="O229">
        <v>77</v>
      </c>
      <c r="P229" t="str">
        <f>IF(Table11[[#This Row],[Age]]&lt;=22,"Rookie",IF(Table11[[#This Row],[Age]]&lt;=29,"Seasoned","Veteran"))</f>
        <v>Rookie</v>
      </c>
      <c r="Q229" t="str">
        <f>IF(AND(Table11[[#This Row],[Height (cm)]]&gt;=180,Table11[[#This Row],[Weight (kg)]]&gt;=70),"180+ and 70+","")</f>
        <v>180+ and 70+</v>
      </c>
    </row>
    <row r="230" spans="12:17" x14ac:dyDescent="0.2">
      <c r="L230" t="s">
        <v>194</v>
      </c>
      <c r="M230">
        <v>32</v>
      </c>
      <c r="N230">
        <v>181</v>
      </c>
      <c r="O230">
        <v>75</v>
      </c>
      <c r="P230" t="str">
        <f>IF(Table11[[#This Row],[Age]]&lt;=22,"Rookie",IF(Table11[[#This Row],[Age]]&lt;=29,"Seasoned","Veteran"))</f>
        <v>Veteran</v>
      </c>
      <c r="Q230" t="str">
        <f>IF(AND(Table11[[#This Row],[Height (cm)]]&gt;=180,Table11[[#This Row],[Weight (kg)]]&gt;=70),"180+ and 70+","")</f>
        <v>180+ and 70+</v>
      </c>
    </row>
    <row r="231" spans="12:17" x14ac:dyDescent="0.2">
      <c r="L231" t="s">
        <v>195</v>
      </c>
      <c r="M231">
        <v>22</v>
      </c>
      <c r="N231">
        <v>175</v>
      </c>
      <c r="O231">
        <v>69</v>
      </c>
      <c r="P231" t="str">
        <f>IF(Table11[[#This Row],[Age]]&lt;=22,"Rookie",IF(Table11[[#This Row],[Age]]&lt;=29,"Seasoned","Veteran"))</f>
        <v>Rookie</v>
      </c>
      <c r="Q231" t="str">
        <f>IF(AND(Table11[[#This Row],[Height (cm)]]&gt;=180,Table11[[#This Row],[Weight (kg)]]&gt;=70),"180+ and 70+","")</f>
        <v/>
      </c>
    </row>
    <row r="232" spans="12:17" x14ac:dyDescent="0.2">
      <c r="L232" t="s">
        <v>196</v>
      </c>
      <c r="M232">
        <v>24</v>
      </c>
      <c r="N232">
        <v>181</v>
      </c>
      <c r="O232">
        <v>74</v>
      </c>
      <c r="P232" t="str">
        <f>IF(Table11[[#This Row],[Age]]&lt;=22,"Rookie",IF(Table11[[#This Row],[Age]]&lt;=29,"Seasoned","Veteran"))</f>
        <v>Seasoned</v>
      </c>
      <c r="Q232" t="str">
        <f>IF(AND(Table11[[#This Row],[Height (cm)]]&gt;=180,Table11[[#This Row],[Weight (kg)]]&gt;=70),"180+ and 70+","")</f>
        <v>180+ and 70+</v>
      </c>
    </row>
    <row r="233" spans="12:17" x14ac:dyDescent="0.2">
      <c r="L233" t="s">
        <v>197</v>
      </c>
      <c r="M233">
        <v>21</v>
      </c>
      <c r="N233">
        <v>174</v>
      </c>
      <c r="O233">
        <v>64</v>
      </c>
      <c r="P233" t="str">
        <f>IF(Table11[[#This Row],[Age]]&lt;=22,"Rookie",IF(Table11[[#This Row],[Age]]&lt;=29,"Seasoned","Veteran"))</f>
        <v>Rookie</v>
      </c>
      <c r="Q233" t="str">
        <f>IF(AND(Table11[[#This Row],[Height (cm)]]&gt;=180,Table11[[#This Row],[Weight (kg)]]&gt;=70),"180+ and 70+","")</f>
        <v/>
      </c>
    </row>
    <row r="234" spans="12:17" x14ac:dyDescent="0.2">
      <c r="L234" t="s">
        <v>198</v>
      </c>
      <c r="M234">
        <v>20</v>
      </c>
      <c r="N234">
        <v>178</v>
      </c>
      <c r="O234">
        <v>67</v>
      </c>
      <c r="P234" t="str">
        <f>IF(Table11[[#This Row],[Age]]&lt;=22,"Rookie",IF(Table11[[#This Row],[Age]]&lt;=29,"Seasoned","Veteran"))</f>
        <v>Rookie</v>
      </c>
      <c r="Q234" t="str">
        <f>IF(AND(Table11[[#This Row],[Height (cm)]]&gt;=180,Table11[[#This Row],[Weight (kg)]]&gt;=70),"180+ and 70+","")</f>
        <v/>
      </c>
    </row>
    <row r="235" spans="12:17" x14ac:dyDescent="0.2">
      <c r="L235" t="s">
        <v>199</v>
      </c>
      <c r="M235">
        <v>21</v>
      </c>
      <c r="N235">
        <v>177</v>
      </c>
      <c r="O235">
        <v>73</v>
      </c>
      <c r="P235" t="str">
        <f>IF(Table11[[#This Row],[Age]]&lt;=22,"Rookie",IF(Table11[[#This Row],[Age]]&lt;=29,"Seasoned","Veteran"))</f>
        <v>Rookie</v>
      </c>
      <c r="Q235" t="str">
        <f>IF(AND(Table11[[#This Row],[Height (cm)]]&gt;=180,Table11[[#This Row],[Weight (kg)]]&gt;=70),"180+ and 70+","")</f>
        <v/>
      </c>
    </row>
    <row r="236" spans="12:17" x14ac:dyDescent="0.2">
      <c r="L236" t="s">
        <v>200</v>
      </c>
      <c r="M236">
        <v>20</v>
      </c>
      <c r="N236">
        <v>187</v>
      </c>
      <c r="O236">
        <v>83</v>
      </c>
      <c r="P236" t="str">
        <f>IF(Table11[[#This Row],[Age]]&lt;=22,"Rookie",IF(Table11[[#This Row],[Age]]&lt;=29,"Seasoned","Veteran"))</f>
        <v>Rookie</v>
      </c>
      <c r="Q236" t="str">
        <f>IF(AND(Table11[[#This Row],[Height (cm)]]&gt;=180,Table11[[#This Row],[Weight (kg)]]&gt;=70),"180+ and 70+","")</f>
        <v>180+ and 70+</v>
      </c>
    </row>
    <row r="237" spans="12:17" x14ac:dyDescent="0.2">
      <c r="L237" t="s">
        <v>201</v>
      </c>
      <c r="M237">
        <v>22</v>
      </c>
      <c r="N237">
        <v>173</v>
      </c>
      <c r="O237">
        <v>74</v>
      </c>
      <c r="P237" t="str">
        <f>IF(Table11[[#This Row],[Age]]&lt;=22,"Rookie",IF(Table11[[#This Row],[Age]]&lt;=29,"Seasoned","Veteran"))</f>
        <v>Rookie</v>
      </c>
      <c r="Q237" t="str">
        <f>IF(AND(Table11[[#This Row],[Height (cm)]]&gt;=180,Table11[[#This Row],[Weight (kg)]]&gt;=70),"180+ and 70+","")</f>
        <v/>
      </c>
    </row>
    <row r="238" spans="12:17" x14ac:dyDescent="0.2">
      <c r="L238" t="s">
        <v>202</v>
      </c>
      <c r="M238">
        <v>19</v>
      </c>
      <c r="N238">
        <v>181</v>
      </c>
      <c r="O238">
        <v>71</v>
      </c>
      <c r="P238" t="str">
        <f>IF(Table11[[#This Row],[Age]]&lt;=22,"Rookie",IF(Table11[[#This Row],[Age]]&lt;=29,"Seasoned","Veteran"))</f>
        <v>Rookie</v>
      </c>
      <c r="Q238" t="str">
        <f>IF(AND(Table11[[#This Row],[Height (cm)]]&gt;=180,Table11[[#This Row],[Weight (kg)]]&gt;=70),"180+ and 70+","")</f>
        <v>180+ and 70+</v>
      </c>
    </row>
    <row r="239" spans="12:17" x14ac:dyDescent="0.2">
      <c r="L239" t="s">
        <v>203</v>
      </c>
      <c r="M239">
        <v>17</v>
      </c>
      <c r="N239">
        <v>174</v>
      </c>
      <c r="O239">
        <v>74</v>
      </c>
      <c r="P239" t="str">
        <f>IF(Table11[[#This Row],[Age]]&lt;=22,"Rookie",IF(Table11[[#This Row],[Age]]&lt;=29,"Seasoned","Veteran"))</f>
        <v>Rookie</v>
      </c>
      <c r="Q239" t="str">
        <f>IF(AND(Table11[[#This Row],[Height (cm)]]&gt;=180,Table11[[#This Row],[Weight (kg)]]&gt;=70),"180+ and 70+","")</f>
        <v/>
      </c>
    </row>
    <row r="240" spans="12:17" x14ac:dyDescent="0.2">
      <c r="L240" t="s">
        <v>204</v>
      </c>
      <c r="M240">
        <v>18</v>
      </c>
      <c r="N240">
        <v>195</v>
      </c>
      <c r="O240">
        <v>84</v>
      </c>
      <c r="P240" t="str">
        <f>IF(Table11[[#This Row],[Age]]&lt;=22,"Rookie",IF(Table11[[#This Row],[Age]]&lt;=29,"Seasoned","Veteran"))</f>
        <v>Rookie</v>
      </c>
      <c r="Q240" t="str">
        <f>IF(AND(Table11[[#This Row],[Height (cm)]]&gt;=180,Table11[[#This Row],[Weight (kg)]]&gt;=70),"180+ and 70+","")</f>
        <v>180+ and 70+</v>
      </c>
    </row>
    <row r="241" spans="12:17" x14ac:dyDescent="0.2">
      <c r="L241" t="s">
        <v>205</v>
      </c>
      <c r="M241">
        <v>21</v>
      </c>
      <c r="N241">
        <v>179</v>
      </c>
      <c r="O241">
        <v>67</v>
      </c>
      <c r="P241" t="str">
        <f>IF(Table11[[#This Row],[Age]]&lt;=22,"Rookie",IF(Table11[[#This Row],[Age]]&lt;=29,"Seasoned","Veteran"))</f>
        <v>Rookie</v>
      </c>
      <c r="Q241" t="str">
        <f>IF(AND(Table11[[#This Row],[Height (cm)]]&gt;=180,Table11[[#This Row],[Weight (kg)]]&gt;=70),"180+ and 70+","")</f>
        <v/>
      </c>
    </row>
    <row r="242" spans="12:17" x14ac:dyDescent="0.2">
      <c r="L242" t="s">
        <v>206</v>
      </c>
      <c r="M242">
        <v>24</v>
      </c>
      <c r="N242">
        <v>190</v>
      </c>
      <c r="O242">
        <v>75</v>
      </c>
      <c r="P242" t="str">
        <f>IF(Table11[[#This Row],[Age]]&lt;=22,"Rookie",IF(Table11[[#This Row],[Age]]&lt;=29,"Seasoned","Veteran"))</f>
        <v>Seasoned</v>
      </c>
      <c r="Q242" t="str">
        <f>IF(AND(Table11[[#This Row],[Height (cm)]]&gt;=180,Table11[[#This Row],[Weight (kg)]]&gt;=70),"180+ and 70+","")</f>
        <v>180+ and 70+</v>
      </c>
    </row>
    <row r="243" spans="12:17" x14ac:dyDescent="0.2">
      <c r="L243" t="s">
        <v>207</v>
      </c>
      <c r="M243">
        <v>22</v>
      </c>
      <c r="N243">
        <v>185</v>
      </c>
      <c r="O243">
        <v>73</v>
      </c>
      <c r="P243" t="str">
        <f>IF(Table11[[#This Row],[Age]]&lt;=22,"Rookie",IF(Table11[[#This Row],[Age]]&lt;=29,"Seasoned","Veteran"))</f>
        <v>Rookie</v>
      </c>
      <c r="Q243" t="str">
        <f>IF(AND(Table11[[#This Row],[Height (cm)]]&gt;=180,Table11[[#This Row],[Weight (kg)]]&gt;=70),"180+ and 70+","")</f>
        <v>180+ and 70+</v>
      </c>
    </row>
    <row r="244" spans="12:17" x14ac:dyDescent="0.2">
      <c r="L244" t="s">
        <v>208</v>
      </c>
      <c r="M244">
        <v>22</v>
      </c>
      <c r="N244">
        <v>182</v>
      </c>
      <c r="O244">
        <v>63</v>
      </c>
      <c r="P244" t="str">
        <f>IF(Table11[[#This Row],[Age]]&lt;=22,"Rookie",IF(Table11[[#This Row],[Age]]&lt;=29,"Seasoned","Veteran"))</f>
        <v>Rookie</v>
      </c>
      <c r="Q244" t="str">
        <f>IF(AND(Table11[[#This Row],[Height (cm)]]&gt;=180,Table11[[#This Row],[Weight (kg)]]&gt;=70),"180+ and 70+","")</f>
        <v/>
      </c>
    </row>
    <row r="245" spans="12:17" x14ac:dyDescent="0.2">
      <c r="L245" t="s">
        <v>209</v>
      </c>
      <c r="M245">
        <v>22</v>
      </c>
      <c r="N245">
        <v>193</v>
      </c>
      <c r="O245">
        <v>85</v>
      </c>
      <c r="P245" t="str">
        <f>IF(Table11[[#This Row],[Age]]&lt;=22,"Rookie",IF(Table11[[#This Row],[Age]]&lt;=29,"Seasoned","Veteran"))</f>
        <v>Rookie</v>
      </c>
      <c r="Q245" t="str">
        <f>IF(AND(Table11[[#This Row],[Height (cm)]]&gt;=180,Table11[[#This Row],[Weight (kg)]]&gt;=70),"180+ and 70+","")</f>
        <v>180+ and 70+</v>
      </c>
    </row>
    <row r="246" spans="12:17" x14ac:dyDescent="0.2">
      <c r="L246" t="s">
        <v>210</v>
      </c>
      <c r="M246">
        <v>20</v>
      </c>
      <c r="N246">
        <v>168</v>
      </c>
      <c r="O246">
        <v>64</v>
      </c>
      <c r="P246" t="str">
        <f>IF(Table11[[#This Row],[Age]]&lt;=22,"Rookie",IF(Table11[[#This Row],[Age]]&lt;=29,"Seasoned","Veteran"))</f>
        <v>Rookie</v>
      </c>
      <c r="Q246" t="str">
        <f>IF(AND(Table11[[#This Row],[Height (cm)]]&gt;=180,Table11[[#This Row],[Weight (kg)]]&gt;=70),"180+ and 70+","")</f>
        <v/>
      </c>
    </row>
    <row r="247" spans="12:17" x14ac:dyDescent="0.2">
      <c r="L247" t="s">
        <v>211</v>
      </c>
      <c r="M247">
        <v>21</v>
      </c>
      <c r="N247">
        <v>190</v>
      </c>
      <c r="O247">
        <v>87</v>
      </c>
      <c r="P247" t="str">
        <f>IF(Table11[[#This Row],[Age]]&lt;=22,"Rookie",IF(Table11[[#This Row],[Age]]&lt;=29,"Seasoned","Veteran"))</f>
        <v>Rookie</v>
      </c>
      <c r="Q247" t="str">
        <f>IF(AND(Table11[[#This Row],[Height (cm)]]&gt;=180,Table11[[#This Row],[Weight (kg)]]&gt;=70),"180+ and 70+","")</f>
        <v>180+ and 70+</v>
      </c>
    </row>
    <row r="248" spans="12:17" x14ac:dyDescent="0.2">
      <c r="L248" t="s">
        <v>212</v>
      </c>
      <c r="M248">
        <v>22</v>
      </c>
      <c r="N248">
        <v>178</v>
      </c>
      <c r="O248">
        <v>70</v>
      </c>
      <c r="P248" t="str">
        <f>IF(Table11[[#This Row],[Age]]&lt;=22,"Rookie",IF(Table11[[#This Row],[Age]]&lt;=29,"Seasoned","Veteran"))</f>
        <v>Rookie</v>
      </c>
      <c r="Q248" t="str">
        <f>IF(AND(Table11[[#This Row],[Height (cm)]]&gt;=180,Table11[[#This Row],[Weight (kg)]]&gt;=70),"180+ and 70+","")</f>
        <v/>
      </c>
    </row>
    <row r="249" spans="12:17" x14ac:dyDescent="0.2">
      <c r="L249" t="s">
        <v>213</v>
      </c>
      <c r="M249">
        <v>21</v>
      </c>
      <c r="N249">
        <v>180</v>
      </c>
      <c r="O249">
        <v>70</v>
      </c>
      <c r="P249" t="str">
        <f>IF(Table11[[#This Row],[Age]]&lt;=22,"Rookie",IF(Table11[[#This Row],[Age]]&lt;=29,"Seasoned","Veteran"))</f>
        <v>Rookie</v>
      </c>
      <c r="Q249" t="str">
        <f>IF(AND(Table11[[#This Row],[Height (cm)]]&gt;=180,Table11[[#This Row],[Weight (kg)]]&gt;=70),"180+ and 70+","")</f>
        <v>180+ and 70+</v>
      </c>
    </row>
    <row r="250" spans="12:17" x14ac:dyDescent="0.2">
      <c r="L250" t="s">
        <v>214</v>
      </c>
      <c r="M250">
        <v>22</v>
      </c>
      <c r="N250">
        <v>176</v>
      </c>
      <c r="O250">
        <v>69</v>
      </c>
      <c r="P250" t="str">
        <f>IF(Table11[[#This Row],[Age]]&lt;=22,"Rookie",IF(Table11[[#This Row],[Age]]&lt;=29,"Seasoned","Veteran"))</f>
        <v>Rookie</v>
      </c>
      <c r="Q250" t="str">
        <f>IF(AND(Table11[[#This Row],[Height (cm)]]&gt;=180,Table11[[#This Row],[Weight (kg)]]&gt;=70),"180+ and 70+","")</f>
        <v/>
      </c>
    </row>
    <row r="251" spans="12:17" x14ac:dyDescent="0.2">
      <c r="L251" t="s">
        <v>215</v>
      </c>
      <c r="M251">
        <v>20</v>
      </c>
      <c r="N251">
        <v>178</v>
      </c>
      <c r="O251">
        <v>66</v>
      </c>
      <c r="P251" t="str">
        <f>IF(Table11[[#This Row],[Age]]&lt;=22,"Rookie",IF(Table11[[#This Row],[Age]]&lt;=29,"Seasoned","Veteran"))</f>
        <v>Rookie</v>
      </c>
      <c r="Q251" t="str">
        <f>IF(AND(Table11[[#This Row],[Height (cm)]]&gt;=180,Table11[[#This Row],[Weight (kg)]]&gt;=70),"180+ and 70+","")</f>
        <v/>
      </c>
    </row>
    <row r="252" spans="12:17" x14ac:dyDescent="0.2">
      <c r="L252" t="s">
        <v>216</v>
      </c>
      <c r="M252">
        <v>23</v>
      </c>
      <c r="N252">
        <v>172</v>
      </c>
      <c r="O252">
        <v>63</v>
      </c>
      <c r="P252" t="str">
        <f>IF(Table11[[#This Row],[Age]]&lt;=22,"Rookie",IF(Table11[[#This Row],[Age]]&lt;=29,"Seasoned","Veteran"))</f>
        <v>Seasoned</v>
      </c>
      <c r="Q252" t="str">
        <f>IF(AND(Table11[[#This Row],[Height (cm)]]&gt;=180,Table11[[#This Row],[Weight (kg)]]&gt;=70),"180+ and 70+","")</f>
        <v/>
      </c>
    </row>
    <row r="253" spans="12:17" x14ac:dyDescent="0.2">
      <c r="L253" t="s">
        <v>217</v>
      </c>
      <c r="M253">
        <v>23</v>
      </c>
      <c r="N253">
        <v>168</v>
      </c>
      <c r="O253">
        <v>62</v>
      </c>
      <c r="P253" t="str">
        <f>IF(Table11[[#This Row],[Age]]&lt;=22,"Rookie",IF(Table11[[#This Row],[Age]]&lt;=29,"Seasoned","Veteran"))</f>
        <v>Seasoned</v>
      </c>
      <c r="Q253" t="str">
        <f>IF(AND(Table11[[#This Row],[Height (cm)]]&gt;=180,Table11[[#This Row],[Weight (kg)]]&gt;=70),"180+ and 70+","")</f>
        <v/>
      </c>
    </row>
    <row r="254" spans="12:17" x14ac:dyDescent="0.2">
      <c r="L254" t="s">
        <v>205</v>
      </c>
      <c r="M254">
        <v>21</v>
      </c>
      <c r="N254">
        <v>179</v>
      </c>
      <c r="O254">
        <v>67</v>
      </c>
      <c r="P254" t="str">
        <f>IF(Table11[[#This Row],[Age]]&lt;=22,"Rookie",IF(Table11[[#This Row],[Age]]&lt;=29,"Seasoned","Veteran"))</f>
        <v>Rookie</v>
      </c>
      <c r="Q254" t="str">
        <f>IF(AND(Table11[[#This Row],[Height (cm)]]&gt;=180,Table11[[#This Row],[Weight (kg)]]&gt;=70),"180+ and 70+","")</f>
        <v/>
      </c>
    </row>
    <row r="255" spans="12:17" x14ac:dyDescent="0.2">
      <c r="L255" t="s">
        <v>218</v>
      </c>
      <c r="M255">
        <v>19</v>
      </c>
      <c r="N255">
        <v>182</v>
      </c>
      <c r="O255">
        <v>78</v>
      </c>
      <c r="P255" t="str">
        <f>IF(Table11[[#This Row],[Age]]&lt;=22,"Rookie",IF(Table11[[#This Row],[Age]]&lt;=29,"Seasoned","Veteran"))</f>
        <v>Rookie</v>
      </c>
      <c r="Q255" t="str">
        <f>IF(AND(Table11[[#This Row],[Height (cm)]]&gt;=180,Table11[[#This Row],[Weight (kg)]]&gt;=70),"180+ and 70+","")</f>
        <v>180+ and 70+</v>
      </c>
    </row>
    <row r="256" spans="12:17" x14ac:dyDescent="0.2">
      <c r="L256" t="s">
        <v>219</v>
      </c>
      <c r="M256">
        <v>32</v>
      </c>
      <c r="N256">
        <v>176</v>
      </c>
      <c r="O256">
        <v>73</v>
      </c>
      <c r="P256" t="str">
        <f>IF(Table11[[#This Row],[Age]]&lt;=22,"Rookie",IF(Table11[[#This Row],[Age]]&lt;=29,"Seasoned","Veteran"))</f>
        <v>Veteran</v>
      </c>
      <c r="Q256" t="str">
        <f>IF(AND(Table11[[#This Row],[Height (cm)]]&gt;=180,Table11[[#This Row],[Weight (kg)]]&gt;=70),"180+ and 70+","")</f>
        <v/>
      </c>
    </row>
    <row r="257" spans="12:17" x14ac:dyDescent="0.2">
      <c r="L257" t="s">
        <v>220</v>
      </c>
      <c r="M257">
        <v>30</v>
      </c>
      <c r="N257">
        <v>188</v>
      </c>
      <c r="O257">
        <v>83</v>
      </c>
      <c r="P257" t="str">
        <f>IF(Table11[[#This Row],[Age]]&lt;=22,"Rookie",IF(Table11[[#This Row],[Age]]&lt;=29,"Seasoned","Veteran"))</f>
        <v>Veteran</v>
      </c>
      <c r="Q257" t="str">
        <f>IF(AND(Table11[[#This Row],[Height (cm)]]&gt;=180,Table11[[#This Row],[Weight (kg)]]&gt;=70),"180+ and 70+","")</f>
        <v>180+ and 70+</v>
      </c>
    </row>
    <row r="258" spans="12:17" x14ac:dyDescent="0.2">
      <c r="L258" t="s">
        <v>221</v>
      </c>
      <c r="M258">
        <v>27</v>
      </c>
      <c r="N258">
        <v>178</v>
      </c>
      <c r="O258">
        <v>86</v>
      </c>
      <c r="P258" t="str">
        <f>IF(Table11[[#This Row],[Age]]&lt;=22,"Rookie",IF(Table11[[#This Row],[Age]]&lt;=29,"Seasoned","Veteran"))</f>
        <v>Seasoned</v>
      </c>
      <c r="Q258" t="str">
        <f>IF(AND(Table11[[#This Row],[Height (cm)]]&gt;=180,Table11[[#This Row],[Weight (kg)]]&gt;=70),"180+ and 70+","")</f>
        <v/>
      </c>
    </row>
    <row r="259" spans="12:17" x14ac:dyDescent="0.2">
      <c r="L259" t="s">
        <v>222</v>
      </c>
      <c r="M259">
        <v>27</v>
      </c>
      <c r="N259">
        <v>180</v>
      </c>
      <c r="O259">
        <v>70</v>
      </c>
      <c r="P259" t="str">
        <f>IF(Table11[[#This Row],[Age]]&lt;=22,"Rookie",IF(Table11[[#This Row],[Age]]&lt;=29,"Seasoned","Veteran"))</f>
        <v>Seasoned</v>
      </c>
      <c r="Q259" t="str">
        <f>IF(AND(Table11[[#This Row],[Height (cm)]]&gt;=180,Table11[[#This Row],[Weight (kg)]]&gt;=70),"180+ and 70+","")</f>
        <v>180+ and 70+</v>
      </c>
    </row>
    <row r="260" spans="12:17" x14ac:dyDescent="0.2">
      <c r="L260" t="s">
        <v>223</v>
      </c>
      <c r="M260">
        <v>25</v>
      </c>
      <c r="N260">
        <v>195</v>
      </c>
      <c r="O260">
        <v>86</v>
      </c>
      <c r="P260" t="str">
        <f>IF(Table11[[#This Row],[Age]]&lt;=22,"Rookie",IF(Table11[[#This Row],[Age]]&lt;=29,"Seasoned","Veteran"))</f>
        <v>Seasoned</v>
      </c>
      <c r="Q260" t="str">
        <f>IF(AND(Table11[[#This Row],[Height (cm)]]&gt;=180,Table11[[#This Row],[Weight (kg)]]&gt;=70),"180+ and 70+","")</f>
        <v>180+ and 70+</v>
      </c>
    </row>
    <row r="261" spans="12:17" x14ac:dyDescent="0.2">
      <c r="L261" t="s">
        <v>224</v>
      </c>
      <c r="M261">
        <v>27</v>
      </c>
      <c r="N261">
        <v>191</v>
      </c>
      <c r="O261">
        <v>82</v>
      </c>
      <c r="P261" t="str">
        <f>IF(Table11[[#This Row],[Age]]&lt;=22,"Rookie",IF(Table11[[#This Row],[Age]]&lt;=29,"Seasoned","Veteran"))</f>
        <v>Seasoned</v>
      </c>
      <c r="Q261" t="str">
        <f>IF(AND(Table11[[#This Row],[Height (cm)]]&gt;=180,Table11[[#This Row],[Weight (kg)]]&gt;=70),"180+ and 70+","")</f>
        <v>180+ and 70+</v>
      </c>
    </row>
    <row r="262" spans="12:17" x14ac:dyDescent="0.2">
      <c r="L262" t="s">
        <v>225</v>
      </c>
      <c r="M262">
        <v>23</v>
      </c>
      <c r="N262">
        <v>192</v>
      </c>
      <c r="O262">
        <v>84</v>
      </c>
      <c r="P262" t="str">
        <f>IF(Table11[[#This Row],[Age]]&lt;=22,"Rookie",IF(Table11[[#This Row],[Age]]&lt;=29,"Seasoned","Veteran"))</f>
        <v>Seasoned</v>
      </c>
      <c r="Q262" t="str">
        <f>IF(AND(Table11[[#This Row],[Height (cm)]]&gt;=180,Table11[[#This Row],[Weight (kg)]]&gt;=70),"180+ and 70+","")</f>
        <v>180+ and 70+</v>
      </c>
    </row>
    <row r="263" spans="12:17" x14ac:dyDescent="0.2">
      <c r="L263" t="s">
        <v>226</v>
      </c>
      <c r="M263">
        <v>24</v>
      </c>
      <c r="N263">
        <v>190</v>
      </c>
      <c r="O263">
        <v>86</v>
      </c>
      <c r="P263" t="str">
        <f>IF(Table11[[#This Row],[Age]]&lt;=22,"Rookie",IF(Table11[[#This Row],[Age]]&lt;=29,"Seasoned","Veteran"))</f>
        <v>Seasoned</v>
      </c>
      <c r="Q263" t="str">
        <f>IF(AND(Table11[[#This Row],[Height (cm)]]&gt;=180,Table11[[#This Row],[Weight (kg)]]&gt;=70),"180+ and 70+","")</f>
        <v>180+ and 70+</v>
      </c>
    </row>
    <row r="264" spans="12:17" x14ac:dyDescent="0.2">
      <c r="L264" t="s">
        <v>227</v>
      </c>
      <c r="M264">
        <v>23</v>
      </c>
      <c r="N264">
        <v>188</v>
      </c>
      <c r="O264">
        <v>77</v>
      </c>
      <c r="P264" t="str">
        <f>IF(Table11[[#This Row],[Age]]&lt;=22,"Rookie",IF(Table11[[#This Row],[Age]]&lt;=29,"Seasoned","Veteran"))</f>
        <v>Seasoned</v>
      </c>
      <c r="Q264" t="str">
        <f>IF(AND(Table11[[#This Row],[Height (cm)]]&gt;=180,Table11[[#This Row],[Weight (kg)]]&gt;=70),"180+ and 70+","")</f>
        <v>180+ and 70+</v>
      </c>
    </row>
    <row r="265" spans="12:17" x14ac:dyDescent="0.2">
      <c r="L265" t="s">
        <v>228</v>
      </c>
      <c r="M265">
        <v>22</v>
      </c>
      <c r="N265">
        <v>180</v>
      </c>
      <c r="O265">
        <v>68</v>
      </c>
      <c r="P265" t="str">
        <f>IF(Table11[[#This Row],[Age]]&lt;=22,"Rookie",IF(Table11[[#This Row],[Age]]&lt;=29,"Seasoned","Veteran"))</f>
        <v>Rookie</v>
      </c>
      <c r="Q265" t="str">
        <f>IF(AND(Table11[[#This Row],[Height (cm)]]&gt;=180,Table11[[#This Row],[Weight (kg)]]&gt;=70),"180+ and 70+","")</f>
        <v/>
      </c>
    </row>
    <row r="266" spans="12:17" x14ac:dyDescent="0.2">
      <c r="L266" t="s">
        <v>229</v>
      </c>
      <c r="M266">
        <v>22</v>
      </c>
      <c r="N266">
        <v>177</v>
      </c>
      <c r="O266">
        <v>70</v>
      </c>
      <c r="P266" t="str">
        <f>IF(Table11[[#This Row],[Age]]&lt;=22,"Rookie",IF(Table11[[#This Row],[Age]]&lt;=29,"Seasoned","Veteran"))</f>
        <v>Rookie</v>
      </c>
      <c r="Q266" t="str">
        <f>IF(AND(Table11[[#This Row],[Height (cm)]]&gt;=180,Table11[[#This Row],[Weight (kg)]]&gt;=70),"180+ and 70+","")</f>
        <v/>
      </c>
    </row>
    <row r="267" spans="12:17" x14ac:dyDescent="0.2">
      <c r="L267" t="s">
        <v>230</v>
      </c>
      <c r="M267">
        <v>22</v>
      </c>
      <c r="N267">
        <v>178</v>
      </c>
      <c r="O267">
        <v>78</v>
      </c>
      <c r="P267" t="str">
        <f>IF(Table11[[#This Row],[Age]]&lt;=22,"Rookie",IF(Table11[[#This Row],[Age]]&lt;=29,"Seasoned","Veteran"))</f>
        <v>Rookie</v>
      </c>
      <c r="Q267" t="str">
        <f>IF(AND(Table11[[#This Row],[Height (cm)]]&gt;=180,Table11[[#This Row],[Weight (kg)]]&gt;=70),"180+ and 70+","")</f>
        <v/>
      </c>
    </row>
    <row r="268" spans="12:17" x14ac:dyDescent="0.2">
      <c r="L268" t="s">
        <v>231</v>
      </c>
      <c r="M268">
        <v>22</v>
      </c>
      <c r="N268">
        <v>173</v>
      </c>
      <c r="O268">
        <v>68</v>
      </c>
      <c r="P268" t="str">
        <f>IF(Table11[[#This Row],[Age]]&lt;=22,"Rookie",IF(Table11[[#This Row],[Age]]&lt;=29,"Seasoned","Veteran"))</f>
        <v>Rookie</v>
      </c>
      <c r="Q268" t="str">
        <f>IF(AND(Table11[[#This Row],[Height (cm)]]&gt;=180,Table11[[#This Row],[Weight (kg)]]&gt;=70),"180+ and 70+","")</f>
        <v/>
      </c>
    </row>
    <row r="269" spans="12:17" x14ac:dyDescent="0.2">
      <c r="L269" t="s">
        <v>232</v>
      </c>
      <c r="M269">
        <v>21</v>
      </c>
      <c r="N269">
        <v>180</v>
      </c>
      <c r="O269">
        <v>78</v>
      </c>
      <c r="P269" t="str">
        <f>IF(Table11[[#This Row],[Age]]&lt;=22,"Rookie",IF(Table11[[#This Row],[Age]]&lt;=29,"Seasoned","Veteran"))</f>
        <v>Rookie</v>
      </c>
      <c r="Q269" t="str">
        <f>IF(AND(Table11[[#This Row],[Height (cm)]]&gt;=180,Table11[[#This Row],[Weight (kg)]]&gt;=70),"180+ and 70+","")</f>
        <v>180+ and 70+</v>
      </c>
    </row>
    <row r="270" spans="12:17" x14ac:dyDescent="0.2">
      <c r="L270" t="s">
        <v>233</v>
      </c>
      <c r="M270">
        <v>22</v>
      </c>
      <c r="N270">
        <v>182</v>
      </c>
      <c r="O270">
        <v>77</v>
      </c>
      <c r="P270" t="str">
        <f>IF(Table11[[#This Row],[Age]]&lt;=22,"Rookie",IF(Table11[[#This Row],[Age]]&lt;=29,"Seasoned","Veteran"))</f>
        <v>Rookie</v>
      </c>
      <c r="Q270" t="str">
        <f>IF(AND(Table11[[#This Row],[Height (cm)]]&gt;=180,Table11[[#This Row],[Weight (kg)]]&gt;=70),"180+ and 70+","")</f>
        <v>180+ and 70+</v>
      </c>
    </row>
    <row r="271" spans="12:17" x14ac:dyDescent="0.2">
      <c r="L271" t="s">
        <v>234</v>
      </c>
      <c r="M271">
        <v>20</v>
      </c>
      <c r="N271">
        <v>185</v>
      </c>
      <c r="O271">
        <v>72</v>
      </c>
      <c r="P271" t="str">
        <f>IF(Table11[[#This Row],[Age]]&lt;=22,"Rookie",IF(Table11[[#This Row],[Age]]&lt;=29,"Seasoned","Veteran"))</f>
        <v>Rookie</v>
      </c>
      <c r="Q271" t="str">
        <f>IF(AND(Table11[[#This Row],[Height (cm)]]&gt;=180,Table11[[#This Row],[Weight (kg)]]&gt;=70),"180+ and 70+","")</f>
        <v>180+ and 70+</v>
      </c>
    </row>
    <row r="272" spans="12:17" x14ac:dyDescent="0.2">
      <c r="L272" t="s">
        <v>235</v>
      </c>
      <c r="M272">
        <v>21</v>
      </c>
      <c r="N272">
        <v>191</v>
      </c>
      <c r="O272">
        <v>80</v>
      </c>
      <c r="P272" t="str">
        <f>IF(Table11[[#This Row],[Age]]&lt;=22,"Rookie",IF(Table11[[#This Row],[Age]]&lt;=29,"Seasoned","Veteran"))</f>
        <v>Rookie</v>
      </c>
      <c r="Q272" t="str">
        <f>IF(AND(Table11[[#This Row],[Height (cm)]]&gt;=180,Table11[[#This Row],[Weight (kg)]]&gt;=70),"180+ and 70+","")</f>
        <v>180+ and 70+</v>
      </c>
    </row>
    <row r="273" spans="12:17" x14ac:dyDescent="0.2">
      <c r="L273" t="s">
        <v>236</v>
      </c>
      <c r="M273">
        <v>22</v>
      </c>
      <c r="N273">
        <v>187</v>
      </c>
      <c r="O273">
        <v>78</v>
      </c>
      <c r="P273" t="str">
        <f>IF(Table11[[#This Row],[Age]]&lt;=22,"Rookie",IF(Table11[[#This Row],[Age]]&lt;=29,"Seasoned","Veteran"))</f>
        <v>Rookie</v>
      </c>
      <c r="Q273" t="str">
        <f>IF(AND(Table11[[#This Row],[Height (cm)]]&gt;=180,Table11[[#This Row],[Weight (kg)]]&gt;=70),"180+ and 70+","")</f>
        <v>180+ and 70+</v>
      </c>
    </row>
    <row r="274" spans="12:17" x14ac:dyDescent="0.2">
      <c r="L274" t="s">
        <v>237</v>
      </c>
      <c r="M274">
        <v>19</v>
      </c>
      <c r="N274">
        <v>187</v>
      </c>
      <c r="O274">
        <v>77</v>
      </c>
      <c r="P274" t="str">
        <f>IF(Table11[[#This Row],[Age]]&lt;=22,"Rookie",IF(Table11[[#This Row],[Age]]&lt;=29,"Seasoned","Veteran"))</f>
        <v>Rookie</v>
      </c>
      <c r="Q274" t="str">
        <f>IF(AND(Table11[[#This Row],[Height (cm)]]&gt;=180,Table11[[#This Row],[Weight (kg)]]&gt;=70),"180+ and 70+","")</f>
        <v>180+ and 70+</v>
      </c>
    </row>
    <row r="275" spans="12:17" x14ac:dyDescent="0.2">
      <c r="L275" t="s">
        <v>238</v>
      </c>
      <c r="M275">
        <v>20</v>
      </c>
      <c r="N275">
        <v>181</v>
      </c>
      <c r="O275">
        <v>77</v>
      </c>
      <c r="P275" t="str">
        <f>IF(Table11[[#This Row],[Age]]&lt;=22,"Rookie",IF(Table11[[#This Row],[Age]]&lt;=29,"Seasoned","Veteran"))</f>
        <v>Rookie</v>
      </c>
      <c r="Q275" t="str">
        <f>IF(AND(Table11[[#This Row],[Height (cm)]]&gt;=180,Table11[[#This Row],[Weight (kg)]]&gt;=70),"180+ and 70+","")</f>
        <v>180+ and 70+</v>
      </c>
    </row>
    <row r="276" spans="12:17" x14ac:dyDescent="0.2">
      <c r="L276" t="s">
        <v>239</v>
      </c>
      <c r="M276">
        <v>18</v>
      </c>
      <c r="N276">
        <v>173</v>
      </c>
      <c r="O276">
        <v>70</v>
      </c>
      <c r="P276" t="str">
        <f>IF(Table11[[#This Row],[Age]]&lt;=22,"Rookie",IF(Table11[[#This Row],[Age]]&lt;=29,"Seasoned","Veteran"))</f>
        <v>Rookie</v>
      </c>
      <c r="Q276" t="str">
        <f>IF(AND(Table11[[#This Row],[Height (cm)]]&gt;=180,Table11[[#This Row],[Weight (kg)]]&gt;=70),"180+ and 70+","")</f>
        <v/>
      </c>
    </row>
    <row r="277" spans="12:17" x14ac:dyDescent="0.2">
      <c r="L277" t="s">
        <v>240</v>
      </c>
      <c r="M277">
        <v>38</v>
      </c>
      <c r="N277">
        <v>183</v>
      </c>
      <c r="O277">
        <v>79</v>
      </c>
      <c r="P277" t="str">
        <f>IF(Table11[[#This Row],[Age]]&lt;=22,"Rookie",IF(Table11[[#This Row],[Age]]&lt;=29,"Seasoned","Veteran"))</f>
        <v>Veteran</v>
      </c>
      <c r="Q277" t="str">
        <f>IF(AND(Table11[[#This Row],[Height (cm)]]&gt;=180,Table11[[#This Row],[Weight (kg)]]&gt;=70),"180+ and 70+","")</f>
        <v>180+ and 70+</v>
      </c>
    </row>
    <row r="278" spans="12:17" x14ac:dyDescent="0.2">
      <c r="L278" t="s">
        <v>241</v>
      </c>
      <c r="M278">
        <v>30</v>
      </c>
      <c r="N278">
        <v>196</v>
      </c>
      <c r="O278">
        <v>83</v>
      </c>
      <c r="P278" t="str">
        <f>IF(Table11[[#This Row],[Age]]&lt;=22,"Rookie",IF(Table11[[#This Row],[Age]]&lt;=29,"Seasoned","Veteran"))</f>
        <v>Veteran</v>
      </c>
      <c r="Q278" t="str">
        <f>IF(AND(Table11[[#This Row],[Height (cm)]]&gt;=180,Table11[[#This Row],[Weight (kg)]]&gt;=70),"180+ and 70+","")</f>
        <v>180+ and 70+</v>
      </c>
    </row>
    <row r="279" spans="12:17" x14ac:dyDescent="0.2">
      <c r="L279" t="s">
        <v>242</v>
      </c>
      <c r="M279">
        <v>25</v>
      </c>
      <c r="N279">
        <v>196</v>
      </c>
      <c r="O279">
        <v>80</v>
      </c>
      <c r="P279" t="str">
        <f>IF(Table11[[#This Row],[Age]]&lt;=22,"Rookie",IF(Table11[[#This Row],[Age]]&lt;=29,"Seasoned","Veteran"))</f>
        <v>Seasoned</v>
      </c>
      <c r="Q279" t="str">
        <f>IF(AND(Table11[[#This Row],[Height (cm)]]&gt;=180,Table11[[#This Row],[Weight (kg)]]&gt;=70),"180+ and 70+","")</f>
        <v>180+ and 70+</v>
      </c>
    </row>
    <row r="280" spans="12:17" x14ac:dyDescent="0.2">
      <c r="L280" t="s">
        <v>243</v>
      </c>
      <c r="M280">
        <v>24</v>
      </c>
      <c r="N280">
        <v>180</v>
      </c>
      <c r="O280">
        <v>72</v>
      </c>
      <c r="P280" t="str">
        <f>IF(Table11[[#This Row],[Age]]&lt;=22,"Rookie",IF(Table11[[#This Row],[Age]]&lt;=29,"Seasoned","Veteran"))</f>
        <v>Seasoned</v>
      </c>
      <c r="Q280" t="str">
        <f>IF(AND(Table11[[#This Row],[Height (cm)]]&gt;=180,Table11[[#This Row],[Weight (kg)]]&gt;=70),"180+ and 70+","")</f>
        <v>180+ and 70+</v>
      </c>
    </row>
    <row r="281" spans="12:17" x14ac:dyDescent="0.2">
      <c r="L281" t="s">
        <v>244</v>
      </c>
      <c r="M281">
        <v>23</v>
      </c>
      <c r="N281">
        <v>172</v>
      </c>
      <c r="O281">
        <v>62</v>
      </c>
      <c r="P281" t="str">
        <f>IF(Table11[[#This Row],[Age]]&lt;=22,"Rookie",IF(Table11[[#This Row],[Age]]&lt;=29,"Seasoned","Veteran"))</f>
        <v>Seasoned</v>
      </c>
      <c r="Q281" t="str">
        <f>IF(AND(Table11[[#This Row],[Height (cm)]]&gt;=180,Table11[[#This Row],[Weight (kg)]]&gt;=70),"180+ and 70+","")</f>
        <v/>
      </c>
    </row>
    <row r="282" spans="12:17" x14ac:dyDescent="0.2">
      <c r="L282" t="s">
        <v>245</v>
      </c>
      <c r="M282">
        <v>25</v>
      </c>
      <c r="N282">
        <v>186</v>
      </c>
      <c r="O282">
        <v>78</v>
      </c>
      <c r="P282" t="str">
        <f>IF(Table11[[#This Row],[Age]]&lt;=22,"Rookie",IF(Table11[[#This Row],[Age]]&lt;=29,"Seasoned","Veteran"))</f>
        <v>Seasoned</v>
      </c>
      <c r="Q282" t="str">
        <f>IF(AND(Table11[[#This Row],[Height (cm)]]&gt;=180,Table11[[#This Row],[Weight (kg)]]&gt;=70),"180+ and 70+","")</f>
        <v>180+ and 70+</v>
      </c>
    </row>
    <row r="283" spans="12:17" x14ac:dyDescent="0.2">
      <c r="L283" t="s">
        <v>246</v>
      </c>
      <c r="M283">
        <v>23</v>
      </c>
      <c r="N283">
        <v>173</v>
      </c>
      <c r="O283">
        <v>69</v>
      </c>
      <c r="P283" t="str">
        <f>IF(Table11[[#This Row],[Age]]&lt;=22,"Rookie",IF(Table11[[#This Row],[Age]]&lt;=29,"Seasoned","Veteran"))</f>
        <v>Seasoned</v>
      </c>
      <c r="Q283" t="str">
        <f>IF(AND(Table11[[#This Row],[Height (cm)]]&gt;=180,Table11[[#This Row],[Weight (kg)]]&gt;=70),"180+ and 70+","")</f>
        <v/>
      </c>
    </row>
    <row r="284" spans="12:17" x14ac:dyDescent="0.2">
      <c r="L284" t="s">
        <v>247</v>
      </c>
      <c r="M284">
        <v>21</v>
      </c>
      <c r="N284">
        <v>182</v>
      </c>
      <c r="O284">
        <v>70</v>
      </c>
      <c r="P284" t="str">
        <f>IF(Table11[[#This Row],[Age]]&lt;=22,"Rookie",IF(Table11[[#This Row],[Age]]&lt;=29,"Seasoned","Veteran"))</f>
        <v>Rookie</v>
      </c>
      <c r="Q284" t="str">
        <f>IF(AND(Table11[[#This Row],[Height (cm)]]&gt;=180,Table11[[#This Row],[Weight (kg)]]&gt;=70),"180+ and 70+","")</f>
        <v>180+ and 70+</v>
      </c>
    </row>
    <row r="285" spans="12:17" x14ac:dyDescent="0.2">
      <c r="L285" t="s">
        <v>248</v>
      </c>
      <c r="M285">
        <v>20</v>
      </c>
      <c r="N285">
        <v>174</v>
      </c>
      <c r="O285">
        <v>66</v>
      </c>
      <c r="P285" t="str">
        <f>IF(Table11[[#This Row],[Age]]&lt;=22,"Rookie",IF(Table11[[#This Row],[Age]]&lt;=29,"Seasoned","Veteran"))</f>
        <v>Rookie</v>
      </c>
      <c r="Q285" t="str">
        <f>IF(AND(Table11[[#This Row],[Height (cm)]]&gt;=180,Table11[[#This Row],[Weight (kg)]]&gt;=70),"180+ and 70+","")</f>
        <v/>
      </c>
    </row>
    <row r="286" spans="12:17" x14ac:dyDescent="0.2">
      <c r="L286" t="s">
        <v>249</v>
      </c>
      <c r="M286">
        <v>24</v>
      </c>
      <c r="N286">
        <v>188</v>
      </c>
      <c r="O286">
        <v>79</v>
      </c>
      <c r="P286" t="str">
        <f>IF(Table11[[#This Row],[Age]]&lt;=22,"Rookie",IF(Table11[[#This Row],[Age]]&lt;=29,"Seasoned","Veteran"))</f>
        <v>Seasoned</v>
      </c>
      <c r="Q286" t="str">
        <f>IF(AND(Table11[[#This Row],[Height (cm)]]&gt;=180,Table11[[#This Row],[Weight (kg)]]&gt;=70),"180+ and 70+","")</f>
        <v>180+ and 70+</v>
      </c>
    </row>
    <row r="287" spans="12:17" x14ac:dyDescent="0.2">
      <c r="L287" t="s">
        <v>250</v>
      </c>
      <c r="M287">
        <v>23</v>
      </c>
      <c r="N287">
        <v>172</v>
      </c>
      <c r="O287">
        <v>64</v>
      </c>
      <c r="P287" t="str">
        <f>IF(Table11[[#This Row],[Age]]&lt;=22,"Rookie",IF(Table11[[#This Row],[Age]]&lt;=29,"Seasoned","Veteran"))</f>
        <v>Seasoned</v>
      </c>
      <c r="Q287" t="str">
        <f>IF(AND(Table11[[#This Row],[Height (cm)]]&gt;=180,Table11[[#This Row],[Weight (kg)]]&gt;=70),"180+ and 70+","")</f>
        <v/>
      </c>
    </row>
    <row r="288" spans="12:17" x14ac:dyDescent="0.2">
      <c r="L288" t="s">
        <v>251</v>
      </c>
      <c r="M288">
        <v>20</v>
      </c>
      <c r="N288">
        <v>172</v>
      </c>
      <c r="O288">
        <v>60</v>
      </c>
      <c r="P288" t="str">
        <f>IF(Table11[[#This Row],[Age]]&lt;=22,"Rookie",IF(Table11[[#This Row],[Age]]&lt;=29,"Seasoned","Veteran"))</f>
        <v>Rookie</v>
      </c>
      <c r="Q288" t="str">
        <f>IF(AND(Table11[[#This Row],[Height (cm)]]&gt;=180,Table11[[#This Row],[Weight (kg)]]&gt;=70),"180+ and 70+","")</f>
        <v/>
      </c>
    </row>
    <row r="289" spans="12:17" x14ac:dyDescent="0.2">
      <c r="L289" t="s">
        <v>252</v>
      </c>
      <c r="M289">
        <v>18</v>
      </c>
      <c r="N289">
        <v>180</v>
      </c>
      <c r="O289">
        <v>72</v>
      </c>
      <c r="P289" t="str">
        <f>IF(Table11[[#This Row],[Age]]&lt;=22,"Rookie",IF(Table11[[#This Row],[Age]]&lt;=29,"Seasoned","Veteran"))</f>
        <v>Rookie</v>
      </c>
      <c r="Q289" t="str">
        <f>IF(AND(Table11[[#This Row],[Height (cm)]]&gt;=180,Table11[[#This Row],[Weight (kg)]]&gt;=70),"180+ and 70+","")</f>
        <v>180+ and 70+</v>
      </c>
    </row>
    <row r="290" spans="12:17" x14ac:dyDescent="0.2">
      <c r="L290" t="s">
        <v>253</v>
      </c>
      <c r="M290">
        <v>18</v>
      </c>
      <c r="N290">
        <v>176</v>
      </c>
      <c r="O290">
        <v>66</v>
      </c>
      <c r="P290" t="str">
        <f>IF(Table11[[#This Row],[Age]]&lt;=22,"Rookie",IF(Table11[[#This Row],[Age]]&lt;=29,"Seasoned","Veteran"))</f>
        <v>Rookie</v>
      </c>
      <c r="Q290" t="str">
        <f>IF(AND(Table11[[#This Row],[Height (cm)]]&gt;=180,Table11[[#This Row],[Weight (kg)]]&gt;=70),"180+ and 70+","")</f>
        <v/>
      </c>
    </row>
    <row r="291" spans="12:17" x14ac:dyDescent="0.2">
      <c r="L291" t="s">
        <v>254</v>
      </c>
      <c r="M291">
        <v>20</v>
      </c>
      <c r="N291">
        <v>181</v>
      </c>
      <c r="O291">
        <v>75</v>
      </c>
      <c r="P291" t="str">
        <f>IF(Table11[[#This Row],[Age]]&lt;=22,"Rookie",IF(Table11[[#This Row],[Age]]&lt;=29,"Seasoned","Veteran"))</f>
        <v>Rookie</v>
      </c>
      <c r="Q291" t="str">
        <f>IF(AND(Table11[[#This Row],[Height (cm)]]&gt;=180,Table11[[#This Row],[Weight (kg)]]&gt;=70),"180+ and 70+","")</f>
        <v>180+ and 70+</v>
      </c>
    </row>
    <row r="292" spans="12:17" x14ac:dyDescent="0.2">
      <c r="L292" t="s">
        <v>255</v>
      </c>
      <c r="M292">
        <v>20</v>
      </c>
      <c r="N292">
        <v>174</v>
      </c>
      <c r="O292">
        <v>64</v>
      </c>
      <c r="P292" t="str">
        <f>IF(Table11[[#This Row],[Age]]&lt;=22,"Rookie",IF(Table11[[#This Row],[Age]]&lt;=29,"Seasoned","Veteran"))</f>
        <v>Rookie</v>
      </c>
      <c r="Q292" t="str">
        <f>IF(AND(Table11[[#This Row],[Height (cm)]]&gt;=180,Table11[[#This Row],[Weight (kg)]]&gt;=70),"180+ and 70+","")</f>
        <v/>
      </c>
    </row>
    <row r="293" spans="12:17" x14ac:dyDescent="0.2">
      <c r="L293" t="s">
        <v>256</v>
      </c>
      <c r="M293">
        <v>22</v>
      </c>
      <c r="N293">
        <v>171</v>
      </c>
      <c r="O293">
        <v>67</v>
      </c>
      <c r="P293" t="str">
        <f>IF(Table11[[#This Row],[Age]]&lt;=22,"Rookie",IF(Table11[[#This Row],[Age]]&lt;=29,"Seasoned","Veteran"))</f>
        <v>Rookie</v>
      </c>
      <c r="Q293" t="str">
        <f>IF(AND(Table11[[#This Row],[Height (cm)]]&gt;=180,Table11[[#This Row],[Weight (kg)]]&gt;=70),"180+ and 70+","")</f>
        <v/>
      </c>
    </row>
    <row r="294" spans="12:17" x14ac:dyDescent="0.2">
      <c r="L294" t="s">
        <v>257</v>
      </c>
      <c r="M294">
        <v>22</v>
      </c>
      <c r="N294">
        <v>190</v>
      </c>
      <c r="O294">
        <v>84</v>
      </c>
      <c r="P294" t="str">
        <f>IF(Table11[[#This Row],[Age]]&lt;=22,"Rookie",IF(Table11[[#This Row],[Age]]&lt;=29,"Seasoned","Veteran"))</f>
        <v>Rookie</v>
      </c>
      <c r="Q294" t="str">
        <f>IF(AND(Table11[[#This Row],[Height (cm)]]&gt;=180,Table11[[#This Row],[Weight (kg)]]&gt;=70),"180+ and 70+","")</f>
        <v>180+ and 70+</v>
      </c>
    </row>
    <row r="295" spans="12:17" x14ac:dyDescent="0.2">
      <c r="L295" t="s">
        <v>258</v>
      </c>
      <c r="M295">
        <v>24</v>
      </c>
      <c r="N295">
        <v>184</v>
      </c>
      <c r="O295">
        <v>75</v>
      </c>
      <c r="P295" t="str">
        <f>IF(Table11[[#This Row],[Age]]&lt;=22,"Rookie",IF(Table11[[#This Row],[Age]]&lt;=29,"Seasoned","Veteran"))</f>
        <v>Seasoned</v>
      </c>
      <c r="Q295" t="str">
        <f>IF(AND(Table11[[#This Row],[Height (cm)]]&gt;=180,Table11[[#This Row],[Weight (kg)]]&gt;=70),"180+ and 70+","")</f>
        <v>180+ and 70+</v>
      </c>
    </row>
    <row r="296" spans="12:17" x14ac:dyDescent="0.2">
      <c r="L296" t="s">
        <v>259</v>
      </c>
      <c r="M296">
        <v>26</v>
      </c>
      <c r="N296">
        <v>178</v>
      </c>
      <c r="O296">
        <v>71</v>
      </c>
      <c r="P296" t="str">
        <f>IF(Table11[[#This Row],[Age]]&lt;=22,"Rookie",IF(Table11[[#This Row],[Age]]&lt;=29,"Seasoned","Veteran"))</f>
        <v>Seasoned</v>
      </c>
      <c r="Q296" t="str">
        <f>IF(AND(Table11[[#This Row],[Height (cm)]]&gt;=180,Table11[[#This Row],[Weight (kg)]]&gt;=70),"180+ and 70+","")</f>
        <v/>
      </c>
    </row>
    <row r="297" spans="12:17" x14ac:dyDescent="0.2">
      <c r="L297" t="s">
        <v>260</v>
      </c>
      <c r="M297">
        <v>20</v>
      </c>
      <c r="N297">
        <v>176</v>
      </c>
      <c r="O297">
        <v>70</v>
      </c>
      <c r="P297" t="str">
        <f>IF(Table11[[#This Row],[Age]]&lt;=22,"Rookie",IF(Table11[[#This Row],[Age]]&lt;=29,"Seasoned","Veteran"))</f>
        <v>Rookie</v>
      </c>
      <c r="Q297" t="str">
        <f>IF(AND(Table11[[#This Row],[Height (cm)]]&gt;=180,Table11[[#This Row],[Weight (kg)]]&gt;=70),"180+ and 70+","")</f>
        <v/>
      </c>
    </row>
    <row r="298" spans="12:17" x14ac:dyDescent="0.2">
      <c r="L298" t="s">
        <v>261</v>
      </c>
      <c r="M298">
        <v>21</v>
      </c>
      <c r="N298">
        <v>188</v>
      </c>
      <c r="O298">
        <v>81</v>
      </c>
      <c r="P298" t="str">
        <f>IF(Table11[[#This Row],[Age]]&lt;=22,"Rookie",IF(Table11[[#This Row],[Age]]&lt;=29,"Seasoned","Veteran"))</f>
        <v>Rookie</v>
      </c>
      <c r="Q298" t="str">
        <f>IF(AND(Table11[[#This Row],[Height (cm)]]&gt;=180,Table11[[#This Row],[Weight (kg)]]&gt;=70),"180+ and 70+","")</f>
        <v>180+ and 70+</v>
      </c>
    </row>
    <row r="299" spans="12:17" x14ac:dyDescent="0.2">
      <c r="L299" t="s">
        <v>262</v>
      </c>
      <c r="M299">
        <v>20</v>
      </c>
      <c r="N299">
        <v>172</v>
      </c>
      <c r="O299">
        <v>68</v>
      </c>
      <c r="P299" t="str">
        <f>IF(Table11[[#This Row],[Age]]&lt;=22,"Rookie",IF(Table11[[#This Row],[Age]]&lt;=29,"Seasoned","Veteran"))</f>
        <v>Rookie</v>
      </c>
      <c r="Q299" t="str">
        <f>IF(AND(Table11[[#This Row],[Height (cm)]]&gt;=180,Table11[[#This Row],[Weight (kg)]]&gt;=70),"180+ and 70+","")</f>
        <v/>
      </c>
    </row>
    <row r="300" spans="12:17" x14ac:dyDescent="0.2">
      <c r="L300" t="s">
        <v>263</v>
      </c>
      <c r="M300">
        <v>20</v>
      </c>
      <c r="N300">
        <v>183</v>
      </c>
      <c r="O300">
        <v>79</v>
      </c>
      <c r="P300" t="str">
        <f>IF(Table11[[#This Row],[Age]]&lt;=22,"Rookie",IF(Table11[[#This Row],[Age]]&lt;=29,"Seasoned","Veteran"))</f>
        <v>Rookie</v>
      </c>
      <c r="Q300" t="str">
        <f>IF(AND(Table11[[#This Row],[Height (cm)]]&gt;=180,Table11[[#This Row],[Weight (kg)]]&gt;=70),"180+ and 70+","")</f>
        <v>180+ and 70+</v>
      </c>
    </row>
    <row r="301" spans="12:17" x14ac:dyDescent="0.2">
      <c r="L301" t="s">
        <v>264</v>
      </c>
      <c r="M301">
        <v>16</v>
      </c>
      <c r="N301">
        <v>176</v>
      </c>
      <c r="O301">
        <v>70</v>
      </c>
      <c r="P301" t="str">
        <f>IF(Table11[[#This Row],[Age]]&lt;=22,"Rookie",IF(Table11[[#This Row],[Age]]&lt;=29,"Seasoned","Veteran"))</f>
        <v>Rookie</v>
      </c>
      <c r="Q301" t="str">
        <f>IF(AND(Table11[[#This Row],[Height (cm)]]&gt;=180,Table11[[#This Row],[Weight (kg)]]&gt;=70),"180+ and 70+","")</f>
        <v/>
      </c>
    </row>
    <row r="302" spans="12:17" x14ac:dyDescent="0.2">
      <c r="L302" t="s">
        <v>265</v>
      </c>
      <c r="M302">
        <v>29</v>
      </c>
      <c r="N302">
        <v>186</v>
      </c>
      <c r="O302">
        <v>86</v>
      </c>
      <c r="P302" t="str">
        <f>IF(Table11[[#This Row],[Age]]&lt;=22,"Rookie",IF(Table11[[#This Row],[Age]]&lt;=29,"Seasoned","Veteran"))</f>
        <v>Seasoned</v>
      </c>
      <c r="Q302" t="str">
        <f>IF(AND(Table11[[#This Row],[Height (cm)]]&gt;=180,Table11[[#This Row],[Weight (kg)]]&gt;=70),"180+ and 70+","")</f>
        <v>180+ and 70+</v>
      </c>
    </row>
    <row r="303" spans="12:17" x14ac:dyDescent="0.2">
      <c r="L303" t="s">
        <v>266</v>
      </c>
      <c r="M303">
        <v>29</v>
      </c>
      <c r="N303">
        <v>170</v>
      </c>
      <c r="O303">
        <v>69</v>
      </c>
      <c r="P303" t="str">
        <f>IF(Table11[[#This Row],[Age]]&lt;=22,"Rookie",IF(Table11[[#This Row],[Age]]&lt;=29,"Seasoned","Veteran"))</f>
        <v>Seasoned</v>
      </c>
      <c r="Q303" t="str">
        <f>IF(AND(Table11[[#This Row],[Height (cm)]]&gt;=180,Table11[[#This Row],[Weight (kg)]]&gt;=70),"180+ and 70+","")</f>
        <v/>
      </c>
    </row>
    <row r="304" spans="12:17" x14ac:dyDescent="0.2">
      <c r="L304" t="s">
        <v>267</v>
      </c>
      <c r="M304">
        <v>28</v>
      </c>
      <c r="N304">
        <v>177</v>
      </c>
      <c r="O304">
        <v>75</v>
      </c>
      <c r="P304" t="str">
        <f>IF(Table11[[#This Row],[Age]]&lt;=22,"Rookie",IF(Table11[[#This Row],[Age]]&lt;=29,"Seasoned","Veteran"))</f>
        <v>Seasoned</v>
      </c>
      <c r="Q304" t="str">
        <f>IF(AND(Table11[[#This Row],[Height (cm)]]&gt;=180,Table11[[#This Row],[Weight (kg)]]&gt;=70),"180+ and 70+","")</f>
        <v/>
      </c>
    </row>
    <row r="305" spans="12:17" x14ac:dyDescent="0.2">
      <c r="L305" t="s">
        <v>268</v>
      </c>
      <c r="M305">
        <v>24</v>
      </c>
      <c r="N305">
        <v>178</v>
      </c>
      <c r="O305">
        <v>71</v>
      </c>
      <c r="P305" t="str">
        <f>IF(Table11[[#This Row],[Age]]&lt;=22,"Rookie",IF(Table11[[#This Row],[Age]]&lt;=29,"Seasoned","Veteran"))</f>
        <v>Seasoned</v>
      </c>
      <c r="Q305" t="str">
        <f>IF(AND(Table11[[#This Row],[Height (cm)]]&gt;=180,Table11[[#This Row],[Weight (kg)]]&gt;=70),"180+ and 70+","")</f>
        <v/>
      </c>
    </row>
    <row r="306" spans="12:17" x14ac:dyDescent="0.2">
      <c r="L306" t="s">
        <v>269</v>
      </c>
      <c r="M306">
        <v>25</v>
      </c>
      <c r="N306">
        <v>177</v>
      </c>
      <c r="O306">
        <v>68</v>
      </c>
      <c r="P306" t="str">
        <f>IF(Table11[[#This Row],[Age]]&lt;=22,"Rookie",IF(Table11[[#This Row],[Age]]&lt;=29,"Seasoned","Veteran"))</f>
        <v>Seasoned</v>
      </c>
      <c r="Q306" t="str">
        <f>IF(AND(Table11[[#This Row],[Height (cm)]]&gt;=180,Table11[[#This Row],[Weight (kg)]]&gt;=70),"180+ and 70+","")</f>
        <v/>
      </c>
    </row>
    <row r="307" spans="12:17" x14ac:dyDescent="0.2">
      <c r="L307" t="s">
        <v>270</v>
      </c>
      <c r="M307">
        <v>25</v>
      </c>
      <c r="N307">
        <v>185</v>
      </c>
      <c r="O307">
        <v>79</v>
      </c>
      <c r="P307" t="str">
        <f>IF(Table11[[#This Row],[Age]]&lt;=22,"Rookie",IF(Table11[[#This Row],[Age]]&lt;=29,"Seasoned","Veteran"))</f>
        <v>Seasoned</v>
      </c>
      <c r="Q307" t="str">
        <f>IF(AND(Table11[[#This Row],[Height (cm)]]&gt;=180,Table11[[#This Row],[Weight (kg)]]&gt;=70),"180+ and 70+","")</f>
        <v>180+ and 70+</v>
      </c>
    </row>
    <row r="308" spans="12:17" x14ac:dyDescent="0.2">
      <c r="L308" t="s">
        <v>271</v>
      </c>
      <c r="M308">
        <v>25</v>
      </c>
      <c r="N308">
        <v>175</v>
      </c>
      <c r="O308">
        <v>70</v>
      </c>
      <c r="P308" t="str">
        <f>IF(Table11[[#This Row],[Age]]&lt;=22,"Rookie",IF(Table11[[#This Row],[Age]]&lt;=29,"Seasoned","Veteran"))</f>
        <v>Seasoned</v>
      </c>
      <c r="Q308" t="str">
        <f>IF(AND(Table11[[#This Row],[Height (cm)]]&gt;=180,Table11[[#This Row],[Weight (kg)]]&gt;=70),"180+ and 70+","")</f>
        <v/>
      </c>
    </row>
    <row r="309" spans="12:17" x14ac:dyDescent="0.2">
      <c r="L309" t="s">
        <v>272</v>
      </c>
      <c r="M309">
        <v>26</v>
      </c>
      <c r="N309">
        <v>176</v>
      </c>
      <c r="O309">
        <v>68</v>
      </c>
      <c r="P309" t="str">
        <f>IF(Table11[[#This Row],[Age]]&lt;=22,"Rookie",IF(Table11[[#This Row],[Age]]&lt;=29,"Seasoned","Veteran"))</f>
        <v>Seasoned</v>
      </c>
      <c r="Q309" t="str">
        <f>IF(AND(Table11[[#This Row],[Height (cm)]]&gt;=180,Table11[[#This Row],[Weight (kg)]]&gt;=70),"180+ and 70+","")</f>
        <v/>
      </c>
    </row>
    <row r="310" spans="12:17" x14ac:dyDescent="0.2">
      <c r="L310" t="s">
        <v>273</v>
      </c>
      <c r="M310">
        <v>26</v>
      </c>
      <c r="N310">
        <v>177</v>
      </c>
      <c r="O310">
        <v>78</v>
      </c>
      <c r="P310" t="str">
        <f>IF(Table11[[#This Row],[Age]]&lt;=22,"Rookie",IF(Table11[[#This Row],[Age]]&lt;=29,"Seasoned","Veteran"))</f>
        <v>Seasoned</v>
      </c>
      <c r="Q310" t="str">
        <f>IF(AND(Table11[[#This Row],[Height (cm)]]&gt;=180,Table11[[#This Row],[Weight (kg)]]&gt;=70),"180+ and 70+","")</f>
        <v/>
      </c>
    </row>
    <row r="311" spans="12:17" x14ac:dyDescent="0.2">
      <c r="L311" t="s">
        <v>274</v>
      </c>
      <c r="M311">
        <v>23</v>
      </c>
      <c r="N311">
        <v>181</v>
      </c>
      <c r="O311">
        <v>70</v>
      </c>
      <c r="P311" t="str">
        <f>IF(Table11[[#This Row],[Age]]&lt;=22,"Rookie",IF(Table11[[#This Row],[Age]]&lt;=29,"Seasoned","Veteran"))</f>
        <v>Seasoned</v>
      </c>
      <c r="Q311" t="str">
        <f>IF(AND(Table11[[#This Row],[Height (cm)]]&gt;=180,Table11[[#This Row],[Weight (kg)]]&gt;=70),"180+ and 70+","")</f>
        <v>180+ and 70+</v>
      </c>
    </row>
    <row r="312" spans="12:17" x14ac:dyDescent="0.2">
      <c r="L312" t="s">
        <v>275</v>
      </c>
      <c r="M312">
        <v>23</v>
      </c>
      <c r="N312">
        <v>185</v>
      </c>
      <c r="O312">
        <v>85</v>
      </c>
      <c r="P312" t="str">
        <f>IF(Table11[[#This Row],[Age]]&lt;=22,"Rookie",IF(Table11[[#This Row],[Age]]&lt;=29,"Seasoned","Veteran"))</f>
        <v>Seasoned</v>
      </c>
      <c r="Q312" t="str">
        <f>IF(AND(Table11[[#This Row],[Height (cm)]]&gt;=180,Table11[[#This Row],[Weight (kg)]]&gt;=70),"180+ and 70+","")</f>
        <v>180+ and 70+</v>
      </c>
    </row>
    <row r="313" spans="12:17" x14ac:dyDescent="0.2">
      <c r="L313" t="s">
        <v>276</v>
      </c>
      <c r="M313">
        <v>24</v>
      </c>
      <c r="N313">
        <v>185</v>
      </c>
      <c r="O313">
        <v>77</v>
      </c>
      <c r="P313" t="str">
        <f>IF(Table11[[#This Row],[Age]]&lt;=22,"Rookie",IF(Table11[[#This Row],[Age]]&lt;=29,"Seasoned","Veteran"))</f>
        <v>Seasoned</v>
      </c>
      <c r="Q313" t="str">
        <f>IF(AND(Table11[[#This Row],[Height (cm)]]&gt;=180,Table11[[#This Row],[Weight (kg)]]&gt;=70),"180+ and 70+","")</f>
        <v>180+ and 70+</v>
      </c>
    </row>
    <row r="314" spans="12:17" x14ac:dyDescent="0.2">
      <c r="L314" t="s">
        <v>256</v>
      </c>
      <c r="M314">
        <v>22</v>
      </c>
      <c r="N314">
        <v>171</v>
      </c>
      <c r="O314">
        <v>67</v>
      </c>
      <c r="P314" t="str">
        <f>IF(Table11[[#This Row],[Age]]&lt;=22,"Rookie",IF(Table11[[#This Row],[Age]]&lt;=29,"Seasoned","Veteran"))</f>
        <v>Rookie</v>
      </c>
      <c r="Q314" t="str">
        <f>IF(AND(Table11[[#This Row],[Height (cm)]]&gt;=180,Table11[[#This Row],[Weight (kg)]]&gt;=70),"180+ and 70+","")</f>
        <v/>
      </c>
    </row>
    <row r="315" spans="12:17" x14ac:dyDescent="0.2">
      <c r="L315" t="s">
        <v>257</v>
      </c>
      <c r="M315">
        <v>22</v>
      </c>
      <c r="N315">
        <v>190</v>
      </c>
      <c r="O315">
        <v>84</v>
      </c>
      <c r="P315" t="str">
        <f>IF(Table11[[#This Row],[Age]]&lt;=22,"Rookie",IF(Table11[[#This Row],[Age]]&lt;=29,"Seasoned","Veteran"))</f>
        <v>Rookie</v>
      </c>
      <c r="Q315" t="str">
        <f>IF(AND(Table11[[#This Row],[Height (cm)]]&gt;=180,Table11[[#This Row],[Weight (kg)]]&gt;=70),"180+ and 70+","")</f>
        <v>180+ and 70+</v>
      </c>
    </row>
    <row r="316" spans="12:17" x14ac:dyDescent="0.2">
      <c r="L316" t="s">
        <v>258</v>
      </c>
      <c r="M316">
        <v>24</v>
      </c>
      <c r="N316">
        <v>184</v>
      </c>
      <c r="O316">
        <v>75</v>
      </c>
      <c r="P316" t="str">
        <f>IF(Table11[[#This Row],[Age]]&lt;=22,"Rookie",IF(Table11[[#This Row],[Age]]&lt;=29,"Seasoned","Veteran"))</f>
        <v>Seasoned</v>
      </c>
      <c r="Q316" t="str">
        <f>IF(AND(Table11[[#This Row],[Height (cm)]]&gt;=180,Table11[[#This Row],[Weight (kg)]]&gt;=70),"180+ and 70+","")</f>
        <v>180+ and 70+</v>
      </c>
    </row>
    <row r="317" spans="12:17" x14ac:dyDescent="0.2">
      <c r="L317" t="s">
        <v>277</v>
      </c>
      <c r="M317">
        <v>31</v>
      </c>
      <c r="N317">
        <v>175</v>
      </c>
      <c r="O317">
        <v>72</v>
      </c>
      <c r="P317" t="str">
        <f>IF(Table11[[#This Row],[Age]]&lt;=22,"Rookie",IF(Table11[[#This Row],[Age]]&lt;=29,"Seasoned","Veteran"))</f>
        <v>Veteran</v>
      </c>
      <c r="Q317" t="str">
        <f>IF(AND(Table11[[#This Row],[Height (cm)]]&gt;=180,Table11[[#This Row],[Weight (kg)]]&gt;=70),"180+ and 70+","")</f>
        <v/>
      </c>
    </row>
    <row r="318" spans="12:17" x14ac:dyDescent="0.2">
      <c r="L318" t="s">
        <v>278</v>
      </c>
      <c r="M318">
        <v>27</v>
      </c>
      <c r="N318">
        <v>184</v>
      </c>
      <c r="O318">
        <v>76</v>
      </c>
      <c r="P318" t="str">
        <f>IF(Table11[[#This Row],[Age]]&lt;=22,"Rookie",IF(Table11[[#This Row],[Age]]&lt;=29,"Seasoned","Veteran"))</f>
        <v>Seasoned</v>
      </c>
      <c r="Q318" t="str">
        <f>IF(AND(Table11[[#This Row],[Height (cm)]]&gt;=180,Table11[[#This Row],[Weight (kg)]]&gt;=70),"180+ and 70+","")</f>
        <v>180+ and 70+</v>
      </c>
    </row>
    <row r="319" spans="12:17" x14ac:dyDescent="0.2">
      <c r="L319" t="s">
        <v>279</v>
      </c>
      <c r="M319">
        <v>27</v>
      </c>
      <c r="N319">
        <v>183</v>
      </c>
      <c r="O319">
        <v>80</v>
      </c>
      <c r="P319" t="str">
        <f>IF(Table11[[#This Row],[Age]]&lt;=22,"Rookie",IF(Table11[[#This Row],[Age]]&lt;=29,"Seasoned","Veteran"))</f>
        <v>Seasoned</v>
      </c>
      <c r="Q319" t="str">
        <f>IF(AND(Table11[[#This Row],[Height (cm)]]&gt;=180,Table11[[#This Row],[Weight (kg)]]&gt;=70),"180+ and 70+","")</f>
        <v>180+ and 70+</v>
      </c>
    </row>
    <row r="320" spans="12:17" x14ac:dyDescent="0.2">
      <c r="L320" t="s">
        <v>280</v>
      </c>
      <c r="M320">
        <v>24</v>
      </c>
      <c r="N320">
        <v>187</v>
      </c>
      <c r="O320">
        <v>73</v>
      </c>
      <c r="P320" t="str">
        <f>IF(Table11[[#This Row],[Age]]&lt;=22,"Rookie",IF(Table11[[#This Row],[Age]]&lt;=29,"Seasoned","Veteran"))</f>
        <v>Seasoned</v>
      </c>
      <c r="Q320" t="str">
        <f>IF(AND(Table11[[#This Row],[Height (cm)]]&gt;=180,Table11[[#This Row],[Weight (kg)]]&gt;=70),"180+ and 70+","")</f>
        <v>180+ and 70+</v>
      </c>
    </row>
    <row r="321" spans="12:17" x14ac:dyDescent="0.2">
      <c r="L321" t="s">
        <v>281</v>
      </c>
      <c r="M321">
        <v>23</v>
      </c>
      <c r="N321">
        <v>190</v>
      </c>
      <c r="O321">
        <v>79</v>
      </c>
      <c r="P321" t="str">
        <f>IF(Table11[[#This Row],[Age]]&lt;=22,"Rookie",IF(Table11[[#This Row],[Age]]&lt;=29,"Seasoned","Veteran"))</f>
        <v>Seasoned</v>
      </c>
      <c r="Q321" t="str">
        <f>IF(AND(Table11[[#This Row],[Height (cm)]]&gt;=180,Table11[[#This Row],[Weight (kg)]]&gt;=70),"180+ and 70+","")</f>
        <v>180+ and 70+</v>
      </c>
    </row>
    <row r="322" spans="12:17" x14ac:dyDescent="0.2">
      <c r="L322" t="s">
        <v>282</v>
      </c>
      <c r="M322">
        <v>23</v>
      </c>
      <c r="N322">
        <v>179</v>
      </c>
      <c r="O322">
        <v>91</v>
      </c>
      <c r="P322" t="str">
        <f>IF(Table11[[#This Row],[Age]]&lt;=22,"Rookie",IF(Table11[[#This Row],[Age]]&lt;=29,"Seasoned","Veteran"))</f>
        <v>Seasoned</v>
      </c>
      <c r="Q322" t="str">
        <f>IF(AND(Table11[[#This Row],[Height (cm)]]&gt;=180,Table11[[#This Row],[Weight (kg)]]&gt;=70),"180+ and 70+","")</f>
        <v/>
      </c>
    </row>
    <row r="323" spans="12:17" x14ac:dyDescent="0.2">
      <c r="L323" t="s">
        <v>283</v>
      </c>
      <c r="M323">
        <v>23</v>
      </c>
      <c r="N323">
        <v>182</v>
      </c>
      <c r="O323">
        <v>74</v>
      </c>
      <c r="P323" t="str">
        <f>IF(Table11[[#This Row],[Age]]&lt;=22,"Rookie",IF(Table11[[#This Row],[Age]]&lt;=29,"Seasoned","Veteran"))</f>
        <v>Seasoned</v>
      </c>
      <c r="Q323" t="str">
        <f>IF(AND(Table11[[#This Row],[Height (cm)]]&gt;=180,Table11[[#This Row],[Weight (kg)]]&gt;=70),"180+ and 70+","")</f>
        <v>180+ and 70+</v>
      </c>
    </row>
    <row r="324" spans="12:17" x14ac:dyDescent="0.2">
      <c r="L324" t="s">
        <v>284</v>
      </c>
      <c r="M324">
        <v>24</v>
      </c>
      <c r="N324">
        <v>183</v>
      </c>
      <c r="O324">
        <v>76</v>
      </c>
      <c r="P324" t="str">
        <f>IF(Table11[[#This Row],[Age]]&lt;=22,"Rookie",IF(Table11[[#This Row],[Age]]&lt;=29,"Seasoned","Veteran"))</f>
        <v>Seasoned</v>
      </c>
      <c r="Q324" t="str">
        <f>IF(AND(Table11[[#This Row],[Height (cm)]]&gt;=180,Table11[[#This Row],[Weight (kg)]]&gt;=70),"180+ and 70+","")</f>
        <v>180+ and 70+</v>
      </c>
    </row>
    <row r="325" spans="12:17" x14ac:dyDescent="0.2">
      <c r="L325" t="s">
        <v>285</v>
      </c>
      <c r="M325">
        <v>24</v>
      </c>
      <c r="N325">
        <v>193</v>
      </c>
      <c r="O325">
        <v>80</v>
      </c>
      <c r="P325" t="str">
        <f>IF(Table11[[#This Row],[Age]]&lt;=22,"Rookie",IF(Table11[[#This Row],[Age]]&lt;=29,"Seasoned","Veteran"))</f>
        <v>Seasoned</v>
      </c>
      <c r="Q325" t="str">
        <f>IF(AND(Table11[[#This Row],[Height (cm)]]&gt;=180,Table11[[#This Row],[Weight (kg)]]&gt;=70),"180+ and 70+","")</f>
        <v>180+ and 70+</v>
      </c>
    </row>
    <row r="326" spans="12:17" x14ac:dyDescent="0.2">
      <c r="L326" t="s">
        <v>286</v>
      </c>
      <c r="M326">
        <v>24</v>
      </c>
      <c r="N326">
        <v>185</v>
      </c>
      <c r="O326">
        <v>73</v>
      </c>
      <c r="P326" t="str">
        <f>IF(Table11[[#This Row],[Age]]&lt;=22,"Rookie",IF(Table11[[#This Row],[Age]]&lt;=29,"Seasoned","Veteran"))</f>
        <v>Seasoned</v>
      </c>
      <c r="Q326" t="str">
        <f>IF(AND(Table11[[#This Row],[Height (cm)]]&gt;=180,Table11[[#This Row],[Weight (kg)]]&gt;=70),"180+ and 70+","")</f>
        <v>180+ and 70+</v>
      </c>
    </row>
    <row r="327" spans="12:17" x14ac:dyDescent="0.2">
      <c r="L327" t="s">
        <v>287</v>
      </c>
      <c r="M327">
        <v>24</v>
      </c>
      <c r="N327">
        <v>180</v>
      </c>
      <c r="O327">
        <v>75</v>
      </c>
      <c r="P327" t="str">
        <f>IF(Table11[[#This Row],[Age]]&lt;=22,"Rookie",IF(Table11[[#This Row],[Age]]&lt;=29,"Seasoned","Veteran"))</f>
        <v>Seasoned</v>
      </c>
      <c r="Q327" t="str">
        <f>IF(AND(Table11[[#This Row],[Height (cm)]]&gt;=180,Table11[[#This Row],[Weight (kg)]]&gt;=70),"180+ and 70+","")</f>
        <v>180+ and 70+</v>
      </c>
    </row>
    <row r="328" spans="12:17" x14ac:dyDescent="0.2">
      <c r="L328" t="s">
        <v>288</v>
      </c>
      <c r="M328">
        <v>22</v>
      </c>
      <c r="N328">
        <v>171</v>
      </c>
      <c r="O328">
        <v>68</v>
      </c>
      <c r="P328" t="str">
        <f>IF(Table11[[#This Row],[Age]]&lt;=22,"Rookie",IF(Table11[[#This Row],[Age]]&lt;=29,"Seasoned","Veteran"))</f>
        <v>Rookie</v>
      </c>
      <c r="Q328" t="str">
        <f>IF(AND(Table11[[#This Row],[Height (cm)]]&gt;=180,Table11[[#This Row],[Weight (kg)]]&gt;=70),"180+ and 70+","")</f>
        <v/>
      </c>
    </row>
    <row r="329" spans="12:17" x14ac:dyDescent="0.2">
      <c r="L329" t="s">
        <v>289</v>
      </c>
      <c r="M329">
        <v>23</v>
      </c>
      <c r="N329">
        <v>175</v>
      </c>
      <c r="O329">
        <v>70</v>
      </c>
      <c r="P329" t="str">
        <f>IF(Table11[[#This Row],[Age]]&lt;=22,"Rookie",IF(Table11[[#This Row],[Age]]&lt;=29,"Seasoned","Veteran"))</f>
        <v>Seasoned</v>
      </c>
      <c r="Q329" t="str">
        <f>IF(AND(Table11[[#This Row],[Height (cm)]]&gt;=180,Table11[[#This Row],[Weight (kg)]]&gt;=70),"180+ and 70+","")</f>
        <v/>
      </c>
    </row>
    <row r="330" spans="12:17" x14ac:dyDescent="0.2">
      <c r="L330" t="s">
        <v>290</v>
      </c>
      <c r="M330">
        <v>23</v>
      </c>
      <c r="N330">
        <v>190</v>
      </c>
      <c r="O330">
        <v>88</v>
      </c>
      <c r="P330" t="str">
        <f>IF(Table11[[#This Row],[Age]]&lt;=22,"Rookie",IF(Table11[[#This Row],[Age]]&lt;=29,"Seasoned","Veteran"))</f>
        <v>Seasoned</v>
      </c>
      <c r="Q330" t="str">
        <f>IF(AND(Table11[[#This Row],[Height (cm)]]&gt;=180,Table11[[#This Row],[Weight (kg)]]&gt;=70),"180+ and 70+","")</f>
        <v>180+ and 70+</v>
      </c>
    </row>
    <row r="331" spans="12:17" x14ac:dyDescent="0.2">
      <c r="L331" t="s">
        <v>291</v>
      </c>
      <c r="M331">
        <v>20</v>
      </c>
      <c r="N331">
        <v>188</v>
      </c>
      <c r="O331">
        <v>84</v>
      </c>
      <c r="P331" t="str">
        <f>IF(Table11[[#This Row],[Age]]&lt;=22,"Rookie",IF(Table11[[#This Row],[Age]]&lt;=29,"Seasoned","Veteran"))</f>
        <v>Rookie</v>
      </c>
      <c r="Q331" t="str">
        <f>IF(AND(Table11[[#This Row],[Height (cm)]]&gt;=180,Table11[[#This Row],[Weight (kg)]]&gt;=70),"180+ and 70+","")</f>
        <v>180+ and 70+</v>
      </c>
    </row>
    <row r="332" spans="12:17" x14ac:dyDescent="0.2">
      <c r="L332" t="s">
        <v>292</v>
      </c>
      <c r="M332">
        <v>22</v>
      </c>
      <c r="N332">
        <v>185</v>
      </c>
      <c r="O332">
        <v>80</v>
      </c>
      <c r="P332" t="str">
        <f>IF(Table11[[#This Row],[Age]]&lt;=22,"Rookie",IF(Table11[[#This Row],[Age]]&lt;=29,"Seasoned","Veteran"))</f>
        <v>Rookie</v>
      </c>
      <c r="Q332" t="str">
        <f>IF(AND(Table11[[#This Row],[Height (cm)]]&gt;=180,Table11[[#This Row],[Weight (kg)]]&gt;=70),"180+ and 70+","")</f>
        <v>180+ and 70+</v>
      </c>
    </row>
    <row r="333" spans="12:17" x14ac:dyDescent="0.2">
      <c r="L333" t="s">
        <v>293</v>
      </c>
      <c r="M333">
        <v>23</v>
      </c>
      <c r="N333">
        <v>172</v>
      </c>
      <c r="O333">
        <v>69</v>
      </c>
      <c r="P333" t="str">
        <f>IF(Table11[[#This Row],[Age]]&lt;=22,"Rookie",IF(Table11[[#This Row],[Age]]&lt;=29,"Seasoned","Veteran"))</f>
        <v>Seasoned</v>
      </c>
      <c r="Q333" t="str">
        <f>IF(AND(Table11[[#This Row],[Height (cm)]]&gt;=180,Table11[[#This Row],[Weight (kg)]]&gt;=70),"180+ and 70+","")</f>
        <v/>
      </c>
    </row>
    <row r="334" spans="12:17" x14ac:dyDescent="0.2">
      <c r="L334" t="s">
        <v>294</v>
      </c>
      <c r="M334">
        <v>19</v>
      </c>
      <c r="N334">
        <v>180</v>
      </c>
      <c r="O334">
        <v>70</v>
      </c>
      <c r="P334" t="str">
        <f>IF(Table11[[#This Row],[Age]]&lt;=22,"Rookie",IF(Table11[[#This Row],[Age]]&lt;=29,"Seasoned","Veteran"))</f>
        <v>Rookie</v>
      </c>
      <c r="Q334" t="str">
        <f>IF(AND(Table11[[#This Row],[Height (cm)]]&gt;=180,Table11[[#This Row],[Weight (kg)]]&gt;=70),"180+ and 70+","")</f>
        <v>180+ and 70+</v>
      </c>
    </row>
    <row r="335" spans="12:17" x14ac:dyDescent="0.2">
      <c r="L335" t="s">
        <v>295</v>
      </c>
      <c r="M335">
        <v>19</v>
      </c>
      <c r="N335">
        <v>180</v>
      </c>
      <c r="O335">
        <v>70</v>
      </c>
      <c r="P335" t="str">
        <f>IF(Table11[[#This Row],[Age]]&lt;=22,"Rookie",IF(Table11[[#This Row],[Age]]&lt;=29,"Seasoned","Veteran"))</f>
        <v>Rookie</v>
      </c>
      <c r="Q335" t="str">
        <f>IF(AND(Table11[[#This Row],[Height (cm)]]&gt;=180,Table11[[#This Row],[Weight (kg)]]&gt;=70),"180+ and 70+","")</f>
        <v>180+ and 70+</v>
      </c>
    </row>
    <row r="336" spans="12:17" x14ac:dyDescent="0.2">
      <c r="L336" t="s">
        <v>296</v>
      </c>
      <c r="M336">
        <v>21</v>
      </c>
      <c r="N336">
        <v>174</v>
      </c>
      <c r="O336">
        <v>68</v>
      </c>
      <c r="P336" t="str">
        <f>IF(Table11[[#This Row],[Age]]&lt;=22,"Rookie",IF(Table11[[#This Row],[Age]]&lt;=29,"Seasoned","Veteran"))</f>
        <v>Rookie</v>
      </c>
      <c r="Q336" t="str">
        <f>IF(AND(Table11[[#This Row],[Height (cm)]]&gt;=180,Table11[[#This Row],[Weight (kg)]]&gt;=70),"180+ and 70+","")</f>
        <v/>
      </c>
    </row>
    <row r="337" spans="12:17" x14ac:dyDescent="0.2">
      <c r="L337" t="s">
        <v>297</v>
      </c>
      <c r="M337">
        <v>20</v>
      </c>
      <c r="N337">
        <v>190</v>
      </c>
      <c r="O337">
        <v>74</v>
      </c>
      <c r="P337" t="str">
        <f>IF(Table11[[#This Row],[Age]]&lt;=22,"Rookie",IF(Table11[[#This Row],[Age]]&lt;=29,"Seasoned","Veteran"))</f>
        <v>Rookie</v>
      </c>
      <c r="Q337" t="str">
        <f>IF(AND(Table11[[#This Row],[Height (cm)]]&gt;=180,Table11[[#This Row],[Weight (kg)]]&gt;=70),"180+ and 70+","")</f>
        <v>180+ and 70+</v>
      </c>
    </row>
    <row r="338" spans="12:17" x14ac:dyDescent="0.2">
      <c r="L338" t="s">
        <v>264</v>
      </c>
      <c r="M338">
        <v>16</v>
      </c>
      <c r="N338">
        <v>176</v>
      </c>
      <c r="O338">
        <v>70</v>
      </c>
      <c r="P338" t="str">
        <f>IF(Table11[[#This Row],[Age]]&lt;=22,"Rookie",IF(Table11[[#This Row],[Age]]&lt;=29,"Seasoned","Veteran"))</f>
        <v>Rookie</v>
      </c>
      <c r="Q338" t="str">
        <f>IF(AND(Table11[[#This Row],[Height (cm)]]&gt;=180,Table11[[#This Row],[Weight (kg)]]&gt;=70),"180+ and 70+","")</f>
        <v/>
      </c>
    </row>
    <row r="339" spans="12:17" x14ac:dyDescent="0.2">
      <c r="L339" t="s">
        <v>298</v>
      </c>
      <c r="M339">
        <v>17</v>
      </c>
      <c r="N339">
        <v>188</v>
      </c>
      <c r="O339">
        <v>79</v>
      </c>
      <c r="P339" t="str">
        <f>IF(Table11[[#This Row],[Age]]&lt;=22,"Rookie",IF(Table11[[#This Row],[Age]]&lt;=29,"Seasoned","Veteran"))</f>
        <v>Rookie</v>
      </c>
      <c r="Q339" t="str">
        <f>IF(AND(Table11[[#This Row],[Height (cm)]]&gt;=180,Table11[[#This Row],[Weight (kg)]]&gt;=70),"180+ and 70+","")</f>
        <v>180+ and 70+</v>
      </c>
    </row>
    <row r="340" spans="12:17" x14ac:dyDescent="0.2">
      <c r="L340" t="s">
        <v>299</v>
      </c>
      <c r="M340">
        <v>26</v>
      </c>
      <c r="N340">
        <v>173</v>
      </c>
      <c r="O340">
        <v>68</v>
      </c>
      <c r="P340" t="str">
        <f>IF(Table11[[#This Row],[Age]]&lt;=22,"Rookie",IF(Table11[[#This Row],[Age]]&lt;=29,"Seasoned","Veteran"))</f>
        <v>Seasoned</v>
      </c>
      <c r="Q340" t="str">
        <f>IF(AND(Table11[[#This Row],[Height (cm)]]&gt;=180,Table11[[#This Row],[Weight (kg)]]&gt;=70),"180+ and 70+","")</f>
        <v/>
      </c>
    </row>
    <row r="341" spans="12:17" x14ac:dyDescent="0.2">
      <c r="L341" t="s">
        <v>300</v>
      </c>
      <c r="M341">
        <v>25</v>
      </c>
      <c r="N341">
        <v>185</v>
      </c>
      <c r="O341">
        <v>79</v>
      </c>
      <c r="P341" t="str">
        <f>IF(Table11[[#This Row],[Age]]&lt;=22,"Rookie",IF(Table11[[#This Row],[Age]]&lt;=29,"Seasoned","Veteran"))</f>
        <v>Seasoned</v>
      </c>
      <c r="Q341" t="str">
        <f>IF(AND(Table11[[#This Row],[Height (cm)]]&gt;=180,Table11[[#This Row],[Weight (kg)]]&gt;=70),"180+ and 70+","")</f>
        <v>180+ and 70+</v>
      </c>
    </row>
    <row r="342" spans="12:17" x14ac:dyDescent="0.2">
      <c r="L342" t="s">
        <v>301</v>
      </c>
      <c r="M342">
        <v>24</v>
      </c>
      <c r="N342">
        <v>188</v>
      </c>
      <c r="O342">
        <v>84</v>
      </c>
      <c r="P342" t="str">
        <f>IF(Table11[[#This Row],[Age]]&lt;=22,"Rookie",IF(Table11[[#This Row],[Age]]&lt;=29,"Seasoned","Veteran"))</f>
        <v>Seasoned</v>
      </c>
      <c r="Q342" t="str">
        <f>IF(AND(Table11[[#This Row],[Height (cm)]]&gt;=180,Table11[[#This Row],[Weight (kg)]]&gt;=70),"180+ and 70+","")</f>
        <v>180+ and 70+</v>
      </c>
    </row>
    <row r="343" spans="12:17" x14ac:dyDescent="0.2">
      <c r="L343" t="s">
        <v>302</v>
      </c>
      <c r="M343">
        <v>23</v>
      </c>
      <c r="N343">
        <v>167</v>
      </c>
      <c r="O343">
        <v>71</v>
      </c>
      <c r="P343" t="str">
        <f>IF(Table11[[#This Row],[Age]]&lt;=22,"Rookie",IF(Table11[[#This Row],[Age]]&lt;=29,"Seasoned","Veteran"))</f>
        <v>Seasoned</v>
      </c>
      <c r="Q343" t="str">
        <f>IF(AND(Table11[[#This Row],[Height (cm)]]&gt;=180,Table11[[#This Row],[Weight (kg)]]&gt;=70),"180+ and 70+","")</f>
        <v/>
      </c>
    </row>
    <row r="344" spans="12:17" x14ac:dyDescent="0.2">
      <c r="L344" t="s">
        <v>303</v>
      </c>
      <c r="M344">
        <v>24</v>
      </c>
      <c r="N344">
        <v>195</v>
      </c>
      <c r="O344">
        <v>84</v>
      </c>
      <c r="P344" t="str">
        <f>IF(Table11[[#This Row],[Age]]&lt;=22,"Rookie",IF(Table11[[#This Row],[Age]]&lt;=29,"Seasoned","Veteran"))</f>
        <v>Seasoned</v>
      </c>
      <c r="Q344" t="str">
        <f>IF(AND(Table11[[#This Row],[Height (cm)]]&gt;=180,Table11[[#This Row],[Weight (kg)]]&gt;=70),"180+ and 70+","")</f>
        <v>180+ and 70+</v>
      </c>
    </row>
    <row r="345" spans="12:17" x14ac:dyDescent="0.2">
      <c r="L345" t="s">
        <v>304</v>
      </c>
      <c r="M345">
        <v>24</v>
      </c>
      <c r="N345">
        <v>179</v>
      </c>
      <c r="O345">
        <v>70</v>
      </c>
      <c r="P345" t="str">
        <f>IF(Table11[[#This Row],[Age]]&lt;=22,"Rookie",IF(Table11[[#This Row],[Age]]&lt;=29,"Seasoned","Veteran"))</f>
        <v>Seasoned</v>
      </c>
      <c r="Q345" t="str">
        <f>IF(AND(Table11[[#This Row],[Height (cm)]]&gt;=180,Table11[[#This Row],[Weight (kg)]]&gt;=70),"180+ and 70+","")</f>
        <v/>
      </c>
    </row>
    <row r="346" spans="12:17" x14ac:dyDescent="0.2">
      <c r="L346" t="s">
        <v>305</v>
      </c>
      <c r="M346">
        <v>24</v>
      </c>
      <c r="N346">
        <v>176</v>
      </c>
      <c r="O346">
        <v>72</v>
      </c>
      <c r="P346" t="str">
        <f>IF(Table11[[#This Row],[Age]]&lt;=22,"Rookie",IF(Table11[[#This Row],[Age]]&lt;=29,"Seasoned","Veteran"))</f>
        <v>Seasoned</v>
      </c>
      <c r="Q346" t="str">
        <f>IF(AND(Table11[[#This Row],[Height (cm)]]&gt;=180,Table11[[#This Row],[Weight (kg)]]&gt;=70),"180+ and 70+","")</f>
        <v/>
      </c>
    </row>
    <row r="347" spans="12:17" x14ac:dyDescent="0.2">
      <c r="L347" t="s">
        <v>306</v>
      </c>
      <c r="M347">
        <v>25</v>
      </c>
      <c r="N347">
        <v>173</v>
      </c>
      <c r="O347">
        <v>77</v>
      </c>
      <c r="P347" t="str">
        <f>IF(Table11[[#This Row],[Age]]&lt;=22,"Rookie",IF(Table11[[#This Row],[Age]]&lt;=29,"Seasoned","Veteran"))</f>
        <v>Seasoned</v>
      </c>
      <c r="Q347" t="str">
        <f>IF(AND(Table11[[#This Row],[Height (cm)]]&gt;=180,Table11[[#This Row],[Weight (kg)]]&gt;=70),"180+ and 70+","")</f>
        <v/>
      </c>
    </row>
    <row r="348" spans="12:17" x14ac:dyDescent="0.2">
      <c r="L348" t="s">
        <v>307</v>
      </c>
      <c r="M348">
        <v>25</v>
      </c>
      <c r="N348">
        <v>181</v>
      </c>
      <c r="O348">
        <v>70</v>
      </c>
      <c r="P348" t="str">
        <f>IF(Table11[[#This Row],[Age]]&lt;=22,"Rookie",IF(Table11[[#This Row],[Age]]&lt;=29,"Seasoned","Veteran"))</f>
        <v>Seasoned</v>
      </c>
      <c r="Q348" t="str">
        <f>IF(AND(Table11[[#This Row],[Height (cm)]]&gt;=180,Table11[[#This Row],[Weight (kg)]]&gt;=70),"180+ and 70+","")</f>
        <v>180+ and 70+</v>
      </c>
    </row>
    <row r="349" spans="12:17" x14ac:dyDescent="0.2">
      <c r="L349" t="s">
        <v>308</v>
      </c>
      <c r="M349">
        <v>22</v>
      </c>
      <c r="N349">
        <v>181</v>
      </c>
      <c r="O349">
        <v>74</v>
      </c>
      <c r="P349" t="str">
        <f>IF(Table11[[#This Row],[Age]]&lt;=22,"Rookie",IF(Table11[[#This Row],[Age]]&lt;=29,"Seasoned","Veteran"))</f>
        <v>Rookie</v>
      </c>
      <c r="Q349" t="str">
        <f>IF(AND(Table11[[#This Row],[Height (cm)]]&gt;=180,Table11[[#This Row],[Weight (kg)]]&gt;=70),"180+ and 70+","")</f>
        <v>180+ and 70+</v>
      </c>
    </row>
    <row r="350" spans="12:17" x14ac:dyDescent="0.2">
      <c r="L350" t="s">
        <v>309</v>
      </c>
      <c r="M350">
        <v>22</v>
      </c>
      <c r="N350">
        <v>175</v>
      </c>
      <c r="O350">
        <v>71</v>
      </c>
      <c r="P350" t="str">
        <f>IF(Table11[[#This Row],[Age]]&lt;=22,"Rookie",IF(Table11[[#This Row],[Age]]&lt;=29,"Seasoned","Veteran"))</f>
        <v>Rookie</v>
      </c>
      <c r="Q350" t="str">
        <f>IF(AND(Table11[[#This Row],[Height (cm)]]&gt;=180,Table11[[#This Row],[Weight (kg)]]&gt;=70),"180+ and 70+","")</f>
        <v/>
      </c>
    </row>
    <row r="351" spans="12:17" x14ac:dyDescent="0.2">
      <c r="L351" t="s">
        <v>310</v>
      </c>
      <c r="M351">
        <v>23</v>
      </c>
      <c r="N351">
        <v>190</v>
      </c>
      <c r="O351">
        <v>75</v>
      </c>
      <c r="P351" t="str">
        <f>IF(Table11[[#This Row],[Age]]&lt;=22,"Rookie",IF(Table11[[#This Row],[Age]]&lt;=29,"Seasoned","Veteran"))</f>
        <v>Seasoned</v>
      </c>
      <c r="Q351" t="str">
        <f>IF(AND(Table11[[#This Row],[Height (cm)]]&gt;=180,Table11[[#This Row],[Weight (kg)]]&gt;=70),"180+ and 70+","")</f>
        <v>180+ and 70+</v>
      </c>
    </row>
    <row r="352" spans="12:17" x14ac:dyDescent="0.2">
      <c r="L352" t="s">
        <v>311</v>
      </c>
      <c r="M352">
        <v>22</v>
      </c>
      <c r="N352">
        <v>179</v>
      </c>
      <c r="O352">
        <v>73</v>
      </c>
      <c r="P352" t="str">
        <f>IF(Table11[[#This Row],[Age]]&lt;=22,"Rookie",IF(Table11[[#This Row],[Age]]&lt;=29,"Seasoned","Veteran"))</f>
        <v>Rookie</v>
      </c>
      <c r="Q352" t="str">
        <f>IF(AND(Table11[[#This Row],[Height (cm)]]&gt;=180,Table11[[#This Row],[Weight (kg)]]&gt;=70),"180+ and 70+","")</f>
        <v/>
      </c>
    </row>
    <row r="353" spans="12:17" x14ac:dyDescent="0.2">
      <c r="L353" t="s">
        <v>312</v>
      </c>
      <c r="M353">
        <v>22</v>
      </c>
      <c r="N353">
        <v>175</v>
      </c>
      <c r="O353">
        <v>70</v>
      </c>
      <c r="P353" t="str">
        <f>IF(Table11[[#This Row],[Age]]&lt;=22,"Rookie",IF(Table11[[#This Row],[Age]]&lt;=29,"Seasoned","Veteran"))</f>
        <v>Rookie</v>
      </c>
      <c r="Q353" t="str">
        <f>IF(AND(Table11[[#This Row],[Height (cm)]]&gt;=180,Table11[[#This Row],[Weight (kg)]]&gt;=70),"180+ and 70+","")</f>
        <v/>
      </c>
    </row>
    <row r="354" spans="12:17" x14ac:dyDescent="0.2">
      <c r="L354" t="s">
        <v>313</v>
      </c>
      <c r="M354">
        <v>23</v>
      </c>
      <c r="N354">
        <v>174</v>
      </c>
      <c r="O354">
        <v>68</v>
      </c>
      <c r="P354" t="str">
        <f>IF(Table11[[#This Row],[Age]]&lt;=22,"Rookie",IF(Table11[[#This Row],[Age]]&lt;=29,"Seasoned","Veteran"))</f>
        <v>Seasoned</v>
      </c>
      <c r="Q354" t="str">
        <f>IF(AND(Table11[[#This Row],[Height (cm)]]&gt;=180,Table11[[#This Row],[Weight (kg)]]&gt;=70),"180+ and 70+","")</f>
        <v/>
      </c>
    </row>
    <row r="355" spans="12:17" x14ac:dyDescent="0.2">
      <c r="L355" t="s">
        <v>314</v>
      </c>
      <c r="M355">
        <v>18</v>
      </c>
      <c r="N355">
        <v>165</v>
      </c>
      <c r="O355">
        <v>64</v>
      </c>
      <c r="P355" t="str">
        <f>IF(Table11[[#This Row],[Age]]&lt;=22,"Rookie",IF(Table11[[#This Row],[Age]]&lt;=29,"Seasoned","Veteran"))</f>
        <v>Rookie</v>
      </c>
      <c r="Q355" t="str">
        <f>IF(AND(Table11[[#This Row],[Height (cm)]]&gt;=180,Table11[[#This Row],[Weight (kg)]]&gt;=70),"180+ and 70+","")</f>
        <v/>
      </c>
    </row>
    <row r="356" spans="12:17" x14ac:dyDescent="0.2">
      <c r="L356" t="s">
        <v>315</v>
      </c>
      <c r="M356">
        <v>21</v>
      </c>
      <c r="N356">
        <v>170</v>
      </c>
      <c r="O356">
        <v>68</v>
      </c>
      <c r="P356" t="str">
        <f>IF(Table11[[#This Row],[Age]]&lt;=22,"Rookie",IF(Table11[[#This Row],[Age]]&lt;=29,"Seasoned","Veteran"))</f>
        <v>Rookie</v>
      </c>
      <c r="Q356" t="str">
        <f>IF(AND(Table11[[#This Row],[Height (cm)]]&gt;=180,Table11[[#This Row],[Weight (kg)]]&gt;=70),"180+ and 70+","")</f>
        <v/>
      </c>
    </row>
    <row r="357" spans="12:17" x14ac:dyDescent="0.2">
      <c r="L357" t="s">
        <v>316</v>
      </c>
      <c r="M357">
        <v>20</v>
      </c>
      <c r="N357">
        <v>184</v>
      </c>
      <c r="O357">
        <v>73</v>
      </c>
      <c r="P357" t="str">
        <f>IF(Table11[[#This Row],[Age]]&lt;=22,"Rookie",IF(Table11[[#This Row],[Age]]&lt;=29,"Seasoned","Veteran"))</f>
        <v>Rookie</v>
      </c>
      <c r="Q357" t="str">
        <f>IF(AND(Table11[[#This Row],[Height (cm)]]&gt;=180,Table11[[#This Row],[Weight (kg)]]&gt;=70),"180+ and 70+","")</f>
        <v>180+ and 70+</v>
      </c>
    </row>
    <row r="358" spans="12:17" x14ac:dyDescent="0.2">
      <c r="L358" t="s">
        <v>317</v>
      </c>
      <c r="M358">
        <v>24</v>
      </c>
      <c r="N358">
        <v>187</v>
      </c>
      <c r="O358">
        <v>80</v>
      </c>
      <c r="P358" t="str">
        <f>IF(Table11[[#This Row],[Age]]&lt;=22,"Rookie",IF(Table11[[#This Row],[Age]]&lt;=29,"Seasoned","Veteran"))</f>
        <v>Seasoned</v>
      </c>
      <c r="Q358" t="str">
        <f>IF(AND(Table11[[#This Row],[Height (cm)]]&gt;=180,Table11[[#This Row],[Weight (kg)]]&gt;=70),"180+ and 70+","")</f>
        <v>180+ and 70+</v>
      </c>
    </row>
    <row r="359" spans="12:17" x14ac:dyDescent="0.2">
      <c r="L359" t="s">
        <v>318</v>
      </c>
      <c r="M359">
        <v>20</v>
      </c>
      <c r="N359">
        <v>192</v>
      </c>
      <c r="O359">
        <v>90</v>
      </c>
      <c r="P359" t="str">
        <f>IF(Table11[[#This Row],[Age]]&lt;=22,"Rookie",IF(Table11[[#This Row],[Age]]&lt;=29,"Seasoned","Veteran"))</f>
        <v>Rookie</v>
      </c>
      <c r="Q359" t="str">
        <f>IF(AND(Table11[[#This Row],[Height (cm)]]&gt;=180,Table11[[#This Row],[Weight (kg)]]&gt;=70),"180+ and 70+","")</f>
        <v>180+ and 70+</v>
      </c>
    </row>
    <row r="360" spans="12:17" x14ac:dyDescent="0.2">
      <c r="L360" t="s">
        <v>319</v>
      </c>
      <c r="M360">
        <v>20</v>
      </c>
      <c r="N360">
        <v>176</v>
      </c>
      <c r="O360">
        <v>69</v>
      </c>
      <c r="P360" t="str">
        <f>IF(Table11[[#This Row],[Age]]&lt;=22,"Rookie",IF(Table11[[#This Row],[Age]]&lt;=29,"Seasoned","Veteran"))</f>
        <v>Rookie</v>
      </c>
      <c r="Q360" t="str">
        <f>IF(AND(Table11[[#This Row],[Height (cm)]]&gt;=180,Table11[[#This Row],[Weight (kg)]]&gt;=70),"180+ and 70+","")</f>
        <v/>
      </c>
    </row>
    <row r="361" spans="12:17" x14ac:dyDescent="0.2">
      <c r="L361" t="s">
        <v>320</v>
      </c>
      <c r="M361">
        <v>18</v>
      </c>
      <c r="N361">
        <v>179</v>
      </c>
      <c r="O361">
        <v>71</v>
      </c>
      <c r="P361" t="str">
        <f>IF(Table11[[#This Row],[Age]]&lt;=22,"Rookie",IF(Table11[[#This Row],[Age]]&lt;=29,"Seasoned","Veteran"))</f>
        <v>Rookie</v>
      </c>
      <c r="Q361" t="str">
        <f>IF(AND(Table11[[#This Row],[Height (cm)]]&gt;=180,Table11[[#This Row],[Weight (kg)]]&gt;=70),"180+ and 70+","")</f>
        <v/>
      </c>
    </row>
    <row r="362" spans="12:17" x14ac:dyDescent="0.2">
      <c r="L362" t="s">
        <v>321</v>
      </c>
      <c r="M362">
        <v>31</v>
      </c>
      <c r="N362">
        <v>185</v>
      </c>
      <c r="O362">
        <v>84</v>
      </c>
      <c r="P362" t="str">
        <f>IF(Table11[[#This Row],[Age]]&lt;=22,"Rookie",IF(Table11[[#This Row],[Age]]&lt;=29,"Seasoned","Veteran"))</f>
        <v>Veteran</v>
      </c>
      <c r="Q362" t="str">
        <f>IF(AND(Table11[[#This Row],[Height (cm)]]&gt;=180,Table11[[#This Row],[Weight (kg)]]&gt;=70),"180+ and 70+","")</f>
        <v>180+ and 70+</v>
      </c>
    </row>
    <row r="363" spans="12:17" x14ac:dyDescent="0.2">
      <c r="L363" t="s">
        <v>322</v>
      </c>
      <c r="M363">
        <v>29</v>
      </c>
      <c r="N363">
        <v>188</v>
      </c>
      <c r="O363">
        <v>90</v>
      </c>
      <c r="P363" t="str">
        <f>IF(Table11[[#This Row],[Age]]&lt;=22,"Rookie",IF(Table11[[#This Row],[Age]]&lt;=29,"Seasoned","Veteran"))</f>
        <v>Seasoned</v>
      </c>
      <c r="Q363" t="str">
        <f>IF(AND(Table11[[#This Row],[Height (cm)]]&gt;=180,Table11[[#This Row],[Weight (kg)]]&gt;=70),"180+ and 70+","")</f>
        <v>180+ and 70+</v>
      </c>
    </row>
    <row r="364" spans="12:17" x14ac:dyDescent="0.2">
      <c r="L364" t="s">
        <v>323</v>
      </c>
      <c r="M364">
        <v>29</v>
      </c>
      <c r="N364">
        <v>178</v>
      </c>
      <c r="O364">
        <v>69</v>
      </c>
      <c r="P364" t="str">
        <f>IF(Table11[[#This Row],[Age]]&lt;=22,"Rookie",IF(Table11[[#This Row],[Age]]&lt;=29,"Seasoned","Veteran"))</f>
        <v>Seasoned</v>
      </c>
      <c r="Q364" t="str">
        <f>IF(AND(Table11[[#This Row],[Height (cm)]]&gt;=180,Table11[[#This Row],[Weight (kg)]]&gt;=70),"180+ and 70+","")</f>
        <v/>
      </c>
    </row>
    <row r="365" spans="12:17" x14ac:dyDescent="0.2">
      <c r="L365" t="s">
        <v>324</v>
      </c>
      <c r="M365">
        <v>29</v>
      </c>
      <c r="N365">
        <v>177</v>
      </c>
      <c r="O365">
        <v>75</v>
      </c>
      <c r="P365" t="str">
        <f>IF(Table11[[#This Row],[Age]]&lt;=22,"Rookie",IF(Table11[[#This Row],[Age]]&lt;=29,"Seasoned","Veteran"))</f>
        <v>Seasoned</v>
      </c>
      <c r="Q365" t="str">
        <f>IF(AND(Table11[[#This Row],[Height (cm)]]&gt;=180,Table11[[#This Row],[Weight (kg)]]&gt;=70),"180+ and 70+","")</f>
        <v/>
      </c>
    </row>
    <row r="366" spans="12:17" x14ac:dyDescent="0.2">
      <c r="L366" t="s">
        <v>325</v>
      </c>
      <c r="M366">
        <v>27</v>
      </c>
      <c r="N366">
        <v>185</v>
      </c>
      <c r="O366">
        <v>83</v>
      </c>
      <c r="P366" t="str">
        <f>IF(Table11[[#This Row],[Age]]&lt;=22,"Rookie",IF(Table11[[#This Row],[Age]]&lt;=29,"Seasoned","Veteran"))</f>
        <v>Seasoned</v>
      </c>
      <c r="Q366" t="str">
        <f>IF(AND(Table11[[#This Row],[Height (cm)]]&gt;=180,Table11[[#This Row],[Weight (kg)]]&gt;=70),"180+ and 70+","")</f>
        <v>180+ and 70+</v>
      </c>
    </row>
    <row r="367" spans="12:17" x14ac:dyDescent="0.2">
      <c r="L367" t="s">
        <v>326</v>
      </c>
      <c r="M367">
        <v>28</v>
      </c>
      <c r="N367">
        <v>179</v>
      </c>
      <c r="O367">
        <v>69</v>
      </c>
      <c r="P367" t="str">
        <f>IF(Table11[[#This Row],[Age]]&lt;=22,"Rookie",IF(Table11[[#This Row],[Age]]&lt;=29,"Seasoned","Veteran"))</f>
        <v>Seasoned</v>
      </c>
      <c r="Q367" t="str">
        <f>IF(AND(Table11[[#This Row],[Height (cm)]]&gt;=180,Table11[[#This Row],[Weight (kg)]]&gt;=70),"180+ and 70+","")</f>
        <v/>
      </c>
    </row>
    <row r="368" spans="12:17" x14ac:dyDescent="0.2">
      <c r="L368" t="s">
        <v>327</v>
      </c>
      <c r="M368">
        <v>28</v>
      </c>
      <c r="N368">
        <v>186</v>
      </c>
      <c r="O368">
        <v>85</v>
      </c>
      <c r="P368" t="str">
        <f>IF(Table11[[#This Row],[Age]]&lt;=22,"Rookie",IF(Table11[[#This Row],[Age]]&lt;=29,"Seasoned","Veteran"))</f>
        <v>Seasoned</v>
      </c>
      <c r="Q368" t="str">
        <f>IF(AND(Table11[[#This Row],[Height (cm)]]&gt;=180,Table11[[#This Row],[Weight (kg)]]&gt;=70),"180+ and 70+","")</f>
        <v>180+ and 70+</v>
      </c>
    </row>
    <row r="369" spans="12:17" x14ac:dyDescent="0.2">
      <c r="L369" t="s">
        <v>328</v>
      </c>
      <c r="M369">
        <v>26</v>
      </c>
      <c r="N369">
        <v>186</v>
      </c>
      <c r="O369">
        <v>81</v>
      </c>
      <c r="P369" t="str">
        <f>IF(Table11[[#This Row],[Age]]&lt;=22,"Rookie",IF(Table11[[#This Row],[Age]]&lt;=29,"Seasoned","Veteran"))</f>
        <v>Seasoned</v>
      </c>
      <c r="Q369" t="str">
        <f>IF(AND(Table11[[#This Row],[Height (cm)]]&gt;=180,Table11[[#This Row],[Weight (kg)]]&gt;=70),"180+ and 70+","")</f>
        <v>180+ and 70+</v>
      </c>
    </row>
    <row r="370" spans="12:17" x14ac:dyDescent="0.2">
      <c r="L370" t="s">
        <v>329</v>
      </c>
      <c r="M370">
        <v>28</v>
      </c>
      <c r="N370">
        <v>172</v>
      </c>
      <c r="O370">
        <v>67</v>
      </c>
      <c r="P370" t="str">
        <f>IF(Table11[[#This Row],[Age]]&lt;=22,"Rookie",IF(Table11[[#This Row],[Age]]&lt;=29,"Seasoned","Veteran"))</f>
        <v>Seasoned</v>
      </c>
      <c r="Q370" t="str">
        <f>IF(AND(Table11[[#This Row],[Height (cm)]]&gt;=180,Table11[[#This Row],[Weight (kg)]]&gt;=70),"180+ and 70+","")</f>
        <v/>
      </c>
    </row>
    <row r="371" spans="12:17" x14ac:dyDescent="0.2">
      <c r="L371" t="s">
        <v>299</v>
      </c>
      <c r="M371">
        <v>26</v>
      </c>
      <c r="N371">
        <v>173</v>
      </c>
      <c r="O371">
        <v>68</v>
      </c>
      <c r="P371" t="str">
        <f>IF(Table11[[#This Row],[Age]]&lt;=22,"Rookie",IF(Table11[[#This Row],[Age]]&lt;=29,"Seasoned","Veteran"))</f>
        <v>Seasoned</v>
      </c>
      <c r="Q371" t="str">
        <f>IF(AND(Table11[[#This Row],[Height (cm)]]&gt;=180,Table11[[#This Row],[Weight (kg)]]&gt;=70),"180+ and 70+","")</f>
        <v/>
      </c>
    </row>
    <row r="372" spans="12:17" x14ac:dyDescent="0.2">
      <c r="L372" t="s">
        <v>300</v>
      </c>
      <c r="M372">
        <v>25</v>
      </c>
      <c r="N372">
        <v>185</v>
      </c>
      <c r="O372">
        <v>79</v>
      </c>
      <c r="P372" t="str">
        <f>IF(Table11[[#This Row],[Age]]&lt;=22,"Rookie",IF(Table11[[#This Row],[Age]]&lt;=29,"Seasoned","Veteran"))</f>
        <v>Seasoned</v>
      </c>
      <c r="Q372" t="str">
        <f>IF(AND(Table11[[#This Row],[Height (cm)]]&gt;=180,Table11[[#This Row],[Weight (kg)]]&gt;=70),"180+ and 70+","")</f>
        <v>180+ and 70+</v>
      </c>
    </row>
    <row r="373" spans="12:17" x14ac:dyDescent="0.2">
      <c r="L373" t="s">
        <v>330</v>
      </c>
      <c r="M373">
        <v>36</v>
      </c>
      <c r="N373">
        <v>182</v>
      </c>
      <c r="O373">
        <v>86</v>
      </c>
      <c r="P373" t="str">
        <f>IF(Table11[[#This Row],[Age]]&lt;=22,"Rookie",IF(Table11[[#This Row],[Age]]&lt;=29,"Seasoned","Veteran"))</f>
        <v>Veteran</v>
      </c>
      <c r="Q373" t="str">
        <f>IF(AND(Table11[[#This Row],[Height (cm)]]&gt;=180,Table11[[#This Row],[Weight (kg)]]&gt;=70),"180+ and 70+","")</f>
        <v>180+ and 70+</v>
      </c>
    </row>
    <row r="374" spans="12:17" x14ac:dyDescent="0.2">
      <c r="L374" t="s">
        <v>331</v>
      </c>
      <c r="M374">
        <v>29</v>
      </c>
      <c r="N374">
        <v>178</v>
      </c>
      <c r="O374">
        <v>76</v>
      </c>
      <c r="P374" t="str">
        <f>IF(Table11[[#This Row],[Age]]&lt;=22,"Rookie",IF(Table11[[#This Row],[Age]]&lt;=29,"Seasoned","Veteran"))</f>
        <v>Seasoned</v>
      </c>
      <c r="Q374" t="str">
        <f>IF(AND(Table11[[#This Row],[Height (cm)]]&gt;=180,Table11[[#This Row],[Weight (kg)]]&gt;=70),"180+ and 70+","")</f>
        <v/>
      </c>
    </row>
    <row r="375" spans="12:17" x14ac:dyDescent="0.2">
      <c r="L375" t="s">
        <v>332</v>
      </c>
      <c r="M375">
        <v>26</v>
      </c>
      <c r="N375">
        <v>175</v>
      </c>
      <c r="O375">
        <v>73</v>
      </c>
      <c r="P375" t="str">
        <f>IF(Table11[[#This Row],[Age]]&lt;=22,"Rookie",IF(Table11[[#This Row],[Age]]&lt;=29,"Seasoned","Veteran"))</f>
        <v>Seasoned</v>
      </c>
      <c r="Q375" t="str">
        <f>IF(AND(Table11[[#This Row],[Height (cm)]]&gt;=180,Table11[[#This Row],[Weight (kg)]]&gt;=70),"180+ and 70+","")</f>
        <v/>
      </c>
    </row>
    <row r="376" spans="12:17" x14ac:dyDescent="0.2">
      <c r="L376" t="s">
        <v>333</v>
      </c>
      <c r="M376">
        <v>27</v>
      </c>
      <c r="N376">
        <v>183</v>
      </c>
      <c r="O376">
        <v>75</v>
      </c>
      <c r="P376" t="str">
        <f>IF(Table11[[#This Row],[Age]]&lt;=22,"Rookie",IF(Table11[[#This Row],[Age]]&lt;=29,"Seasoned","Veteran"))</f>
        <v>Seasoned</v>
      </c>
      <c r="Q376" t="str">
        <f>IF(AND(Table11[[#This Row],[Height (cm)]]&gt;=180,Table11[[#This Row],[Weight (kg)]]&gt;=70),"180+ and 70+","")</f>
        <v>180+ and 70+</v>
      </c>
    </row>
    <row r="377" spans="12:17" x14ac:dyDescent="0.2">
      <c r="L377" t="s">
        <v>334</v>
      </c>
      <c r="M377">
        <v>25</v>
      </c>
      <c r="N377">
        <v>187</v>
      </c>
      <c r="O377">
        <v>80</v>
      </c>
      <c r="P377" t="str">
        <f>IF(Table11[[#This Row],[Age]]&lt;=22,"Rookie",IF(Table11[[#This Row],[Age]]&lt;=29,"Seasoned","Veteran"))</f>
        <v>Seasoned</v>
      </c>
      <c r="Q377" t="str">
        <f>IF(AND(Table11[[#This Row],[Height (cm)]]&gt;=180,Table11[[#This Row],[Weight (kg)]]&gt;=70),"180+ and 70+","")</f>
        <v>180+ and 70+</v>
      </c>
    </row>
    <row r="378" spans="12:17" x14ac:dyDescent="0.2">
      <c r="L378" t="s">
        <v>335</v>
      </c>
      <c r="M378">
        <v>28</v>
      </c>
      <c r="N378">
        <v>184</v>
      </c>
      <c r="O378">
        <v>74</v>
      </c>
      <c r="P378" t="str">
        <f>IF(Table11[[#This Row],[Age]]&lt;=22,"Rookie",IF(Table11[[#This Row],[Age]]&lt;=29,"Seasoned","Veteran"))</f>
        <v>Seasoned</v>
      </c>
      <c r="Q378" t="str">
        <f>IF(AND(Table11[[#This Row],[Height (cm)]]&gt;=180,Table11[[#This Row],[Weight (kg)]]&gt;=70),"180+ and 70+","")</f>
        <v>180+ and 70+</v>
      </c>
    </row>
    <row r="379" spans="12:17" x14ac:dyDescent="0.2">
      <c r="L379" t="s">
        <v>336</v>
      </c>
      <c r="M379">
        <v>25</v>
      </c>
      <c r="N379">
        <v>175</v>
      </c>
      <c r="O379">
        <v>70</v>
      </c>
      <c r="P379" t="str">
        <f>IF(Table11[[#This Row],[Age]]&lt;=22,"Rookie",IF(Table11[[#This Row],[Age]]&lt;=29,"Seasoned","Veteran"))</f>
        <v>Seasoned</v>
      </c>
      <c r="Q379" t="str">
        <f>IF(AND(Table11[[#This Row],[Height (cm)]]&gt;=180,Table11[[#This Row],[Weight (kg)]]&gt;=70),"180+ and 70+","")</f>
        <v/>
      </c>
    </row>
    <row r="380" spans="12:17" x14ac:dyDescent="0.2">
      <c r="L380" t="s">
        <v>337</v>
      </c>
      <c r="M380">
        <v>25</v>
      </c>
      <c r="N380">
        <v>180</v>
      </c>
      <c r="O380">
        <v>72</v>
      </c>
      <c r="P380" t="str">
        <f>IF(Table11[[#This Row],[Age]]&lt;=22,"Rookie",IF(Table11[[#This Row],[Age]]&lt;=29,"Seasoned","Veteran"))</f>
        <v>Seasoned</v>
      </c>
      <c r="Q380" t="str">
        <f>IF(AND(Table11[[#This Row],[Height (cm)]]&gt;=180,Table11[[#This Row],[Weight (kg)]]&gt;=70),"180+ and 70+","")</f>
        <v>180+ and 70+</v>
      </c>
    </row>
    <row r="381" spans="12:17" x14ac:dyDescent="0.2">
      <c r="L381" t="s">
        <v>338</v>
      </c>
      <c r="M381">
        <v>24</v>
      </c>
      <c r="N381">
        <v>181</v>
      </c>
      <c r="O381">
        <v>73</v>
      </c>
      <c r="P381" t="str">
        <f>IF(Table11[[#This Row],[Age]]&lt;=22,"Rookie",IF(Table11[[#This Row],[Age]]&lt;=29,"Seasoned","Veteran"))</f>
        <v>Seasoned</v>
      </c>
      <c r="Q381" t="str">
        <f>IF(AND(Table11[[#This Row],[Height (cm)]]&gt;=180,Table11[[#This Row],[Weight (kg)]]&gt;=70),"180+ and 70+","")</f>
        <v>180+ and 70+</v>
      </c>
    </row>
    <row r="382" spans="12:17" x14ac:dyDescent="0.2">
      <c r="L382" t="s">
        <v>339</v>
      </c>
      <c r="M382">
        <v>23</v>
      </c>
      <c r="N382">
        <v>178</v>
      </c>
      <c r="O382">
        <v>70</v>
      </c>
      <c r="P382" t="str">
        <f>IF(Table11[[#This Row],[Age]]&lt;=22,"Rookie",IF(Table11[[#This Row],[Age]]&lt;=29,"Seasoned","Veteran"))</f>
        <v>Seasoned</v>
      </c>
      <c r="Q382" t="str">
        <f>IF(AND(Table11[[#This Row],[Height (cm)]]&gt;=180,Table11[[#This Row],[Weight (kg)]]&gt;=70),"180+ and 70+","")</f>
        <v/>
      </c>
    </row>
    <row r="383" spans="12:17" x14ac:dyDescent="0.2">
      <c r="L383" t="s">
        <v>340</v>
      </c>
      <c r="M383">
        <v>24</v>
      </c>
      <c r="N383">
        <v>180</v>
      </c>
      <c r="O383">
        <v>73</v>
      </c>
      <c r="P383" t="str">
        <f>IF(Table11[[#This Row],[Age]]&lt;=22,"Rookie",IF(Table11[[#This Row],[Age]]&lt;=29,"Seasoned","Veteran"))</f>
        <v>Seasoned</v>
      </c>
      <c r="Q383" t="str">
        <f>IF(AND(Table11[[#This Row],[Height (cm)]]&gt;=180,Table11[[#This Row],[Weight (kg)]]&gt;=70),"180+ and 70+","")</f>
        <v>180+ and 70+</v>
      </c>
    </row>
    <row r="384" spans="12:17" x14ac:dyDescent="0.2">
      <c r="L384" t="s">
        <v>341</v>
      </c>
      <c r="M384">
        <v>26</v>
      </c>
      <c r="N384">
        <v>187</v>
      </c>
      <c r="O384">
        <v>82</v>
      </c>
      <c r="P384" t="str">
        <f>IF(Table11[[#This Row],[Age]]&lt;=22,"Rookie",IF(Table11[[#This Row],[Age]]&lt;=29,"Seasoned","Veteran"))</f>
        <v>Seasoned</v>
      </c>
      <c r="Q384" t="str">
        <f>IF(AND(Table11[[#This Row],[Height (cm)]]&gt;=180,Table11[[#This Row],[Weight (kg)]]&gt;=70),"180+ and 70+","")</f>
        <v>180+ and 70+</v>
      </c>
    </row>
    <row r="385" spans="12:17" x14ac:dyDescent="0.2">
      <c r="L385" t="s">
        <v>306</v>
      </c>
      <c r="M385">
        <v>25</v>
      </c>
      <c r="N385">
        <v>173</v>
      </c>
      <c r="O385">
        <v>77</v>
      </c>
      <c r="P385" t="str">
        <f>IF(Table11[[#This Row],[Age]]&lt;=22,"Rookie",IF(Table11[[#This Row],[Age]]&lt;=29,"Seasoned","Veteran"))</f>
        <v>Seasoned</v>
      </c>
      <c r="Q385" t="str">
        <f>IF(AND(Table11[[#This Row],[Height (cm)]]&gt;=180,Table11[[#This Row],[Weight (kg)]]&gt;=70),"180+ and 70+","")</f>
        <v/>
      </c>
    </row>
    <row r="386" spans="12:17" x14ac:dyDescent="0.2">
      <c r="L386" t="s">
        <v>342</v>
      </c>
      <c r="M386">
        <v>23</v>
      </c>
      <c r="N386">
        <v>171</v>
      </c>
      <c r="O386">
        <v>67</v>
      </c>
      <c r="P386" t="str">
        <f>IF(Table11[[#This Row],[Age]]&lt;=22,"Rookie",IF(Table11[[#This Row],[Age]]&lt;=29,"Seasoned","Veteran"))</f>
        <v>Seasoned</v>
      </c>
      <c r="Q386" t="str">
        <f>IF(AND(Table11[[#This Row],[Height (cm)]]&gt;=180,Table11[[#This Row],[Weight (kg)]]&gt;=70),"180+ and 70+","")</f>
        <v/>
      </c>
    </row>
    <row r="387" spans="12:17" x14ac:dyDescent="0.2">
      <c r="L387" t="s">
        <v>307</v>
      </c>
      <c r="M387">
        <v>25</v>
      </c>
      <c r="N387">
        <v>181</v>
      </c>
      <c r="O387">
        <v>70</v>
      </c>
      <c r="P387" t="str">
        <f>IF(Table11[[#This Row],[Age]]&lt;=22,"Rookie",IF(Table11[[#This Row],[Age]]&lt;=29,"Seasoned","Veteran"))</f>
        <v>Seasoned</v>
      </c>
      <c r="Q387" t="str">
        <f>IF(AND(Table11[[#This Row],[Height (cm)]]&gt;=180,Table11[[#This Row],[Weight (kg)]]&gt;=70),"180+ and 70+","")</f>
        <v>180+ and 70+</v>
      </c>
    </row>
    <row r="388" spans="12:17" x14ac:dyDescent="0.2">
      <c r="L388" t="s">
        <v>343</v>
      </c>
      <c r="M388">
        <v>25</v>
      </c>
      <c r="N388">
        <v>179</v>
      </c>
      <c r="O388">
        <v>72</v>
      </c>
      <c r="P388" t="str">
        <f>IF(Table11[[#This Row],[Age]]&lt;=22,"Rookie",IF(Table11[[#This Row],[Age]]&lt;=29,"Seasoned","Veteran"))</f>
        <v>Seasoned</v>
      </c>
      <c r="Q388" t="str">
        <f>IF(AND(Table11[[#This Row],[Height (cm)]]&gt;=180,Table11[[#This Row],[Weight (kg)]]&gt;=70),"180+ and 70+","")</f>
        <v/>
      </c>
    </row>
    <row r="389" spans="12:17" x14ac:dyDescent="0.2">
      <c r="L389" t="s">
        <v>344</v>
      </c>
      <c r="M389">
        <v>25</v>
      </c>
      <c r="N389">
        <v>178</v>
      </c>
      <c r="O389">
        <v>72</v>
      </c>
      <c r="P389" t="str">
        <f>IF(Table11[[#This Row],[Age]]&lt;=22,"Rookie",IF(Table11[[#This Row],[Age]]&lt;=29,"Seasoned","Veteran"))</f>
        <v>Seasoned</v>
      </c>
      <c r="Q389" t="str">
        <f>IF(AND(Table11[[#This Row],[Height (cm)]]&gt;=180,Table11[[#This Row],[Weight (kg)]]&gt;=70),"180+ and 70+","")</f>
        <v/>
      </c>
    </row>
    <row r="390" spans="12:17" x14ac:dyDescent="0.2">
      <c r="L390" t="s">
        <v>345</v>
      </c>
      <c r="M390">
        <v>23</v>
      </c>
      <c r="N390">
        <v>170</v>
      </c>
      <c r="O390">
        <v>69</v>
      </c>
      <c r="P390" t="str">
        <f>IF(Table11[[#This Row],[Age]]&lt;=22,"Rookie",IF(Table11[[#This Row],[Age]]&lt;=29,"Seasoned","Veteran"))</f>
        <v>Seasoned</v>
      </c>
      <c r="Q390" t="str">
        <f>IF(AND(Table11[[#This Row],[Height (cm)]]&gt;=180,Table11[[#This Row],[Weight (kg)]]&gt;=70),"180+ and 70+","")</f>
        <v/>
      </c>
    </row>
    <row r="391" spans="12:17" x14ac:dyDescent="0.2">
      <c r="L391" t="s">
        <v>346</v>
      </c>
      <c r="M391">
        <v>22</v>
      </c>
      <c r="N391">
        <v>185</v>
      </c>
      <c r="O391">
        <v>86</v>
      </c>
      <c r="P391" t="str">
        <f>IF(Table11[[#This Row],[Age]]&lt;=22,"Rookie",IF(Table11[[#This Row],[Age]]&lt;=29,"Seasoned","Veteran"))</f>
        <v>Rookie</v>
      </c>
      <c r="Q391" t="str">
        <f>IF(AND(Table11[[#This Row],[Height (cm)]]&gt;=180,Table11[[#This Row],[Weight (kg)]]&gt;=70),"180+ and 70+","")</f>
        <v>180+ and 70+</v>
      </c>
    </row>
    <row r="392" spans="12:17" x14ac:dyDescent="0.2">
      <c r="L392" t="s">
        <v>347</v>
      </c>
      <c r="M392">
        <v>21</v>
      </c>
      <c r="N392">
        <v>183</v>
      </c>
      <c r="O392">
        <v>78</v>
      </c>
      <c r="P392" t="str">
        <f>IF(Table11[[#This Row],[Age]]&lt;=22,"Rookie",IF(Table11[[#This Row],[Age]]&lt;=29,"Seasoned","Veteran"))</f>
        <v>Rookie</v>
      </c>
      <c r="Q392" t="str">
        <f>IF(AND(Table11[[#This Row],[Height (cm)]]&gt;=180,Table11[[#This Row],[Weight (kg)]]&gt;=70),"180+ and 70+","")</f>
        <v>180+ and 70+</v>
      </c>
    </row>
    <row r="393" spans="12:17" x14ac:dyDescent="0.2">
      <c r="L393" t="s">
        <v>348</v>
      </c>
      <c r="M393">
        <v>23</v>
      </c>
      <c r="N393">
        <v>174</v>
      </c>
      <c r="O393">
        <v>73</v>
      </c>
      <c r="P393" t="str">
        <f>IF(Table11[[#This Row],[Age]]&lt;=22,"Rookie",IF(Table11[[#This Row],[Age]]&lt;=29,"Seasoned","Veteran"))</f>
        <v>Seasoned</v>
      </c>
      <c r="Q393" t="str">
        <f>IF(AND(Table11[[#This Row],[Height (cm)]]&gt;=180,Table11[[#This Row],[Weight (kg)]]&gt;=70),"180+ and 70+","")</f>
        <v/>
      </c>
    </row>
    <row r="394" spans="12:17" x14ac:dyDescent="0.2">
      <c r="L394" t="s">
        <v>349</v>
      </c>
      <c r="M394">
        <v>23</v>
      </c>
      <c r="N394">
        <v>185</v>
      </c>
      <c r="O394">
        <v>82</v>
      </c>
      <c r="P394" t="str">
        <f>IF(Table11[[#This Row],[Age]]&lt;=22,"Rookie",IF(Table11[[#This Row],[Age]]&lt;=29,"Seasoned","Veteran"))</f>
        <v>Seasoned</v>
      </c>
      <c r="Q394" t="str">
        <f>IF(AND(Table11[[#This Row],[Height (cm)]]&gt;=180,Table11[[#This Row],[Weight (kg)]]&gt;=70),"180+ and 70+","")</f>
        <v>180+ and 70+</v>
      </c>
    </row>
    <row r="395" spans="12:17" x14ac:dyDescent="0.2">
      <c r="L395" t="s">
        <v>315</v>
      </c>
      <c r="M395">
        <v>21</v>
      </c>
      <c r="N395">
        <v>170</v>
      </c>
      <c r="O395">
        <v>68</v>
      </c>
      <c r="P395" t="str">
        <f>IF(Table11[[#This Row],[Age]]&lt;=22,"Rookie",IF(Table11[[#This Row],[Age]]&lt;=29,"Seasoned","Veteran"))</f>
        <v>Rookie</v>
      </c>
      <c r="Q395" t="str">
        <f>IF(AND(Table11[[#This Row],[Height (cm)]]&gt;=180,Table11[[#This Row],[Weight (kg)]]&gt;=70),"180+ and 70+","")</f>
        <v/>
      </c>
    </row>
    <row r="396" spans="12:17" x14ac:dyDescent="0.2">
      <c r="L396" t="s">
        <v>350</v>
      </c>
      <c r="M396">
        <v>19</v>
      </c>
      <c r="N396">
        <v>176</v>
      </c>
      <c r="O396">
        <v>68</v>
      </c>
      <c r="P396" t="str">
        <f>IF(Table11[[#This Row],[Age]]&lt;=22,"Rookie",IF(Table11[[#This Row],[Age]]&lt;=29,"Seasoned","Veteran"))</f>
        <v>Rookie</v>
      </c>
      <c r="Q396" t="str">
        <f>IF(AND(Table11[[#This Row],[Height (cm)]]&gt;=180,Table11[[#This Row],[Weight (kg)]]&gt;=70),"180+ and 70+","")</f>
        <v/>
      </c>
    </row>
    <row r="397" spans="12:17" x14ac:dyDescent="0.2">
      <c r="L397" t="s">
        <v>351</v>
      </c>
      <c r="M397">
        <v>21</v>
      </c>
      <c r="N397">
        <v>187</v>
      </c>
      <c r="O397">
        <v>76</v>
      </c>
      <c r="P397" t="str">
        <f>IF(Table11[[#This Row],[Age]]&lt;=22,"Rookie",IF(Table11[[#This Row],[Age]]&lt;=29,"Seasoned","Veteran"))</f>
        <v>Rookie</v>
      </c>
      <c r="Q397" t="str">
        <f>IF(AND(Table11[[#This Row],[Height (cm)]]&gt;=180,Table11[[#This Row],[Weight (kg)]]&gt;=70),"180+ and 70+","")</f>
        <v>180+ and 70+</v>
      </c>
    </row>
    <row r="398" spans="12:17" x14ac:dyDescent="0.2">
      <c r="L398" t="s">
        <v>352</v>
      </c>
      <c r="M398">
        <v>20</v>
      </c>
      <c r="N398">
        <v>173</v>
      </c>
      <c r="O398">
        <v>63</v>
      </c>
      <c r="P398" t="str">
        <f>IF(Table11[[#This Row],[Age]]&lt;=22,"Rookie",IF(Table11[[#This Row],[Age]]&lt;=29,"Seasoned","Veteran"))</f>
        <v>Rookie</v>
      </c>
      <c r="Q398" t="str">
        <f>IF(AND(Table11[[#This Row],[Height (cm)]]&gt;=180,Table11[[#This Row],[Weight (kg)]]&gt;=70),"180+ and 70+","")</f>
        <v/>
      </c>
    </row>
    <row r="399" spans="12:17" x14ac:dyDescent="0.2">
      <c r="L399" t="s">
        <v>353</v>
      </c>
      <c r="M399">
        <v>19</v>
      </c>
      <c r="N399">
        <v>187</v>
      </c>
      <c r="O399">
        <v>74</v>
      </c>
      <c r="P399" t="str">
        <f>IF(Table11[[#This Row],[Age]]&lt;=22,"Rookie",IF(Table11[[#This Row],[Age]]&lt;=29,"Seasoned","Veteran"))</f>
        <v>Rookie</v>
      </c>
      <c r="Q399" t="str">
        <f>IF(AND(Table11[[#This Row],[Height (cm)]]&gt;=180,Table11[[#This Row],[Weight (kg)]]&gt;=70),"180+ and 70+","")</f>
        <v>180+ and 70+</v>
      </c>
    </row>
    <row r="400" spans="12:17" x14ac:dyDescent="0.2">
      <c r="L400" t="s">
        <v>354</v>
      </c>
      <c r="M400">
        <v>17</v>
      </c>
      <c r="N400">
        <v>186</v>
      </c>
      <c r="O400">
        <v>74</v>
      </c>
      <c r="P400" t="str">
        <f>IF(Table11[[#This Row],[Age]]&lt;=22,"Rookie",IF(Table11[[#This Row],[Age]]&lt;=29,"Seasoned","Veteran"))</f>
        <v>Rookie</v>
      </c>
      <c r="Q400" t="str">
        <f>IF(AND(Table11[[#This Row],[Height (cm)]]&gt;=180,Table11[[#This Row],[Weight (kg)]]&gt;=70),"180+ and 70+","")</f>
        <v>180+ and 70+</v>
      </c>
    </row>
    <row r="401" spans="12:17" x14ac:dyDescent="0.2">
      <c r="L401" t="s">
        <v>355</v>
      </c>
      <c r="M401">
        <v>23</v>
      </c>
      <c r="N401">
        <v>184</v>
      </c>
      <c r="O401">
        <v>68</v>
      </c>
      <c r="P401" t="str">
        <f>IF(Table11[[#This Row],[Age]]&lt;=22,"Rookie",IF(Table11[[#This Row],[Age]]&lt;=29,"Seasoned","Veteran"))</f>
        <v>Seasoned</v>
      </c>
      <c r="Q401" t="str">
        <f>IF(AND(Table11[[#This Row],[Height (cm)]]&gt;=180,Table11[[#This Row],[Weight (kg)]]&gt;=70),"180+ and 70+","")</f>
        <v/>
      </c>
    </row>
    <row r="402" spans="12:17" x14ac:dyDescent="0.2">
      <c r="L402" t="s">
        <v>356</v>
      </c>
      <c r="M402">
        <v>26</v>
      </c>
      <c r="N402">
        <v>194</v>
      </c>
      <c r="O402">
        <v>76</v>
      </c>
      <c r="P402" t="str">
        <f>IF(Table11[[#This Row],[Age]]&lt;=22,"Rookie",IF(Table11[[#This Row],[Age]]&lt;=29,"Seasoned","Veteran"))</f>
        <v>Seasoned</v>
      </c>
      <c r="Q402" t="str">
        <f>IF(AND(Table11[[#This Row],[Height (cm)]]&gt;=180,Table11[[#This Row],[Weight (kg)]]&gt;=70),"180+ and 70+","")</f>
        <v>180+ and 70+</v>
      </c>
    </row>
    <row r="403" spans="12:17" x14ac:dyDescent="0.2">
      <c r="L403" t="s">
        <v>357</v>
      </c>
      <c r="M403">
        <v>24</v>
      </c>
      <c r="N403">
        <v>187</v>
      </c>
      <c r="O403">
        <v>85</v>
      </c>
      <c r="P403" t="str">
        <f>IF(Table11[[#This Row],[Age]]&lt;=22,"Rookie",IF(Table11[[#This Row],[Age]]&lt;=29,"Seasoned","Veteran"))</f>
        <v>Seasoned</v>
      </c>
      <c r="Q403" t="str">
        <f>IF(AND(Table11[[#This Row],[Height (cm)]]&gt;=180,Table11[[#This Row],[Weight (kg)]]&gt;=70),"180+ and 70+","")</f>
        <v>180+ and 70+</v>
      </c>
    </row>
    <row r="404" spans="12:17" x14ac:dyDescent="0.2">
      <c r="L404" t="s">
        <v>358</v>
      </c>
      <c r="M404">
        <v>23</v>
      </c>
      <c r="N404">
        <v>190</v>
      </c>
      <c r="O404">
        <v>88</v>
      </c>
      <c r="P404" t="str">
        <f>IF(Table11[[#This Row],[Age]]&lt;=22,"Rookie",IF(Table11[[#This Row],[Age]]&lt;=29,"Seasoned","Veteran"))</f>
        <v>Seasoned</v>
      </c>
      <c r="Q404" t="str">
        <f>IF(AND(Table11[[#This Row],[Height (cm)]]&gt;=180,Table11[[#This Row],[Weight (kg)]]&gt;=70),"180+ and 70+","")</f>
        <v>180+ and 70+</v>
      </c>
    </row>
    <row r="405" spans="12:17" x14ac:dyDescent="0.2">
      <c r="L405" t="s">
        <v>359</v>
      </c>
      <c r="M405">
        <v>21</v>
      </c>
      <c r="N405">
        <v>190</v>
      </c>
      <c r="O405">
        <v>77</v>
      </c>
      <c r="P405" t="str">
        <f>IF(Table11[[#This Row],[Age]]&lt;=22,"Rookie",IF(Table11[[#This Row],[Age]]&lt;=29,"Seasoned","Veteran"))</f>
        <v>Rookie</v>
      </c>
      <c r="Q405" t="str">
        <f>IF(AND(Table11[[#This Row],[Height (cm)]]&gt;=180,Table11[[#This Row],[Weight (kg)]]&gt;=70),"180+ and 70+","")</f>
        <v>180+ and 70+</v>
      </c>
    </row>
    <row r="406" spans="12:17" x14ac:dyDescent="0.2">
      <c r="L406" t="s">
        <v>360</v>
      </c>
      <c r="M406">
        <v>22</v>
      </c>
      <c r="N406">
        <v>179</v>
      </c>
      <c r="O406">
        <v>78</v>
      </c>
      <c r="P406" t="str">
        <f>IF(Table11[[#This Row],[Age]]&lt;=22,"Rookie",IF(Table11[[#This Row],[Age]]&lt;=29,"Seasoned","Veteran"))</f>
        <v>Rookie</v>
      </c>
      <c r="Q406" t="str">
        <f>IF(AND(Table11[[#This Row],[Height (cm)]]&gt;=180,Table11[[#This Row],[Weight (kg)]]&gt;=70),"180+ and 70+","")</f>
        <v/>
      </c>
    </row>
    <row r="407" spans="12:17" x14ac:dyDescent="0.2">
      <c r="L407" t="s">
        <v>361</v>
      </c>
      <c r="M407">
        <v>22</v>
      </c>
      <c r="N407">
        <v>179</v>
      </c>
      <c r="O407">
        <v>71</v>
      </c>
      <c r="P407" t="str">
        <f>IF(Table11[[#This Row],[Age]]&lt;=22,"Rookie",IF(Table11[[#This Row],[Age]]&lt;=29,"Seasoned","Veteran"))</f>
        <v>Rookie</v>
      </c>
      <c r="Q407" t="str">
        <f>IF(AND(Table11[[#This Row],[Height (cm)]]&gt;=180,Table11[[#This Row],[Weight (kg)]]&gt;=70),"180+ and 70+","")</f>
        <v/>
      </c>
    </row>
    <row r="408" spans="12:17" x14ac:dyDescent="0.2">
      <c r="L408" t="s">
        <v>362</v>
      </c>
      <c r="M408">
        <v>21</v>
      </c>
      <c r="N408">
        <v>191</v>
      </c>
      <c r="O408">
        <v>73</v>
      </c>
      <c r="P408" t="str">
        <f>IF(Table11[[#This Row],[Age]]&lt;=22,"Rookie",IF(Table11[[#This Row],[Age]]&lt;=29,"Seasoned","Veteran"))</f>
        <v>Rookie</v>
      </c>
      <c r="Q408" t="str">
        <f>IF(AND(Table11[[#This Row],[Height (cm)]]&gt;=180,Table11[[#This Row],[Weight (kg)]]&gt;=70),"180+ and 70+","")</f>
        <v>180+ and 70+</v>
      </c>
    </row>
    <row r="409" spans="12:17" x14ac:dyDescent="0.2">
      <c r="L409" t="s">
        <v>363</v>
      </c>
      <c r="M409">
        <v>23</v>
      </c>
      <c r="N409">
        <v>184</v>
      </c>
      <c r="O409">
        <v>82</v>
      </c>
      <c r="P409" t="str">
        <f>IF(Table11[[#This Row],[Age]]&lt;=22,"Rookie",IF(Table11[[#This Row],[Age]]&lt;=29,"Seasoned","Veteran"))</f>
        <v>Seasoned</v>
      </c>
      <c r="Q409" t="str">
        <f>IF(AND(Table11[[#This Row],[Height (cm)]]&gt;=180,Table11[[#This Row],[Weight (kg)]]&gt;=70),"180+ and 70+","")</f>
        <v>180+ and 70+</v>
      </c>
    </row>
    <row r="410" spans="12:17" x14ac:dyDescent="0.2">
      <c r="L410" t="s">
        <v>364</v>
      </c>
      <c r="M410">
        <v>20</v>
      </c>
      <c r="N410">
        <v>171</v>
      </c>
      <c r="O410">
        <v>69</v>
      </c>
      <c r="P410" t="str">
        <f>IF(Table11[[#This Row],[Age]]&lt;=22,"Rookie",IF(Table11[[#This Row],[Age]]&lt;=29,"Seasoned","Veteran"))</f>
        <v>Rookie</v>
      </c>
      <c r="Q410" t="str">
        <f>IF(AND(Table11[[#This Row],[Height (cm)]]&gt;=180,Table11[[#This Row],[Weight (kg)]]&gt;=70),"180+ and 70+","")</f>
        <v/>
      </c>
    </row>
    <row r="411" spans="12:17" x14ac:dyDescent="0.2">
      <c r="L411" t="s">
        <v>365</v>
      </c>
      <c r="M411">
        <v>23</v>
      </c>
      <c r="N411">
        <v>181</v>
      </c>
      <c r="O411">
        <v>77</v>
      </c>
      <c r="P411" t="str">
        <f>IF(Table11[[#This Row],[Age]]&lt;=22,"Rookie",IF(Table11[[#This Row],[Age]]&lt;=29,"Seasoned","Veteran"))</f>
        <v>Seasoned</v>
      </c>
      <c r="Q411" t="str">
        <f>IF(AND(Table11[[#This Row],[Height (cm)]]&gt;=180,Table11[[#This Row],[Weight (kg)]]&gt;=70),"180+ and 70+","")</f>
        <v>180+ and 70+</v>
      </c>
    </row>
    <row r="412" spans="12:17" x14ac:dyDescent="0.2">
      <c r="L412" t="s">
        <v>366</v>
      </c>
      <c r="M412">
        <v>19</v>
      </c>
      <c r="N412">
        <v>182</v>
      </c>
      <c r="O412">
        <v>70</v>
      </c>
      <c r="P412" t="str">
        <f>IF(Table11[[#This Row],[Age]]&lt;=22,"Rookie",IF(Table11[[#This Row],[Age]]&lt;=29,"Seasoned","Veteran"))</f>
        <v>Rookie</v>
      </c>
      <c r="Q412" t="str">
        <f>IF(AND(Table11[[#This Row],[Height (cm)]]&gt;=180,Table11[[#This Row],[Weight (kg)]]&gt;=70),"180+ and 70+","")</f>
        <v>180+ and 70+</v>
      </c>
    </row>
    <row r="413" spans="12:17" x14ac:dyDescent="0.2">
      <c r="L413" t="s">
        <v>367</v>
      </c>
      <c r="M413">
        <v>20</v>
      </c>
      <c r="N413">
        <v>180</v>
      </c>
      <c r="O413">
        <v>73</v>
      </c>
      <c r="P413" t="str">
        <f>IF(Table11[[#This Row],[Age]]&lt;=22,"Rookie",IF(Table11[[#This Row],[Age]]&lt;=29,"Seasoned","Veteran"))</f>
        <v>Rookie</v>
      </c>
      <c r="Q413" t="str">
        <f>IF(AND(Table11[[#This Row],[Height (cm)]]&gt;=180,Table11[[#This Row],[Weight (kg)]]&gt;=70),"180+ and 70+","")</f>
        <v>180+ and 70+</v>
      </c>
    </row>
    <row r="414" spans="12:17" x14ac:dyDescent="0.2">
      <c r="L414" t="s">
        <v>368</v>
      </c>
      <c r="M414">
        <v>21</v>
      </c>
      <c r="N414">
        <v>175</v>
      </c>
      <c r="O414">
        <v>78</v>
      </c>
      <c r="P414" t="str">
        <f>IF(Table11[[#This Row],[Age]]&lt;=22,"Rookie",IF(Table11[[#This Row],[Age]]&lt;=29,"Seasoned","Veteran"))</f>
        <v>Rookie</v>
      </c>
      <c r="Q414" t="str">
        <f>IF(AND(Table11[[#This Row],[Height (cm)]]&gt;=180,Table11[[#This Row],[Weight (kg)]]&gt;=70),"180+ and 70+","")</f>
        <v/>
      </c>
    </row>
    <row r="415" spans="12:17" x14ac:dyDescent="0.2">
      <c r="L415" t="s">
        <v>369</v>
      </c>
      <c r="M415">
        <v>18</v>
      </c>
      <c r="N415">
        <v>186</v>
      </c>
      <c r="O415">
        <v>78</v>
      </c>
      <c r="P415" t="str">
        <f>IF(Table11[[#This Row],[Age]]&lt;=22,"Rookie",IF(Table11[[#This Row],[Age]]&lt;=29,"Seasoned","Veteran"))</f>
        <v>Rookie</v>
      </c>
      <c r="Q415" t="str">
        <f>IF(AND(Table11[[#This Row],[Height (cm)]]&gt;=180,Table11[[#This Row],[Weight (kg)]]&gt;=70),"180+ and 70+","")</f>
        <v>180+ and 70+</v>
      </c>
    </row>
    <row r="416" spans="12:17" x14ac:dyDescent="0.2">
      <c r="L416" t="s">
        <v>370</v>
      </c>
      <c r="M416">
        <v>19</v>
      </c>
      <c r="N416">
        <v>177</v>
      </c>
      <c r="O416">
        <v>73</v>
      </c>
      <c r="P416" t="str">
        <f>IF(Table11[[#This Row],[Age]]&lt;=22,"Rookie",IF(Table11[[#This Row],[Age]]&lt;=29,"Seasoned","Veteran"))</f>
        <v>Rookie</v>
      </c>
      <c r="Q416" t="str">
        <f>IF(AND(Table11[[#This Row],[Height (cm)]]&gt;=180,Table11[[#This Row],[Weight (kg)]]&gt;=70),"180+ and 70+","")</f>
        <v/>
      </c>
    </row>
    <row r="417" spans="12:17" x14ac:dyDescent="0.2">
      <c r="L417" t="s">
        <v>371</v>
      </c>
      <c r="M417">
        <v>19</v>
      </c>
      <c r="N417">
        <v>178</v>
      </c>
      <c r="O417">
        <v>71</v>
      </c>
      <c r="P417" t="str">
        <f>IF(Table11[[#This Row],[Age]]&lt;=22,"Rookie",IF(Table11[[#This Row],[Age]]&lt;=29,"Seasoned","Veteran"))</f>
        <v>Rookie</v>
      </c>
      <c r="Q417" t="str">
        <f>IF(AND(Table11[[#This Row],[Height (cm)]]&gt;=180,Table11[[#This Row],[Weight (kg)]]&gt;=70),"180+ and 70+","")</f>
        <v/>
      </c>
    </row>
    <row r="418" spans="12:17" x14ac:dyDescent="0.2">
      <c r="L418" t="s">
        <v>372</v>
      </c>
      <c r="M418">
        <v>18</v>
      </c>
      <c r="N418">
        <v>182</v>
      </c>
      <c r="O418">
        <v>75</v>
      </c>
      <c r="P418" t="str">
        <f>IF(Table11[[#This Row],[Age]]&lt;=22,"Rookie",IF(Table11[[#This Row],[Age]]&lt;=29,"Seasoned","Veteran"))</f>
        <v>Rookie</v>
      </c>
      <c r="Q418" t="str">
        <f>IF(AND(Table11[[#This Row],[Height (cm)]]&gt;=180,Table11[[#This Row],[Weight (kg)]]&gt;=70),"180+ and 70+","")</f>
        <v>180+ and 70+</v>
      </c>
    </row>
    <row r="419" spans="12:17" x14ac:dyDescent="0.2">
      <c r="L419" t="s">
        <v>373</v>
      </c>
      <c r="M419">
        <v>18</v>
      </c>
      <c r="N419">
        <v>180</v>
      </c>
      <c r="O419">
        <v>65</v>
      </c>
      <c r="P419" t="str">
        <f>IF(Table11[[#This Row],[Age]]&lt;=22,"Rookie",IF(Table11[[#This Row],[Age]]&lt;=29,"Seasoned","Veteran"))</f>
        <v>Rookie</v>
      </c>
      <c r="Q419" t="str">
        <f>IF(AND(Table11[[#This Row],[Height (cm)]]&gt;=180,Table11[[#This Row],[Weight (kg)]]&gt;=70),"180+ and 70+","")</f>
        <v/>
      </c>
    </row>
    <row r="420" spans="12:17" x14ac:dyDescent="0.2">
      <c r="L420" t="s">
        <v>374</v>
      </c>
      <c r="M420">
        <v>17</v>
      </c>
      <c r="N420">
        <v>186</v>
      </c>
      <c r="O420">
        <v>67</v>
      </c>
      <c r="P420" t="str">
        <f>IF(Table11[[#This Row],[Age]]&lt;=22,"Rookie",IF(Table11[[#This Row],[Age]]&lt;=29,"Seasoned","Veteran"))</f>
        <v>Rookie</v>
      </c>
      <c r="Q420" t="str">
        <f>IF(AND(Table11[[#This Row],[Height (cm)]]&gt;=180,Table11[[#This Row],[Weight (kg)]]&gt;=70),"180+ and 70+","")</f>
        <v/>
      </c>
    </row>
    <row r="421" spans="12:17" x14ac:dyDescent="0.2">
      <c r="L421" t="s">
        <v>375</v>
      </c>
      <c r="M421">
        <v>18</v>
      </c>
      <c r="N421">
        <v>187</v>
      </c>
      <c r="O421">
        <v>73</v>
      </c>
      <c r="P421" t="str">
        <f>IF(Table11[[#This Row],[Age]]&lt;=22,"Rookie",IF(Table11[[#This Row],[Age]]&lt;=29,"Seasoned","Veteran"))</f>
        <v>Rookie</v>
      </c>
      <c r="Q421" t="str">
        <f>IF(AND(Table11[[#This Row],[Height (cm)]]&gt;=180,Table11[[#This Row],[Weight (kg)]]&gt;=70),"180+ and 70+","")</f>
        <v>180+ and 70+</v>
      </c>
    </row>
    <row r="422" spans="12:17" x14ac:dyDescent="0.2">
      <c r="L422" t="s">
        <v>376</v>
      </c>
      <c r="M422">
        <v>35</v>
      </c>
      <c r="N422">
        <v>185</v>
      </c>
      <c r="O422">
        <v>81</v>
      </c>
      <c r="P422" t="str">
        <f>IF(Table11[[#This Row],[Age]]&lt;=22,"Rookie",IF(Table11[[#This Row],[Age]]&lt;=29,"Seasoned","Veteran"))</f>
        <v>Veteran</v>
      </c>
      <c r="Q422" t="str">
        <f>IF(AND(Table11[[#This Row],[Height (cm)]]&gt;=180,Table11[[#This Row],[Weight (kg)]]&gt;=70),"180+ and 70+","")</f>
        <v>180+ and 70+</v>
      </c>
    </row>
    <row r="423" spans="12:17" x14ac:dyDescent="0.2">
      <c r="L423" t="s">
        <v>377</v>
      </c>
      <c r="M423">
        <v>30</v>
      </c>
      <c r="N423">
        <v>191</v>
      </c>
      <c r="O423">
        <v>94</v>
      </c>
      <c r="P423" t="str">
        <f>IF(Table11[[#This Row],[Age]]&lt;=22,"Rookie",IF(Table11[[#This Row],[Age]]&lt;=29,"Seasoned","Veteran"))</f>
        <v>Veteran</v>
      </c>
      <c r="Q423" t="str">
        <f>IF(AND(Table11[[#This Row],[Height (cm)]]&gt;=180,Table11[[#This Row],[Weight (kg)]]&gt;=70),"180+ and 70+","")</f>
        <v>180+ and 70+</v>
      </c>
    </row>
    <row r="424" spans="12:17" x14ac:dyDescent="0.2">
      <c r="L424" t="s">
        <v>378</v>
      </c>
      <c r="M424">
        <v>30</v>
      </c>
      <c r="N424">
        <v>185</v>
      </c>
      <c r="O424">
        <v>82</v>
      </c>
      <c r="P424" t="str">
        <f>IF(Table11[[#This Row],[Age]]&lt;=22,"Rookie",IF(Table11[[#This Row],[Age]]&lt;=29,"Seasoned","Veteran"))</f>
        <v>Veteran</v>
      </c>
      <c r="Q424" t="str">
        <f>IF(AND(Table11[[#This Row],[Height (cm)]]&gt;=180,Table11[[#This Row],[Weight (kg)]]&gt;=70),"180+ and 70+","")</f>
        <v>180+ and 70+</v>
      </c>
    </row>
    <row r="425" spans="12:17" x14ac:dyDescent="0.2">
      <c r="L425" t="s">
        <v>379</v>
      </c>
      <c r="M425">
        <v>30</v>
      </c>
      <c r="N425">
        <v>183</v>
      </c>
      <c r="O425">
        <v>78</v>
      </c>
      <c r="P425" t="str">
        <f>IF(Table11[[#This Row],[Age]]&lt;=22,"Rookie",IF(Table11[[#This Row],[Age]]&lt;=29,"Seasoned","Veteran"))</f>
        <v>Veteran</v>
      </c>
      <c r="Q425" t="str">
        <f>IF(AND(Table11[[#This Row],[Height (cm)]]&gt;=180,Table11[[#This Row],[Weight (kg)]]&gt;=70),"180+ and 70+","")</f>
        <v>180+ and 70+</v>
      </c>
    </row>
    <row r="426" spans="12:17" x14ac:dyDescent="0.2">
      <c r="L426" t="s">
        <v>380</v>
      </c>
      <c r="M426">
        <v>27</v>
      </c>
      <c r="N426">
        <v>180</v>
      </c>
      <c r="O426">
        <v>81</v>
      </c>
      <c r="P426" t="str">
        <f>IF(Table11[[#This Row],[Age]]&lt;=22,"Rookie",IF(Table11[[#This Row],[Age]]&lt;=29,"Seasoned","Veteran"))</f>
        <v>Seasoned</v>
      </c>
      <c r="Q426" t="str">
        <f>IF(AND(Table11[[#This Row],[Height (cm)]]&gt;=180,Table11[[#This Row],[Weight (kg)]]&gt;=70),"180+ and 70+","")</f>
        <v>180+ and 70+</v>
      </c>
    </row>
    <row r="427" spans="12:17" x14ac:dyDescent="0.2">
      <c r="L427" t="s">
        <v>381</v>
      </c>
      <c r="M427">
        <v>27</v>
      </c>
      <c r="N427">
        <v>178</v>
      </c>
      <c r="O427">
        <v>73</v>
      </c>
      <c r="P427" t="str">
        <f>IF(Table11[[#This Row],[Age]]&lt;=22,"Rookie",IF(Table11[[#This Row],[Age]]&lt;=29,"Seasoned","Veteran"))</f>
        <v>Seasoned</v>
      </c>
      <c r="Q427" t="str">
        <f>IF(AND(Table11[[#This Row],[Height (cm)]]&gt;=180,Table11[[#This Row],[Weight (kg)]]&gt;=70),"180+ and 70+","")</f>
        <v/>
      </c>
    </row>
    <row r="428" spans="12:17" x14ac:dyDescent="0.2">
      <c r="L428" t="s">
        <v>382</v>
      </c>
      <c r="M428">
        <v>27</v>
      </c>
      <c r="N428">
        <v>189</v>
      </c>
      <c r="O428">
        <v>83</v>
      </c>
      <c r="P428" t="str">
        <f>IF(Table11[[#This Row],[Age]]&lt;=22,"Rookie",IF(Table11[[#This Row],[Age]]&lt;=29,"Seasoned","Veteran"))</f>
        <v>Seasoned</v>
      </c>
      <c r="Q428" t="str">
        <f>IF(AND(Table11[[#This Row],[Height (cm)]]&gt;=180,Table11[[#This Row],[Weight (kg)]]&gt;=70),"180+ and 70+","")</f>
        <v>180+ and 70+</v>
      </c>
    </row>
    <row r="429" spans="12:17" x14ac:dyDescent="0.2">
      <c r="L429" t="s">
        <v>383</v>
      </c>
      <c r="M429">
        <v>27</v>
      </c>
      <c r="N429">
        <v>177</v>
      </c>
      <c r="O429">
        <v>77</v>
      </c>
      <c r="P429" t="str">
        <f>IF(Table11[[#This Row],[Age]]&lt;=22,"Rookie",IF(Table11[[#This Row],[Age]]&lt;=29,"Seasoned","Veteran"))</f>
        <v>Seasoned</v>
      </c>
      <c r="Q429" t="str">
        <f>IF(AND(Table11[[#This Row],[Height (cm)]]&gt;=180,Table11[[#This Row],[Weight (kg)]]&gt;=70),"180+ and 70+","")</f>
        <v/>
      </c>
    </row>
    <row r="430" spans="12:17" x14ac:dyDescent="0.2">
      <c r="L430" t="s">
        <v>384</v>
      </c>
      <c r="M430">
        <v>26</v>
      </c>
      <c r="N430">
        <v>175</v>
      </c>
      <c r="O430">
        <v>64</v>
      </c>
      <c r="P430" t="str">
        <f>IF(Table11[[#This Row],[Age]]&lt;=22,"Rookie",IF(Table11[[#This Row],[Age]]&lt;=29,"Seasoned","Veteran"))</f>
        <v>Seasoned</v>
      </c>
      <c r="Q430" t="str">
        <f>IF(AND(Table11[[#This Row],[Height (cm)]]&gt;=180,Table11[[#This Row],[Weight (kg)]]&gt;=70),"180+ and 70+","")</f>
        <v/>
      </c>
    </row>
    <row r="431" spans="12:17" x14ac:dyDescent="0.2">
      <c r="L431" t="s">
        <v>385</v>
      </c>
      <c r="M431">
        <v>24</v>
      </c>
      <c r="N431">
        <v>186</v>
      </c>
      <c r="O431">
        <v>90</v>
      </c>
      <c r="P431" t="str">
        <f>IF(Table11[[#This Row],[Age]]&lt;=22,"Rookie",IF(Table11[[#This Row],[Age]]&lt;=29,"Seasoned","Veteran"))</f>
        <v>Seasoned</v>
      </c>
      <c r="Q431" t="str">
        <f>IF(AND(Table11[[#This Row],[Height (cm)]]&gt;=180,Table11[[#This Row],[Weight (kg)]]&gt;=70),"180+ and 70+","")</f>
        <v>180+ and 70+</v>
      </c>
    </row>
    <row r="432" spans="12:17" x14ac:dyDescent="0.2">
      <c r="L432" t="s">
        <v>386</v>
      </c>
      <c r="M432">
        <v>23</v>
      </c>
      <c r="N432">
        <v>175</v>
      </c>
      <c r="O432">
        <v>71</v>
      </c>
      <c r="P432" t="str">
        <f>IF(Table11[[#This Row],[Age]]&lt;=22,"Rookie",IF(Table11[[#This Row],[Age]]&lt;=29,"Seasoned","Veteran"))</f>
        <v>Seasoned</v>
      </c>
      <c r="Q432" t="str">
        <f>IF(AND(Table11[[#This Row],[Height (cm)]]&gt;=180,Table11[[#This Row],[Weight (kg)]]&gt;=70),"180+ and 70+","")</f>
        <v/>
      </c>
    </row>
    <row r="433" spans="12:17" x14ac:dyDescent="0.2">
      <c r="L433" t="s">
        <v>387</v>
      </c>
      <c r="M433">
        <v>24</v>
      </c>
      <c r="N433">
        <v>188</v>
      </c>
      <c r="O433">
        <v>75</v>
      </c>
      <c r="P433" t="str">
        <f>IF(Table11[[#This Row],[Age]]&lt;=22,"Rookie",IF(Table11[[#This Row],[Age]]&lt;=29,"Seasoned","Veteran"))</f>
        <v>Seasoned</v>
      </c>
      <c r="Q433" t="str">
        <f>IF(AND(Table11[[#This Row],[Height (cm)]]&gt;=180,Table11[[#This Row],[Weight (kg)]]&gt;=70),"180+ and 70+","")</f>
        <v>180+ and 70+</v>
      </c>
    </row>
    <row r="434" spans="12:17" x14ac:dyDescent="0.2">
      <c r="L434" t="s">
        <v>388</v>
      </c>
      <c r="M434">
        <v>27</v>
      </c>
      <c r="N434">
        <v>191</v>
      </c>
      <c r="O434">
        <v>87</v>
      </c>
      <c r="P434" t="str">
        <f>IF(Table11[[#This Row],[Age]]&lt;=22,"Rookie",IF(Table11[[#This Row],[Age]]&lt;=29,"Seasoned","Veteran"))</f>
        <v>Seasoned</v>
      </c>
      <c r="Q434" t="str">
        <f>IF(AND(Table11[[#This Row],[Height (cm)]]&gt;=180,Table11[[#This Row],[Weight (kg)]]&gt;=70),"180+ and 70+","")</f>
        <v>180+ and 70+</v>
      </c>
    </row>
    <row r="435" spans="12:17" x14ac:dyDescent="0.2">
      <c r="L435" t="s">
        <v>389</v>
      </c>
      <c r="M435">
        <v>24</v>
      </c>
      <c r="N435">
        <v>183</v>
      </c>
      <c r="O435">
        <v>76</v>
      </c>
      <c r="P435" t="str">
        <f>IF(Table11[[#This Row],[Age]]&lt;=22,"Rookie",IF(Table11[[#This Row],[Age]]&lt;=29,"Seasoned","Veteran"))</f>
        <v>Seasoned</v>
      </c>
      <c r="Q435" t="str">
        <f>IF(AND(Table11[[#This Row],[Height (cm)]]&gt;=180,Table11[[#This Row],[Weight (kg)]]&gt;=70),"180+ and 70+","")</f>
        <v>180+ and 70+</v>
      </c>
    </row>
    <row r="436" spans="12:17" x14ac:dyDescent="0.2">
      <c r="L436" t="s">
        <v>338</v>
      </c>
      <c r="M436">
        <v>24</v>
      </c>
      <c r="N436">
        <v>181</v>
      </c>
      <c r="O436">
        <v>73</v>
      </c>
      <c r="P436" t="str">
        <f>IF(Table11[[#This Row],[Age]]&lt;=22,"Rookie",IF(Table11[[#This Row],[Age]]&lt;=29,"Seasoned","Veteran"))</f>
        <v>Seasoned</v>
      </c>
      <c r="Q436" t="str">
        <f>IF(AND(Table11[[#This Row],[Height (cm)]]&gt;=180,Table11[[#This Row],[Weight (kg)]]&gt;=70),"180+ and 70+","")</f>
        <v>180+ and 70+</v>
      </c>
    </row>
    <row r="437" spans="12:17" x14ac:dyDescent="0.2">
      <c r="L437" t="s">
        <v>390</v>
      </c>
      <c r="M437">
        <v>25</v>
      </c>
      <c r="N437">
        <v>187</v>
      </c>
      <c r="O437">
        <v>73</v>
      </c>
      <c r="P437" t="str">
        <f>IF(Table11[[#This Row],[Age]]&lt;=22,"Rookie",IF(Table11[[#This Row],[Age]]&lt;=29,"Seasoned","Veteran"))</f>
        <v>Seasoned</v>
      </c>
      <c r="Q437" t="str">
        <f>IF(AND(Table11[[#This Row],[Height (cm)]]&gt;=180,Table11[[#This Row],[Weight (kg)]]&gt;=70),"180+ and 70+","")</f>
        <v>180+ and 70+</v>
      </c>
    </row>
    <row r="438" spans="12:17" x14ac:dyDescent="0.2">
      <c r="L438" t="s">
        <v>391</v>
      </c>
      <c r="M438">
        <v>37</v>
      </c>
      <c r="N438">
        <v>184</v>
      </c>
      <c r="O438">
        <v>82</v>
      </c>
      <c r="P438" t="str">
        <f>IF(Table11[[#This Row],[Age]]&lt;=22,"Rookie",IF(Table11[[#This Row],[Age]]&lt;=29,"Seasoned","Veteran"))</f>
        <v>Veteran</v>
      </c>
      <c r="Q438" t="str">
        <f>IF(AND(Table11[[#This Row],[Height (cm)]]&gt;=180,Table11[[#This Row],[Weight (kg)]]&gt;=70),"180+ and 70+","")</f>
        <v>180+ and 70+</v>
      </c>
    </row>
    <row r="439" spans="12:17" x14ac:dyDescent="0.2">
      <c r="L439" t="s">
        <v>392</v>
      </c>
      <c r="M439">
        <v>37</v>
      </c>
      <c r="N439">
        <v>193</v>
      </c>
      <c r="O439">
        <v>93</v>
      </c>
      <c r="P439" t="str">
        <f>IF(Table11[[#This Row],[Age]]&lt;=22,"Rookie",IF(Table11[[#This Row],[Age]]&lt;=29,"Seasoned","Veteran"))</f>
        <v>Veteran</v>
      </c>
      <c r="Q439" t="str">
        <f>IF(AND(Table11[[#This Row],[Height (cm)]]&gt;=180,Table11[[#This Row],[Weight (kg)]]&gt;=70),"180+ and 70+","")</f>
        <v>180+ and 70+</v>
      </c>
    </row>
    <row r="440" spans="12:17" x14ac:dyDescent="0.2">
      <c r="L440" t="s">
        <v>393</v>
      </c>
      <c r="M440">
        <v>33</v>
      </c>
      <c r="N440">
        <v>183</v>
      </c>
      <c r="O440">
        <v>76</v>
      </c>
      <c r="P440" t="str">
        <f>IF(Table11[[#This Row],[Age]]&lt;=22,"Rookie",IF(Table11[[#This Row],[Age]]&lt;=29,"Seasoned","Veteran"))</f>
        <v>Veteran</v>
      </c>
      <c r="Q440" t="str">
        <f>IF(AND(Table11[[#This Row],[Height (cm)]]&gt;=180,Table11[[#This Row],[Weight (kg)]]&gt;=70),"180+ and 70+","")</f>
        <v>180+ and 70+</v>
      </c>
    </row>
    <row r="441" spans="12:17" x14ac:dyDescent="0.2">
      <c r="L441" t="s">
        <v>394</v>
      </c>
      <c r="M441">
        <v>31</v>
      </c>
      <c r="N441">
        <v>175</v>
      </c>
      <c r="O441">
        <v>74</v>
      </c>
      <c r="P441" t="str">
        <f>IF(Table11[[#This Row],[Age]]&lt;=22,"Rookie",IF(Table11[[#This Row],[Age]]&lt;=29,"Seasoned","Veteran"))</f>
        <v>Veteran</v>
      </c>
      <c r="Q441" t="str">
        <f>IF(AND(Table11[[#This Row],[Height (cm)]]&gt;=180,Table11[[#This Row],[Weight (kg)]]&gt;=70),"180+ and 70+","")</f>
        <v/>
      </c>
    </row>
    <row r="442" spans="12:17" x14ac:dyDescent="0.2">
      <c r="L442" t="s">
        <v>395</v>
      </c>
      <c r="M442">
        <v>34</v>
      </c>
      <c r="N442">
        <v>187</v>
      </c>
      <c r="O442">
        <v>80</v>
      </c>
      <c r="P442" t="str">
        <f>IF(Table11[[#This Row],[Age]]&lt;=22,"Rookie",IF(Table11[[#This Row],[Age]]&lt;=29,"Seasoned","Veteran"))</f>
        <v>Veteran</v>
      </c>
      <c r="Q442" t="str">
        <f>IF(AND(Table11[[#This Row],[Height (cm)]]&gt;=180,Table11[[#This Row],[Weight (kg)]]&gt;=70),"180+ and 70+","")</f>
        <v>180+ and 70+</v>
      </c>
    </row>
    <row r="443" spans="12:17" x14ac:dyDescent="0.2">
      <c r="L443" t="s">
        <v>396</v>
      </c>
      <c r="M443">
        <v>33</v>
      </c>
      <c r="N443">
        <v>185</v>
      </c>
      <c r="O443">
        <v>85</v>
      </c>
      <c r="P443" t="str">
        <f>IF(Table11[[#This Row],[Age]]&lt;=22,"Rookie",IF(Table11[[#This Row],[Age]]&lt;=29,"Seasoned","Veteran"))</f>
        <v>Veteran</v>
      </c>
      <c r="Q443" t="str">
        <f>IF(AND(Table11[[#This Row],[Height (cm)]]&gt;=180,Table11[[#This Row],[Weight (kg)]]&gt;=70),"180+ and 70+","")</f>
        <v>180+ and 70+</v>
      </c>
    </row>
    <row r="444" spans="12:17" x14ac:dyDescent="0.2">
      <c r="L444" t="s">
        <v>397</v>
      </c>
      <c r="M444">
        <v>30</v>
      </c>
      <c r="N444">
        <v>180</v>
      </c>
      <c r="O444">
        <v>66</v>
      </c>
      <c r="P444" t="str">
        <f>IF(Table11[[#This Row],[Age]]&lt;=22,"Rookie",IF(Table11[[#This Row],[Age]]&lt;=29,"Seasoned","Veteran"))</f>
        <v>Veteran</v>
      </c>
      <c r="Q444" t="str">
        <f>IF(AND(Table11[[#This Row],[Height (cm)]]&gt;=180,Table11[[#This Row],[Weight (kg)]]&gt;=70),"180+ and 70+","")</f>
        <v/>
      </c>
    </row>
    <row r="445" spans="12:17" x14ac:dyDescent="0.2">
      <c r="L445" t="s">
        <v>398</v>
      </c>
      <c r="M445">
        <v>29</v>
      </c>
      <c r="N445">
        <v>182</v>
      </c>
      <c r="O445">
        <v>74</v>
      </c>
      <c r="P445" t="str">
        <f>IF(Table11[[#This Row],[Age]]&lt;=22,"Rookie",IF(Table11[[#This Row],[Age]]&lt;=29,"Seasoned","Veteran"))</f>
        <v>Seasoned</v>
      </c>
      <c r="Q445" t="str">
        <f>IF(AND(Table11[[#This Row],[Height (cm)]]&gt;=180,Table11[[#This Row],[Weight (kg)]]&gt;=70),"180+ and 70+","")</f>
        <v>180+ and 70+</v>
      </c>
    </row>
    <row r="446" spans="12:17" x14ac:dyDescent="0.2">
      <c r="L446" t="s">
        <v>399</v>
      </c>
      <c r="M446">
        <v>27</v>
      </c>
      <c r="N446">
        <v>187</v>
      </c>
      <c r="O446">
        <v>82</v>
      </c>
      <c r="P446" t="str">
        <f>IF(Table11[[#This Row],[Age]]&lt;=22,"Rookie",IF(Table11[[#This Row],[Age]]&lt;=29,"Seasoned","Veteran"))</f>
        <v>Seasoned</v>
      </c>
      <c r="Q446" t="str">
        <f>IF(AND(Table11[[#This Row],[Height (cm)]]&gt;=180,Table11[[#This Row],[Weight (kg)]]&gt;=70),"180+ and 70+","")</f>
        <v>180+ and 70+</v>
      </c>
    </row>
    <row r="447" spans="12:17" x14ac:dyDescent="0.2">
      <c r="L447" t="s">
        <v>400</v>
      </c>
      <c r="M447">
        <v>26</v>
      </c>
      <c r="N447">
        <v>173</v>
      </c>
      <c r="O447">
        <v>67</v>
      </c>
      <c r="P447" t="str">
        <f>IF(Table11[[#This Row],[Age]]&lt;=22,"Rookie",IF(Table11[[#This Row],[Age]]&lt;=29,"Seasoned","Veteran"))</f>
        <v>Seasoned</v>
      </c>
      <c r="Q447" t="str">
        <f>IF(AND(Table11[[#This Row],[Height (cm)]]&gt;=180,Table11[[#This Row],[Weight (kg)]]&gt;=70),"180+ and 70+","")</f>
        <v/>
      </c>
    </row>
    <row r="448" spans="12:17" x14ac:dyDescent="0.2">
      <c r="L448" t="s">
        <v>401</v>
      </c>
      <c r="M448">
        <v>28</v>
      </c>
      <c r="N448">
        <v>173</v>
      </c>
      <c r="O448">
        <v>64</v>
      </c>
      <c r="P448" t="str">
        <f>IF(Table11[[#This Row],[Age]]&lt;=22,"Rookie",IF(Table11[[#This Row],[Age]]&lt;=29,"Seasoned","Veteran"))</f>
        <v>Seasoned</v>
      </c>
      <c r="Q448" t="str">
        <f>IF(AND(Table11[[#This Row],[Height (cm)]]&gt;=180,Table11[[#This Row],[Weight (kg)]]&gt;=70),"180+ and 70+","")</f>
        <v/>
      </c>
    </row>
    <row r="449" spans="12:17" x14ac:dyDescent="0.2">
      <c r="L449" t="s">
        <v>402</v>
      </c>
      <c r="M449">
        <v>26</v>
      </c>
      <c r="N449">
        <v>179</v>
      </c>
      <c r="O449">
        <v>70</v>
      </c>
      <c r="P449" t="str">
        <f>IF(Table11[[#This Row],[Age]]&lt;=22,"Rookie",IF(Table11[[#This Row],[Age]]&lt;=29,"Seasoned","Veteran"))</f>
        <v>Seasoned</v>
      </c>
      <c r="Q449" t="str">
        <f>IF(AND(Table11[[#This Row],[Height (cm)]]&gt;=180,Table11[[#This Row],[Weight (kg)]]&gt;=70),"180+ and 70+","")</f>
        <v/>
      </c>
    </row>
    <row r="450" spans="12:17" x14ac:dyDescent="0.2">
      <c r="L450" t="s">
        <v>403</v>
      </c>
      <c r="M450">
        <v>28</v>
      </c>
      <c r="N450">
        <v>180</v>
      </c>
      <c r="O450">
        <v>77</v>
      </c>
      <c r="P450" t="str">
        <f>IF(Table11[[#This Row],[Age]]&lt;=22,"Rookie",IF(Table11[[#This Row],[Age]]&lt;=29,"Seasoned","Veteran"))</f>
        <v>Seasoned</v>
      </c>
      <c r="Q450" t="str">
        <f>IF(AND(Table11[[#This Row],[Height (cm)]]&gt;=180,Table11[[#This Row],[Weight (kg)]]&gt;=70),"180+ and 70+","")</f>
        <v>180+ and 70+</v>
      </c>
    </row>
    <row r="451" spans="12:17" x14ac:dyDescent="0.2">
      <c r="L451" t="s">
        <v>404</v>
      </c>
      <c r="M451">
        <v>30</v>
      </c>
      <c r="N451">
        <v>177</v>
      </c>
      <c r="O451">
        <v>83</v>
      </c>
      <c r="P451" t="str">
        <f>IF(Table11[[#This Row],[Age]]&lt;=22,"Rookie",IF(Table11[[#This Row],[Age]]&lt;=29,"Seasoned","Veteran"))</f>
        <v>Veteran</v>
      </c>
      <c r="Q451" t="str">
        <f>IF(AND(Table11[[#This Row],[Height (cm)]]&gt;=180,Table11[[#This Row],[Weight (kg)]]&gt;=70),"180+ and 70+","")</f>
        <v/>
      </c>
    </row>
    <row r="452" spans="12:17" x14ac:dyDescent="0.2">
      <c r="L452" t="s">
        <v>405</v>
      </c>
      <c r="M452">
        <v>25</v>
      </c>
      <c r="N452">
        <v>174</v>
      </c>
      <c r="O452">
        <v>76</v>
      </c>
      <c r="P452" t="str">
        <f>IF(Table11[[#This Row],[Age]]&lt;=22,"Rookie",IF(Table11[[#This Row],[Age]]&lt;=29,"Seasoned","Veteran"))</f>
        <v>Seasoned</v>
      </c>
      <c r="Q452" t="str">
        <f>IF(AND(Table11[[#This Row],[Height (cm)]]&gt;=180,Table11[[#This Row],[Weight (kg)]]&gt;=70),"180+ and 70+","")</f>
        <v/>
      </c>
    </row>
    <row r="453" spans="12:17" x14ac:dyDescent="0.2">
      <c r="L453" t="s">
        <v>406</v>
      </c>
      <c r="M453">
        <v>28</v>
      </c>
      <c r="N453">
        <v>184</v>
      </c>
      <c r="O453">
        <v>76</v>
      </c>
      <c r="P453" t="str">
        <f>IF(Table11[[#This Row],[Age]]&lt;=22,"Rookie",IF(Table11[[#This Row],[Age]]&lt;=29,"Seasoned","Veteran"))</f>
        <v>Seasoned</v>
      </c>
      <c r="Q453" t="str">
        <f>IF(AND(Table11[[#This Row],[Height (cm)]]&gt;=180,Table11[[#This Row],[Weight (kg)]]&gt;=70),"180+ and 70+","")</f>
        <v>180+ and 70+</v>
      </c>
    </row>
    <row r="454" spans="12:17" x14ac:dyDescent="0.2">
      <c r="L454" t="s">
        <v>407</v>
      </c>
      <c r="M454">
        <v>25</v>
      </c>
      <c r="N454">
        <v>183</v>
      </c>
      <c r="O454">
        <v>72</v>
      </c>
      <c r="P454" t="str">
        <f>IF(Table11[[#This Row],[Age]]&lt;=22,"Rookie",IF(Table11[[#This Row],[Age]]&lt;=29,"Seasoned","Veteran"))</f>
        <v>Seasoned</v>
      </c>
      <c r="Q454" t="str">
        <f>IF(AND(Table11[[#This Row],[Height (cm)]]&gt;=180,Table11[[#This Row],[Weight (kg)]]&gt;=70),"180+ and 70+","")</f>
        <v>180+ and 70+</v>
      </c>
    </row>
    <row r="455" spans="12:17" x14ac:dyDescent="0.2">
      <c r="L455" t="s">
        <v>408</v>
      </c>
      <c r="M455">
        <v>25</v>
      </c>
      <c r="N455">
        <v>183</v>
      </c>
      <c r="O455">
        <v>82</v>
      </c>
      <c r="P455" t="str">
        <f>IF(Table11[[#This Row],[Age]]&lt;=22,"Rookie",IF(Table11[[#This Row],[Age]]&lt;=29,"Seasoned","Veteran"))</f>
        <v>Seasoned</v>
      </c>
      <c r="Q455" t="str">
        <f>IF(AND(Table11[[#This Row],[Height (cm)]]&gt;=180,Table11[[#This Row],[Weight (kg)]]&gt;=70),"180+ and 70+","")</f>
        <v>180+ and 70+</v>
      </c>
    </row>
    <row r="456" spans="12:17" x14ac:dyDescent="0.2">
      <c r="L456" t="s">
        <v>409</v>
      </c>
      <c r="M456">
        <v>26</v>
      </c>
      <c r="N456">
        <v>175</v>
      </c>
      <c r="O456">
        <v>73</v>
      </c>
      <c r="P456" t="str">
        <f>IF(Table11[[#This Row],[Age]]&lt;=22,"Rookie",IF(Table11[[#This Row],[Age]]&lt;=29,"Seasoned","Veteran"))</f>
        <v>Seasoned</v>
      </c>
      <c r="Q456" t="str">
        <f>IF(AND(Table11[[#This Row],[Height (cm)]]&gt;=180,Table11[[#This Row],[Weight (kg)]]&gt;=70),"180+ and 70+","")</f>
        <v/>
      </c>
    </row>
    <row r="457" spans="12:17" x14ac:dyDescent="0.2">
      <c r="L457" t="s">
        <v>410</v>
      </c>
      <c r="M457">
        <v>26</v>
      </c>
      <c r="N457">
        <v>178</v>
      </c>
      <c r="O457">
        <v>67</v>
      </c>
      <c r="P457" t="str">
        <f>IF(Table11[[#This Row],[Age]]&lt;=22,"Rookie",IF(Table11[[#This Row],[Age]]&lt;=29,"Seasoned","Veteran"))</f>
        <v>Seasoned</v>
      </c>
      <c r="Q457" t="str">
        <f>IF(AND(Table11[[#This Row],[Height (cm)]]&gt;=180,Table11[[#This Row],[Weight (kg)]]&gt;=70),"180+ and 70+","")</f>
        <v/>
      </c>
    </row>
    <row r="458" spans="12:17" x14ac:dyDescent="0.2">
      <c r="L458" t="s">
        <v>411</v>
      </c>
      <c r="M458">
        <v>26</v>
      </c>
      <c r="N458">
        <v>187</v>
      </c>
      <c r="O458">
        <v>81</v>
      </c>
      <c r="P458" t="str">
        <f>IF(Table11[[#This Row],[Age]]&lt;=22,"Rookie",IF(Table11[[#This Row],[Age]]&lt;=29,"Seasoned","Veteran"))</f>
        <v>Seasoned</v>
      </c>
      <c r="Q458" t="str">
        <f>IF(AND(Table11[[#This Row],[Height (cm)]]&gt;=180,Table11[[#This Row],[Weight (kg)]]&gt;=70),"180+ and 70+","")</f>
        <v>180+ and 70+</v>
      </c>
    </row>
    <row r="459" spans="12:17" x14ac:dyDescent="0.2">
      <c r="L459" t="s">
        <v>412</v>
      </c>
      <c r="M459">
        <v>22</v>
      </c>
      <c r="N459">
        <v>183</v>
      </c>
      <c r="O459">
        <v>78</v>
      </c>
      <c r="P459" t="str">
        <f>IF(Table11[[#This Row],[Age]]&lt;=22,"Rookie",IF(Table11[[#This Row],[Age]]&lt;=29,"Seasoned","Veteran"))</f>
        <v>Rookie</v>
      </c>
      <c r="Q459" t="str">
        <f>IF(AND(Table11[[#This Row],[Height (cm)]]&gt;=180,Table11[[#This Row],[Weight (kg)]]&gt;=70),"180+ and 70+","")</f>
        <v>180+ and 70+</v>
      </c>
    </row>
    <row r="460" spans="12:17" x14ac:dyDescent="0.2">
      <c r="L460" t="s">
        <v>355</v>
      </c>
      <c r="M460">
        <v>23</v>
      </c>
      <c r="N460">
        <v>184</v>
      </c>
      <c r="O460">
        <v>68</v>
      </c>
      <c r="P460" t="str">
        <f>IF(Table11[[#This Row],[Age]]&lt;=22,"Rookie",IF(Table11[[#This Row],[Age]]&lt;=29,"Seasoned","Veteran"))</f>
        <v>Seasoned</v>
      </c>
      <c r="Q460" t="str">
        <f>IF(AND(Table11[[#This Row],[Height (cm)]]&gt;=180,Table11[[#This Row],[Weight (kg)]]&gt;=70),"180+ and 70+","")</f>
        <v/>
      </c>
    </row>
    <row r="461" spans="12:17" x14ac:dyDescent="0.2">
      <c r="L461" t="s">
        <v>413</v>
      </c>
      <c r="M461">
        <v>25</v>
      </c>
      <c r="N461">
        <v>175</v>
      </c>
      <c r="O461">
        <v>78</v>
      </c>
      <c r="P461" t="str">
        <f>IF(Table11[[#This Row],[Age]]&lt;=22,"Rookie",IF(Table11[[#This Row],[Age]]&lt;=29,"Seasoned","Veteran"))</f>
        <v>Seasoned</v>
      </c>
      <c r="Q461" t="str">
        <f>IF(AND(Table11[[#This Row],[Height (cm)]]&gt;=180,Table11[[#This Row],[Weight (kg)]]&gt;=70),"180+ and 70+","")</f>
        <v/>
      </c>
    </row>
    <row r="462" spans="12:17" x14ac:dyDescent="0.2">
      <c r="L462" t="s">
        <v>414</v>
      </c>
      <c r="M462">
        <v>22</v>
      </c>
      <c r="N462">
        <v>182</v>
      </c>
      <c r="O462">
        <v>72</v>
      </c>
      <c r="P462" t="str">
        <f>IF(Table11[[#This Row],[Age]]&lt;=22,"Rookie",IF(Table11[[#This Row],[Age]]&lt;=29,"Seasoned","Veteran"))</f>
        <v>Rookie</v>
      </c>
      <c r="Q462" t="str">
        <f>IF(AND(Table11[[#This Row],[Height (cm)]]&gt;=180,Table11[[#This Row],[Weight (kg)]]&gt;=70),"180+ and 70+","")</f>
        <v>180+ and 70+</v>
      </c>
    </row>
    <row r="463" spans="12:17" x14ac:dyDescent="0.2">
      <c r="L463" t="s">
        <v>415</v>
      </c>
      <c r="M463">
        <v>22</v>
      </c>
      <c r="N463">
        <v>185</v>
      </c>
      <c r="O463">
        <v>75</v>
      </c>
      <c r="P463" t="str">
        <f>IF(Table11[[#This Row],[Age]]&lt;=22,"Rookie",IF(Table11[[#This Row],[Age]]&lt;=29,"Seasoned","Veteran"))</f>
        <v>Rookie</v>
      </c>
      <c r="Q463" t="str">
        <f>IF(AND(Table11[[#This Row],[Height (cm)]]&gt;=180,Table11[[#This Row],[Weight (kg)]]&gt;=70),"180+ and 70+","")</f>
        <v>180+ and 70+</v>
      </c>
    </row>
    <row r="464" spans="12:17" x14ac:dyDescent="0.2">
      <c r="L464" t="s">
        <v>416</v>
      </c>
      <c r="M464">
        <v>22</v>
      </c>
      <c r="N464">
        <v>190</v>
      </c>
      <c r="O464">
        <v>90</v>
      </c>
      <c r="P464" t="str">
        <f>IF(Table11[[#This Row],[Age]]&lt;=22,"Rookie",IF(Table11[[#This Row],[Age]]&lt;=29,"Seasoned","Veteran"))</f>
        <v>Rookie</v>
      </c>
      <c r="Q464" t="str">
        <f>IF(AND(Table11[[#This Row],[Height (cm)]]&gt;=180,Table11[[#This Row],[Weight (kg)]]&gt;=70),"180+ and 70+","")</f>
        <v>180+ and 70+</v>
      </c>
    </row>
    <row r="465" spans="12:17" x14ac:dyDescent="0.2">
      <c r="L465" t="s">
        <v>417</v>
      </c>
      <c r="M465">
        <v>22</v>
      </c>
      <c r="N465">
        <v>180</v>
      </c>
      <c r="O465">
        <v>72</v>
      </c>
      <c r="P465" t="str">
        <f>IF(Table11[[#This Row],[Age]]&lt;=22,"Rookie",IF(Table11[[#This Row],[Age]]&lt;=29,"Seasoned","Veteran"))</f>
        <v>Rookie</v>
      </c>
      <c r="Q465" t="str">
        <f>IF(AND(Table11[[#This Row],[Height (cm)]]&gt;=180,Table11[[#This Row],[Weight (kg)]]&gt;=70),"180+ and 70+","")</f>
        <v>180+ and 70+</v>
      </c>
    </row>
    <row r="466" spans="12:17" x14ac:dyDescent="0.2">
      <c r="L466" t="s">
        <v>418</v>
      </c>
      <c r="M466">
        <v>20</v>
      </c>
      <c r="N466">
        <v>167</v>
      </c>
      <c r="O466">
        <v>63</v>
      </c>
      <c r="P466" t="str">
        <f>IF(Table11[[#This Row],[Age]]&lt;=22,"Rookie",IF(Table11[[#This Row],[Age]]&lt;=29,"Seasoned","Veteran"))</f>
        <v>Rookie</v>
      </c>
      <c r="Q466" t="str">
        <f>IF(AND(Table11[[#This Row],[Height (cm)]]&gt;=180,Table11[[#This Row],[Weight (kg)]]&gt;=70),"180+ and 70+","")</f>
        <v/>
      </c>
    </row>
    <row r="467" spans="12:17" x14ac:dyDescent="0.2">
      <c r="L467" t="s">
        <v>362</v>
      </c>
      <c r="M467">
        <v>21</v>
      </c>
      <c r="N467">
        <v>191</v>
      </c>
      <c r="O467">
        <v>73</v>
      </c>
      <c r="P467" t="str">
        <f>IF(Table11[[#This Row],[Age]]&lt;=22,"Rookie",IF(Table11[[#This Row],[Age]]&lt;=29,"Seasoned","Veteran"))</f>
        <v>Rookie</v>
      </c>
      <c r="Q467" t="str">
        <f>IF(AND(Table11[[#This Row],[Height (cm)]]&gt;=180,Table11[[#This Row],[Weight (kg)]]&gt;=70),"180+ and 70+","")</f>
        <v>180+ and 70+</v>
      </c>
    </row>
    <row r="468" spans="12:17" x14ac:dyDescent="0.2">
      <c r="L468" t="s">
        <v>419</v>
      </c>
      <c r="M468">
        <v>19</v>
      </c>
      <c r="N468">
        <v>181</v>
      </c>
      <c r="O468">
        <v>66</v>
      </c>
      <c r="P468" t="str">
        <f>IF(Table11[[#This Row],[Age]]&lt;=22,"Rookie",IF(Table11[[#This Row],[Age]]&lt;=29,"Seasoned","Veteran"))</f>
        <v>Rookie</v>
      </c>
      <c r="Q468" t="str">
        <f>IF(AND(Table11[[#This Row],[Height (cm)]]&gt;=180,Table11[[#This Row],[Weight (kg)]]&gt;=70),"180+ and 70+","")</f>
        <v/>
      </c>
    </row>
    <row r="469" spans="12:17" x14ac:dyDescent="0.2">
      <c r="L469" t="s">
        <v>420</v>
      </c>
      <c r="M469">
        <v>24</v>
      </c>
      <c r="N469">
        <v>183</v>
      </c>
      <c r="O469">
        <v>81</v>
      </c>
      <c r="P469" t="str">
        <f>IF(Table11[[#This Row],[Age]]&lt;=22,"Rookie",IF(Table11[[#This Row],[Age]]&lt;=29,"Seasoned","Veteran"))</f>
        <v>Seasoned</v>
      </c>
      <c r="Q469" t="str">
        <f>IF(AND(Table11[[#This Row],[Height (cm)]]&gt;=180,Table11[[#This Row],[Weight (kg)]]&gt;=70),"180+ and 70+","")</f>
        <v>180+ and 70+</v>
      </c>
    </row>
    <row r="470" spans="12:17" x14ac:dyDescent="0.2">
      <c r="L470" t="s">
        <v>421</v>
      </c>
      <c r="M470">
        <v>22</v>
      </c>
      <c r="N470">
        <v>186</v>
      </c>
      <c r="O470">
        <v>75</v>
      </c>
      <c r="P470" t="str">
        <f>IF(Table11[[#This Row],[Age]]&lt;=22,"Rookie",IF(Table11[[#This Row],[Age]]&lt;=29,"Seasoned","Veteran"))</f>
        <v>Rookie</v>
      </c>
      <c r="Q470" t="str">
        <f>IF(AND(Table11[[#This Row],[Height (cm)]]&gt;=180,Table11[[#This Row],[Weight (kg)]]&gt;=70),"180+ and 70+","")</f>
        <v>180+ and 70+</v>
      </c>
    </row>
    <row r="471" spans="12:17" x14ac:dyDescent="0.2">
      <c r="L471" t="s">
        <v>367</v>
      </c>
      <c r="M471">
        <v>20</v>
      </c>
      <c r="N471">
        <v>180</v>
      </c>
      <c r="O471">
        <v>73</v>
      </c>
      <c r="P471" t="str">
        <f>IF(Table11[[#This Row],[Age]]&lt;=22,"Rookie",IF(Table11[[#This Row],[Age]]&lt;=29,"Seasoned","Veteran"))</f>
        <v>Rookie</v>
      </c>
      <c r="Q471" t="str">
        <f>IF(AND(Table11[[#This Row],[Height (cm)]]&gt;=180,Table11[[#This Row],[Weight (kg)]]&gt;=70),"180+ and 70+","")</f>
        <v>180+ and 70+</v>
      </c>
    </row>
    <row r="472" spans="12:17" x14ac:dyDescent="0.2">
      <c r="L472" t="s">
        <v>422</v>
      </c>
      <c r="M472">
        <v>20</v>
      </c>
      <c r="N472">
        <v>175</v>
      </c>
      <c r="O472">
        <v>67</v>
      </c>
      <c r="P472" t="str">
        <f>IF(Table11[[#This Row],[Age]]&lt;=22,"Rookie",IF(Table11[[#This Row],[Age]]&lt;=29,"Seasoned","Veteran"))</f>
        <v>Rookie</v>
      </c>
      <c r="Q472" t="str">
        <f>IF(AND(Table11[[#This Row],[Height (cm)]]&gt;=180,Table11[[#This Row],[Weight (kg)]]&gt;=70),"180+ and 70+","")</f>
        <v/>
      </c>
    </row>
    <row r="473" spans="12:17" x14ac:dyDescent="0.2">
      <c r="L473" t="s">
        <v>423</v>
      </c>
      <c r="M473">
        <v>22</v>
      </c>
      <c r="N473">
        <v>199</v>
      </c>
      <c r="O473">
        <v>88</v>
      </c>
      <c r="P473" t="str">
        <f>IF(Table11[[#This Row],[Age]]&lt;=22,"Rookie",IF(Table11[[#This Row],[Age]]&lt;=29,"Seasoned","Veteran"))</f>
        <v>Rookie</v>
      </c>
      <c r="Q473" t="str">
        <f>IF(AND(Table11[[#This Row],[Height (cm)]]&gt;=180,Table11[[#This Row],[Weight (kg)]]&gt;=70),"180+ and 70+","")</f>
        <v>180+ and 70+</v>
      </c>
    </row>
    <row r="474" spans="12:17" x14ac:dyDescent="0.2">
      <c r="L474" t="s">
        <v>424</v>
      </c>
      <c r="M474">
        <v>21</v>
      </c>
      <c r="N474">
        <v>187</v>
      </c>
      <c r="O474">
        <v>81</v>
      </c>
      <c r="P474" t="str">
        <f>IF(Table11[[#This Row],[Age]]&lt;=22,"Rookie",IF(Table11[[#This Row],[Age]]&lt;=29,"Seasoned","Veteran"))</f>
        <v>Rookie</v>
      </c>
      <c r="Q474" t="str">
        <f>IF(AND(Table11[[#This Row],[Height (cm)]]&gt;=180,Table11[[#This Row],[Weight (kg)]]&gt;=70),"180+ and 70+","")</f>
        <v>180+ and 70+</v>
      </c>
    </row>
    <row r="475" spans="12:17" x14ac:dyDescent="0.2">
      <c r="L475" t="s">
        <v>370</v>
      </c>
      <c r="M475">
        <v>19</v>
      </c>
      <c r="N475">
        <v>177</v>
      </c>
      <c r="O475">
        <v>73</v>
      </c>
      <c r="P475" t="str">
        <f>IF(Table11[[#This Row],[Age]]&lt;=22,"Rookie",IF(Table11[[#This Row],[Age]]&lt;=29,"Seasoned","Veteran"))</f>
        <v>Rookie</v>
      </c>
      <c r="Q475" t="str">
        <f>IF(AND(Table11[[#This Row],[Height (cm)]]&gt;=180,Table11[[#This Row],[Weight (kg)]]&gt;=70),"180+ and 70+","")</f>
        <v/>
      </c>
    </row>
    <row r="476" spans="12:17" x14ac:dyDescent="0.2">
      <c r="L476" t="s">
        <v>425</v>
      </c>
      <c r="M476">
        <v>18</v>
      </c>
      <c r="N476">
        <v>175</v>
      </c>
      <c r="O476">
        <v>63</v>
      </c>
      <c r="P476" t="str">
        <f>IF(Table11[[#This Row],[Age]]&lt;=22,"Rookie",IF(Table11[[#This Row],[Age]]&lt;=29,"Seasoned","Veteran"))</f>
        <v>Rookie</v>
      </c>
      <c r="Q476" t="str">
        <f>IF(AND(Table11[[#This Row],[Height (cm)]]&gt;=180,Table11[[#This Row],[Weight (kg)]]&gt;=70),"180+ and 70+","")</f>
        <v/>
      </c>
    </row>
    <row r="477" spans="12:17" x14ac:dyDescent="0.2">
      <c r="L477" t="s">
        <v>371</v>
      </c>
      <c r="M477">
        <v>19</v>
      </c>
      <c r="N477">
        <v>178</v>
      </c>
      <c r="O477">
        <v>71</v>
      </c>
      <c r="P477" t="str">
        <f>IF(Table11[[#This Row],[Age]]&lt;=22,"Rookie",IF(Table11[[#This Row],[Age]]&lt;=29,"Seasoned","Veteran"))</f>
        <v>Rookie</v>
      </c>
      <c r="Q477" t="str">
        <f>IF(AND(Table11[[#This Row],[Height (cm)]]&gt;=180,Table11[[#This Row],[Weight (kg)]]&gt;=70),"180+ and 70+","")</f>
        <v/>
      </c>
    </row>
    <row r="478" spans="12:17" x14ac:dyDescent="0.2">
      <c r="L478" t="s">
        <v>426</v>
      </c>
      <c r="M478">
        <v>18</v>
      </c>
      <c r="N478">
        <v>183</v>
      </c>
      <c r="O478">
        <v>72</v>
      </c>
      <c r="P478" t="str">
        <f>IF(Table11[[#This Row],[Age]]&lt;=22,"Rookie",IF(Table11[[#This Row],[Age]]&lt;=29,"Seasoned","Veteran"))</f>
        <v>Rookie</v>
      </c>
      <c r="Q478" t="str">
        <f>IF(AND(Table11[[#This Row],[Height (cm)]]&gt;=180,Table11[[#This Row],[Weight (kg)]]&gt;=70),"180+ and 70+","")</f>
        <v>180+ and 70+</v>
      </c>
    </row>
    <row r="479" spans="12:17" x14ac:dyDescent="0.2">
      <c r="L479" t="s">
        <v>427</v>
      </c>
      <c r="M479">
        <v>17</v>
      </c>
      <c r="N479">
        <v>190</v>
      </c>
      <c r="O479">
        <v>89</v>
      </c>
      <c r="P479" t="str">
        <f>IF(Table11[[#This Row],[Age]]&lt;=22,"Rookie",IF(Table11[[#This Row],[Age]]&lt;=29,"Seasoned","Veteran"))</f>
        <v>Rookie</v>
      </c>
      <c r="Q479" t="str">
        <f>IF(AND(Table11[[#This Row],[Height (cm)]]&gt;=180,Table11[[#This Row],[Weight (kg)]]&gt;=70),"180+ and 70+","")</f>
        <v>180+ and 70+</v>
      </c>
    </row>
    <row r="480" spans="12:17" x14ac:dyDescent="0.2">
      <c r="L480" t="s">
        <v>428</v>
      </c>
      <c r="M480">
        <v>18</v>
      </c>
      <c r="N480">
        <v>174</v>
      </c>
      <c r="O480">
        <v>70</v>
      </c>
      <c r="P480" t="str">
        <f>IF(Table11[[#This Row],[Age]]&lt;=22,"Rookie",IF(Table11[[#This Row],[Age]]&lt;=29,"Seasoned","Veteran"))</f>
        <v>Rookie</v>
      </c>
      <c r="Q480" t="str">
        <f>IF(AND(Table11[[#This Row],[Height (cm)]]&gt;=180,Table11[[#This Row],[Weight (kg)]]&gt;=70),"180+ and 70+","")</f>
        <v/>
      </c>
    </row>
    <row r="481" spans="12:17" x14ac:dyDescent="0.2">
      <c r="L481" t="s">
        <v>429</v>
      </c>
      <c r="M481">
        <v>19</v>
      </c>
      <c r="N481">
        <v>178</v>
      </c>
      <c r="O481">
        <v>68</v>
      </c>
      <c r="P481" t="str">
        <f>IF(Table11[[#This Row],[Age]]&lt;=22,"Rookie",IF(Table11[[#This Row],[Age]]&lt;=29,"Seasoned","Veteran"))</f>
        <v>Rookie</v>
      </c>
      <c r="Q481" t="str">
        <f>IF(AND(Table11[[#This Row],[Height (cm)]]&gt;=180,Table11[[#This Row],[Weight (kg)]]&gt;=70),"180+ and 70+","")</f>
        <v/>
      </c>
    </row>
    <row r="482" spans="12:17" x14ac:dyDescent="0.2">
      <c r="L482" t="s">
        <v>391</v>
      </c>
      <c r="M482">
        <v>37</v>
      </c>
      <c r="N482">
        <v>184</v>
      </c>
      <c r="O482">
        <v>82</v>
      </c>
      <c r="P482" t="str">
        <f>IF(Table11[[#This Row],[Age]]&lt;=22,"Rookie",IF(Table11[[#This Row],[Age]]&lt;=29,"Seasoned","Veteran"))</f>
        <v>Veteran</v>
      </c>
      <c r="Q482" t="str">
        <f>IF(AND(Table11[[#This Row],[Height (cm)]]&gt;=180,Table11[[#This Row],[Weight (kg)]]&gt;=70),"180+ and 70+","")</f>
        <v>180+ and 70+</v>
      </c>
    </row>
    <row r="483" spans="12:17" x14ac:dyDescent="0.2">
      <c r="L483" t="s">
        <v>430</v>
      </c>
      <c r="M483">
        <v>29</v>
      </c>
      <c r="N483">
        <v>178</v>
      </c>
      <c r="O483">
        <v>78</v>
      </c>
      <c r="P483" t="str">
        <f>IF(Table11[[#This Row],[Age]]&lt;=22,"Rookie",IF(Table11[[#This Row],[Age]]&lt;=29,"Seasoned","Veteran"))</f>
        <v>Seasoned</v>
      </c>
      <c r="Q483" t="str">
        <f>IF(AND(Table11[[#This Row],[Height (cm)]]&gt;=180,Table11[[#This Row],[Weight (kg)]]&gt;=70),"180+ and 70+","")</f>
        <v/>
      </c>
    </row>
    <row r="484" spans="12:17" x14ac:dyDescent="0.2">
      <c r="L484" t="s">
        <v>431</v>
      </c>
      <c r="M484">
        <v>28</v>
      </c>
      <c r="N484">
        <v>180</v>
      </c>
      <c r="O484">
        <v>75</v>
      </c>
      <c r="P484" t="str">
        <f>IF(Table11[[#This Row],[Age]]&lt;=22,"Rookie",IF(Table11[[#This Row],[Age]]&lt;=29,"Seasoned","Veteran"))</f>
        <v>Seasoned</v>
      </c>
      <c r="Q484" t="str">
        <f>IF(AND(Table11[[#This Row],[Height (cm)]]&gt;=180,Table11[[#This Row],[Weight (kg)]]&gt;=70),"180+ and 70+","")</f>
        <v>180+ and 70+</v>
      </c>
    </row>
    <row r="485" spans="12:17" x14ac:dyDescent="0.2">
      <c r="L485" t="s">
        <v>432</v>
      </c>
      <c r="M485">
        <v>27</v>
      </c>
      <c r="N485">
        <v>187</v>
      </c>
      <c r="O485">
        <v>76</v>
      </c>
      <c r="P485" t="str">
        <f>IF(Table11[[#This Row],[Age]]&lt;=22,"Rookie",IF(Table11[[#This Row],[Age]]&lt;=29,"Seasoned","Veteran"))</f>
        <v>Seasoned</v>
      </c>
      <c r="Q485" t="str">
        <f>IF(AND(Table11[[#This Row],[Height (cm)]]&gt;=180,Table11[[#This Row],[Weight (kg)]]&gt;=70),"180+ and 70+","")</f>
        <v>180+ and 70+</v>
      </c>
    </row>
    <row r="486" spans="12:17" x14ac:dyDescent="0.2">
      <c r="L486" t="s">
        <v>433</v>
      </c>
      <c r="M486">
        <v>26</v>
      </c>
      <c r="N486">
        <v>184</v>
      </c>
      <c r="O486">
        <v>74</v>
      </c>
      <c r="P486" t="str">
        <f>IF(Table11[[#This Row],[Age]]&lt;=22,"Rookie",IF(Table11[[#This Row],[Age]]&lt;=29,"Seasoned","Veteran"))</f>
        <v>Seasoned</v>
      </c>
      <c r="Q486" t="str">
        <f>IF(AND(Table11[[#This Row],[Height (cm)]]&gt;=180,Table11[[#This Row],[Weight (kg)]]&gt;=70),"180+ and 70+","")</f>
        <v>180+ and 70+</v>
      </c>
    </row>
    <row r="487" spans="12:17" x14ac:dyDescent="0.2">
      <c r="L487" t="s">
        <v>434</v>
      </c>
      <c r="M487">
        <v>26</v>
      </c>
      <c r="N487">
        <v>187</v>
      </c>
      <c r="O487">
        <v>88</v>
      </c>
      <c r="P487" t="str">
        <f>IF(Table11[[#This Row],[Age]]&lt;=22,"Rookie",IF(Table11[[#This Row],[Age]]&lt;=29,"Seasoned","Veteran"))</f>
        <v>Seasoned</v>
      </c>
      <c r="Q487" t="str">
        <f>IF(AND(Table11[[#This Row],[Height (cm)]]&gt;=180,Table11[[#This Row],[Weight (kg)]]&gt;=70),"180+ and 70+","")</f>
        <v>180+ and 70+</v>
      </c>
    </row>
    <row r="488" spans="12:17" x14ac:dyDescent="0.2">
      <c r="L488" t="s">
        <v>435</v>
      </c>
      <c r="M488">
        <v>24</v>
      </c>
      <c r="N488">
        <v>195</v>
      </c>
      <c r="O488">
        <v>85</v>
      </c>
      <c r="P488" t="str">
        <f>IF(Table11[[#This Row],[Age]]&lt;=22,"Rookie",IF(Table11[[#This Row],[Age]]&lt;=29,"Seasoned","Veteran"))</f>
        <v>Seasoned</v>
      </c>
      <c r="Q488" t="str">
        <f>IF(AND(Table11[[#This Row],[Height (cm)]]&gt;=180,Table11[[#This Row],[Weight (kg)]]&gt;=70),"180+ and 70+","")</f>
        <v>180+ and 70+</v>
      </c>
    </row>
    <row r="489" spans="12:17" x14ac:dyDescent="0.2">
      <c r="L489" t="s">
        <v>409</v>
      </c>
      <c r="M489">
        <v>26</v>
      </c>
      <c r="N489">
        <v>175</v>
      </c>
      <c r="O489">
        <v>73</v>
      </c>
      <c r="P489" t="str">
        <f>IF(Table11[[#This Row],[Age]]&lt;=22,"Rookie",IF(Table11[[#This Row],[Age]]&lt;=29,"Seasoned","Veteran"))</f>
        <v>Seasoned</v>
      </c>
      <c r="Q489" t="str">
        <f>IF(AND(Table11[[#This Row],[Height (cm)]]&gt;=180,Table11[[#This Row],[Weight (kg)]]&gt;=70),"180+ and 70+","")</f>
        <v/>
      </c>
    </row>
    <row r="490" spans="12:17" x14ac:dyDescent="0.2">
      <c r="L490" t="s">
        <v>436</v>
      </c>
      <c r="M490">
        <v>24</v>
      </c>
      <c r="N490">
        <v>186</v>
      </c>
      <c r="O490">
        <v>73</v>
      </c>
      <c r="P490" t="str">
        <f>IF(Table11[[#This Row],[Age]]&lt;=22,"Rookie",IF(Table11[[#This Row],[Age]]&lt;=29,"Seasoned","Veteran"))</f>
        <v>Seasoned</v>
      </c>
      <c r="Q490" t="str">
        <f>IF(AND(Table11[[#This Row],[Height (cm)]]&gt;=180,Table11[[#This Row],[Weight (kg)]]&gt;=70),"180+ and 70+","")</f>
        <v>180+ and 70+</v>
      </c>
    </row>
    <row r="491" spans="12:17" x14ac:dyDescent="0.2">
      <c r="L491" t="s">
        <v>437</v>
      </c>
      <c r="M491">
        <v>24</v>
      </c>
      <c r="N491">
        <v>181</v>
      </c>
      <c r="O491">
        <v>74</v>
      </c>
      <c r="P491" t="str">
        <f>IF(Table11[[#This Row],[Age]]&lt;=22,"Rookie",IF(Table11[[#This Row],[Age]]&lt;=29,"Seasoned","Veteran"))</f>
        <v>Seasoned</v>
      </c>
      <c r="Q491" t="str">
        <f>IF(AND(Table11[[#This Row],[Height (cm)]]&gt;=180,Table11[[#This Row],[Weight (kg)]]&gt;=70),"180+ and 70+","")</f>
        <v>180+ and 70+</v>
      </c>
    </row>
    <row r="492" spans="12:17" x14ac:dyDescent="0.2">
      <c r="L492" t="s">
        <v>438</v>
      </c>
      <c r="M492">
        <v>24</v>
      </c>
      <c r="N492">
        <v>197</v>
      </c>
      <c r="O492">
        <v>81</v>
      </c>
      <c r="P492" t="str">
        <f>IF(Table11[[#This Row],[Age]]&lt;=22,"Rookie",IF(Table11[[#This Row],[Age]]&lt;=29,"Seasoned","Veteran"))</f>
        <v>Seasoned</v>
      </c>
      <c r="Q492" t="str">
        <f>IF(AND(Table11[[#This Row],[Height (cm)]]&gt;=180,Table11[[#This Row],[Weight (kg)]]&gt;=70),"180+ and 70+","")</f>
        <v>180+ and 70+</v>
      </c>
    </row>
    <row r="493" spans="12:17" x14ac:dyDescent="0.2">
      <c r="L493" t="s">
        <v>439</v>
      </c>
      <c r="M493">
        <v>26</v>
      </c>
      <c r="N493">
        <v>176</v>
      </c>
      <c r="O493">
        <v>70</v>
      </c>
      <c r="P493" t="str">
        <f>IF(Table11[[#This Row],[Age]]&lt;=22,"Rookie",IF(Table11[[#This Row],[Age]]&lt;=29,"Seasoned","Veteran"))</f>
        <v>Seasoned</v>
      </c>
      <c r="Q493" t="str">
        <f>IF(AND(Table11[[#This Row],[Height (cm)]]&gt;=180,Table11[[#This Row],[Weight (kg)]]&gt;=70),"180+ and 70+","")</f>
        <v/>
      </c>
    </row>
    <row r="494" spans="12:17" x14ac:dyDescent="0.2">
      <c r="L494" t="s">
        <v>440</v>
      </c>
      <c r="M494">
        <v>24</v>
      </c>
      <c r="N494">
        <v>175</v>
      </c>
      <c r="O494">
        <v>67</v>
      </c>
      <c r="P494" t="str">
        <f>IF(Table11[[#This Row],[Age]]&lt;=22,"Rookie",IF(Table11[[#This Row],[Age]]&lt;=29,"Seasoned","Veteran"))</f>
        <v>Seasoned</v>
      </c>
      <c r="Q494" t="str">
        <f>IF(AND(Table11[[#This Row],[Height (cm)]]&gt;=180,Table11[[#This Row],[Weight (kg)]]&gt;=70),"180+ and 70+","")</f>
        <v/>
      </c>
    </row>
    <row r="495" spans="12:17" x14ac:dyDescent="0.2">
      <c r="L495" t="s">
        <v>441</v>
      </c>
      <c r="M495">
        <v>23</v>
      </c>
      <c r="N495">
        <v>189</v>
      </c>
      <c r="O495">
        <v>89</v>
      </c>
      <c r="P495" t="str">
        <f>IF(Table11[[#This Row],[Age]]&lt;=22,"Rookie",IF(Table11[[#This Row],[Age]]&lt;=29,"Seasoned","Veteran"))</f>
        <v>Seasoned</v>
      </c>
      <c r="Q495" t="str">
        <f>IF(AND(Table11[[#This Row],[Height (cm)]]&gt;=180,Table11[[#This Row],[Weight (kg)]]&gt;=70),"180+ and 70+","")</f>
        <v>180+ and 70+</v>
      </c>
    </row>
    <row r="496" spans="12:17" x14ac:dyDescent="0.2">
      <c r="L496" t="s">
        <v>442</v>
      </c>
      <c r="M496">
        <v>24</v>
      </c>
      <c r="N496">
        <v>174</v>
      </c>
      <c r="O496">
        <v>60</v>
      </c>
      <c r="P496" t="str">
        <f>IF(Table11[[#This Row],[Age]]&lt;=22,"Rookie",IF(Table11[[#This Row],[Age]]&lt;=29,"Seasoned","Veteran"))</f>
        <v>Seasoned</v>
      </c>
      <c r="Q496" t="str">
        <f>IF(AND(Table11[[#This Row],[Height (cm)]]&gt;=180,Table11[[#This Row],[Weight (kg)]]&gt;=70),"180+ and 70+","")</f>
        <v/>
      </c>
    </row>
    <row r="497" spans="12:17" x14ac:dyDescent="0.2">
      <c r="L497" t="s">
        <v>443</v>
      </c>
      <c r="M497">
        <v>25</v>
      </c>
      <c r="N497">
        <v>180</v>
      </c>
      <c r="O497">
        <v>75</v>
      </c>
      <c r="P497" t="str">
        <f>IF(Table11[[#This Row],[Age]]&lt;=22,"Rookie",IF(Table11[[#This Row],[Age]]&lt;=29,"Seasoned","Veteran"))</f>
        <v>Seasoned</v>
      </c>
      <c r="Q497" t="str">
        <f>IF(AND(Table11[[#This Row],[Height (cm)]]&gt;=180,Table11[[#This Row],[Weight (kg)]]&gt;=70),"180+ and 70+","")</f>
        <v>180+ and 70+</v>
      </c>
    </row>
    <row r="498" spans="12:17" x14ac:dyDescent="0.2">
      <c r="L498" t="s">
        <v>444</v>
      </c>
      <c r="M498">
        <v>24</v>
      </c>
      <c r="N498">
        <v>173</v>
      </c>
      <c r="O498">
        <v>67</v>
      </c>
      <c r="P498" t="str">
        <f>IF(Table11[[#This Row],[Age]]&lt;=22,"Rookie",IF(Table11[[#This Row],[Age]]&lt;=29,"Seasoned","Veteran"))</f>
        <v>Seasoned</v>
      </c>
      <c r="Q498" t="str">
        <f>IF(AND(Table11[[#This Row],[Height (cm)]]&gt;=180,Table11[[#This Row],[Weight (kg)]]&gt;=70),"180+ and 70+","")</f>
        <v/>
      </c>
    </row>
    <row r="499" spans="12:17" x14ac:dyDescent="0.2">
      <c r="L499" t="s">
        <v>445</v>
      </c>
      <c r="M499">
        <v>25</v>
      </c>
      <c r="N499">
        <v>178</v>
      </c>
      <c r="O499">
        <v>77</v>
      </c>
      <c r="P499" t="str">
        <f>IF(Table11[[#This Row],[Age]]&lt;=22,"Rookie",IF(Table11[[#This Row],[Age]]&lt;=29,"Seasoned","Veteran"))</f>
        <v>Seasoned</v>
      </c>
      <c r="Q499" t="str">
        <f>IF(AND(Table11[[#This Row],[Height (cm)]]&gt;=180,Table11[[#This Row],[Weight (kg)]]&gt;=70),"180+ and 70+","")</f>
        <v/>
      </c>
    </row>
    <row r="500" spans="12:17" x14ac:dyDescent="0.2">
      <c r="L500" t="s">
        <v>446</v>
      </c>
      <c r="M500">
        <v>24</v>
      </c>
      <c r="N500">
        <v>189</v>
      </c>
      <c r="O500">
        <v>76</v>
      </c>
      <c r="P500" t="str">
        <f>IF(Table11[[#This Row],[Age]]&lt;=22,"Rookie",IF(Table11[[#This Row],[Age]]&lt;=29,"Seasoned","Veteran"))</f>
        <v>Seasoned</v>
      </c>
      <c r="Q500" t="str">
        <f>IF(AND(Table11[[#This Row],[Height (cm)]]&gt;=180,Table11[[#This Row],[Weight (kg)]]&gt;=70),"180+ and 70+","")</f>
        <v>180+ and 70+</v>
      </c>
    </row>
    <row r="501" spans="12:17" x14ac:dyDescent="0.2">
      <c r="L501" t="s">
        <v>447</v>
      </c>
      <c r="M501">
        <v>22</v>
      </c>
      <c r="N501">
        <v>194</v>
      </c>
      <c r="O501">
        <v>75</v>
      </c>
      <c r="P501" t="str">
        <f>IF(Table11[[#This Row],[Age]]&lt;=22,"Rookie",IF(Table11[[#This Row],[Age]]&lt;=29,"Seasoned","Veteran"))</f>
        <v>Rookie</v>
      </c>
      <c r="Q501" t="str">
        <f>IF(AND(Table11[[#This Row],[Height (cm)]]&gt;=180,Table11[[#This Row],[Weight (kg)]]&gt;=70),"180+ and 70+","")</f>
        <v>180+ and 70+</v>
      </c>
    </row>
    <row r="502" spans="12:17" x14ac:dyDescent="0.2">
      <c r="L502" t="s">
        <v>448</v>
      </c>
      <c r="M502">
        <v>24</v>
      </c>
      <c r="N502">
        <v>177</v>
      </c>
      <c r="O502">
        <v>79</v>
      </c>
      <c r="P502" t="str">
        <f>IF(Table11[[#This Row],[Age]]&lt;=22,"Rookie",IF(Table11[[#This Row],[Age]]&lt;=29,"Seasoned","Veteran"))</f>
        <v>Seasoned</v>
      </c>
      <c r="Q502" t="str">
        <f>IF(AND(Table11[[#This Row],[Height (cm)]]&gt;=180,Table11[[#This Row],[Weight (kg)]]&gt;=70),"180+ and 70+","")</f>
        <v/>
      </c>
    </row>
    <row r="503" spans="12:17" x14ac:dyDescent="0.2">
      <c r="L503" t="s">
        <v>449</v>
      </c>
      <c r="M503">
        <v>24</v>
      </c>
      <c r="N503">
        <v>185</v>
      </c>
      <c r="O503">
        <v>74</v>
      </c>
      <c r="P503" t="str">
        <f>IF(Table11[[#This Row],[Age]]&lt;=22,"Rookie",IF(Table11[[#This Row],[Age]]&lt;=29,"Seasoned","Veteran"))</f>
        <v>Seasoned</v>
      </c>
      <c r="Q503" t="str">
        <f>IF(AND(Table11[[#This Row],[Height (cm)]]&gt;=180,Table11[[#This Row],[Weight (kg)]]&gt;=70),"180+ and 70+","")</f>
        <v>180+ and 70+</v>
      </c>
    </row>
    <row r="504" spans="12:17" x14ac:dyDescent="0.2">
      <c r="L504" t="s">
        <v>450</v>
      </c>
      <c r="M504">
        <v>23</v>
      </c>
      <c r="N504">
        <v>186</v>
      </c>
      <c r="O504">
        <v>80</v>
      </c>
      <c r="P504" t="str">
        <f>IF(Table11[[#This Row],[Age]]&lt;=22,"Rookie",IF(Table11[[#This Row],[Age]]&lt;=29,"Seasoned","Veteran"))</f>
        <v>Seasoned</v>
      </c>
      <c r="Q504" t="str">
        <f>IF(AND(Table11[[#This Row],[Height (cm)]]&gt;=180,Table11[[#This Row],[Weight (kg)]]&gt;=70),"180+ and 70+","")</f>
        <v>180+ and 70+</v>
      </c>
    </row>
    <row r="505" spans="12:17" x14ac:dyDescent="0.2">
      <c r="L505" t="s">
        <v>451</v>
      </c>
      <c r="M505">
        <v>22</v>
      </c>
      <c r="N505">
        <v>190</v>
      </c>
      <c r="O505">
        <v>72</v>
      </c>
      <c r="P505" t="str">
        <f>IF(Table11[[#This Row],[Age]]&lt;=22,"Rookie",IF(Table11[[#This Row],[Age]]&lt;=29,"Seasoned","Veteran"))</f>
        <v>Rookie</v>
      </c>
      <c r="Q505" t="str">
        <f>IF(AND(Table11[[#This Row],[Height (cm)]]&gt;=180,Table11[[#This Row],[Weight (kg)]]&gt;=70),"180+ and 70+","")</f>
        <v>180+ and 70+</v>
      </c>
    </row>
    <row r="506" spans="12:17" x14ac:dyDescent="0.2">
      <c r="L506" t="s">
        <v>452</v>
      </c>
      <c r="M506">
        <v>27</v>
      </c>
      <c r="N506">
        <v>189</v>
      </c>
      <c r="O506">
        <v>83</v>
      </c>
      <c r="P506" t="str">
        <f>IF(Table11[[#This Row],[Age]]&lt;=22,"Rookie",IF(Table11[[#This Row],[Age]]&lt;=29,"Seasoned","Veteran"))</f>
        <v>Seasoned</v>
      </c>
      <c r="Q506" t="str">
        <f>IF(AND(Table11[[#This Row],[Height (cm)]]&gt;=180,Table11[[#This Row],[Weight (kg)]]&gt;=70),"180+ and 70+","")</f>
        <v>180+ and 70+</v>
      </c>
    </row>
    <row r="507" spans="12:17" x14ac:dyDescent="0.2">
      <c r="L507" t="s">
        <v>453</v>
      </c>
      <c r="M507">
        <v>20</v>
      </c>
      <c r="N507">
        <v>173</v>
      </c>
      <c r="O507">
        <v>67</v>
      </c>
      <c r="P507" t="str">
        <f>IF(Table11[[#This Row],[Age]]&lt;=22,"Rookie",IF(Table11[[#This Row],[Age]]&lt;=29,"Seasoned","Veteran"))</f>
        <v>Rookie</v>
      </c>
      <c r="Q507" t="str">
        <f>IF(AND(Table11[[#This Row],[Height (cm)]]&gt;=180,Table11[[#This Row],[Weight (kg)]]&gt;=70),"180+ and 70+","")</f>
        <v/>
      </c>
    </row>
    <row r="508" spans="12:17" x14ac:dyDescent="0.2">
      <c r="L508" t="s">
        <v>454</v>
      </c>
      <c r="M508">
        <v>20</v>
      </c>
      <c r="N508">
        <v>184</v>
      </c>
      <c r="O508">
        <v>83</v>
      </c>
      <c r="P508" t="str">
        <f>IF(Table11[[#This Row],[Age]]&lt;=22,"Rookie",IF(Table11[[#This Row],[Age]]&lt;=29,"Seasoned","Veteran"))</f>
        <v>Rookie</v>
      </c>
      <c r="Q508" t="str">
        <f>IF(AND(Table11[[#This Row],[Height (cm)]]&gt;=180,Table11[[#This Row],[Weight (kg)]]&gt;=70),"180+ and 70+","")</f>
        <v>180+ and 70+</v>
      </c>
    </row>
    <row r="509" spans="12:17" x14ac:dyDescent="0.2">
      <c r="L509" t="s">
        <v>455</v>
      </c>
      <c r="M509">
        <v>20</v>
      </c>
      <c r="N509">
        <v>180</v>
      </c>
      <c r="O509">
        <v>74</v>
      </c>
      <c r="P509" t="str">
        <f>IF(Table11[[#This Row],[Age]]&lt;=22,"Rookie",IF(Table11[[#This Row],[Age]]&lt;=29,"Seasoned","Veteran"))</f>
        <v>Rookie</v>
      </c>
      <c r="Q509" t="str">
        <f>IF(AND(Table11[[#This Row],[Height (cm)]]&gt;=180,Table11[[#This Row],[Weight (kg)]]&gt;=70),"180+ and 70+","")</f>
        <v>180+ and 70+</v>
      </c>
    </row>
    <row r="510" spans="12:17" x14ac:dyDescent="0.2">
      <c r="L510" t="s">
        <v>456</v>
      </c>
      <c r="M510">
        <v>22</v>
      </c>
      <c r="N510">
        <v>178</v>
      </c>
      <c r="O510">
        <v>72</v>
      </c>
      <c r="P510" t="str">
        <f>IF(Table11[[#This Row],[Age]]&lt;=22,"Rookie",IF(Table11[[#This Row],[Age]]&lt;=29,"Seasoned","Veteran"))</f>
        <v>Rookie</v>
      </c>
      <c r="Q510" t="str">
        <f>IF(AND(Table11[[#This Row],[Height (cm)]]&gt;=180,Table11[[#This Row],[Weight (kg)]]&gt;=70),"180+ and 70+","")</f>
        <v/>
      </c>
    </row>
    <row r="511" spans="12:17" x14ac:dyDescent="0.2">
      <c r="L511" t="s">
        <v>457</v>
      </c>
      <c r="M511">
        <v>20</v>
      </c>
      <c r="N511">
        <v>168</v>
      </c>
      <c r="O511">
        <v>61</v>
      </c>
      <c r="P511" t="str">
        <f>IF(Table11[[#This Row],[Age]]&lt;=22,"Rookie",IF(Table11[[#This Row],[Age]]&lt;=29,"Seasoned","Veteran"))</f>
        <v>Rookie</v>
      </c>
      <c r="Q511" t="str">
        <f>IF(AND(Table11[[#This Row],[Height (cm)]]&gt;=180,Table11[[#This Row],[Weight (kg)]]&gt;=70),"180+ and 70+","")</f>
        <v/>
      </c>
    </row>
    <row r="512" spans="12:17" x14ac:dyDescent="0.2">
      <c r="L512" t="s">
        <v>367</v>
      </c>
      <c r="M512">
        <v>20</v>
      </c>
      <c r="N512">
        <v>180</v>
      </c>
      <c r="O512">
        <v>73</v>
      </c>
      <c r="P512" t="str">
        <f>IF(Table11[[#This Row],[Age]]&lt;=22,"Rookie",IF(Table11[[#This Row],[Age]]&lt;=29,"Seasoned","Veteran"))</f>
        <v>Rookie</v>
      </c>
      <c r="Q512" t="str">
        <f>IF(AND(Table11[[#This Row],[Height (cm)]]&gt;=180,Table11[[#This Row],[Weight (kg)]]&gt;=70),"180+ and 70+","")</f>
        <v>180+ and 70+</v>
      </c>
    </row>
    <row r="513" spans="12:17" x14ac:dyDescent="0.2">
      <c r="L513" t="s">
        <v>423</v>
      </c>
      <c r="M513">
        <v>22</v>
      </c>
      <c r="N513">
        <v>199</v>
      </c>
      <c r="O513">
        <v>88</v>
      </c>
      <c r="P513" t="str">
        <f>IF(Table11[[#This Row],[Age]]&lt;=22,"Rookie",IF(Table11[[#This Row],[Age]]&lt;=29,"Seasoned","Veteran"))</f>
        <v>Rookie</v>
      </c>
      <c r="Q513" t="str">
        <f>IF(AND(Table11[[#This Row],[Height (cm)]]&gt;=180,Table11[[#This Row],[Weight (kg)]]&gt;=70),"180+ and 70+","")</f>
        <v>180+ and 70+</v>
      </c>
    </row>
    <row r="514" spans="12:17" x14ac:dyDescent="0.2">
      <c r="L514" t="s">
        <v>458</v>
      </c>
      <c r="M514">
        <v>21</v>
      </c>
      <c r="N514">
        <v>164</v>
      </c>
      <c r="O514">
        <v>61</v>
      </c>
      <c r="P514" t="str">
        <f>IF(Table11[[#This Row],[Age]]&lt;=22,"Rookie",IF(Table11[[#This Row],[Age]]&lt;=29,"Seasoned","Veteran"))</f>
        <v>Rookie</v>
      </c>
      <c r="Q514" t="str">
        <f>IF(AND(Table11[[#This Row],[Height (cm)]]&gt;=180,Table11[[#This Row],[Weight (kg)]]&gt;=70),"180+ and 70+","")</f>
        <v/>
      </c>
    </row>
    <row r="515" spans="12:17" x14ac:dyDescent="0.2">
      <c r="L515" t="s">
        <v>459</v>
      </c>
      <c r="M515">
        <v>18</v>
      </c>
      <c r="N515">
        <v>176</v>
      </c>
      <c r="O515">
        <v>73</v>
      </c>
      <c r="P515" t="str">
        <f>IF(Table11[[#This Row],[Age]]&lt;=22,"Rookie",IF(Table11[[#This Row],[Age]]&lt;=29,"Seasoned","Veteran"))</f>
        <v>Rookie</v>
      </c>
      <c r="Q515" t="str">
        <f>IF(AND(Table11[[#This Row],[Height (cm)]]&gt;=180,Table11[[#This Row],[Weight (kg)]]&gt;=70),"180+ and 70+","")</f>
        <v/>
      </c>
    </row>
    <row r="516" spans="12:17" x14ac:dyDescent="0.2">
      <c r="L516" t="s">
        <v>429</v>
      </c>
      <c r="M516">
        <v>19</v>
      </c>
      <c r="N516">
        <v>178</v>
      </c>
      <c r="O516">
        <v>68</v>
      </c>
      <c r="P516" t="str">
        <f>IF(Table11[[#This Row],[Age]]&lt;=22,"Rookie",IF(Table11[[#This Row],[Age]]&lt;=29,"Seasoned","Veteran"))</f>
        <v>Rookie</v>
      </c>
      <c r="Q516" t="str">
        <f>IF(AND(Table11[[#This Row],[Height (cm)]]&gt;=180,Table11[[#This Row],[Weight (kg)]]&gt;=70),"180+ and 70+","")</f>
        <v/>
      </c>
    </row>
    <row r="517" spans="12:17" x14ac:dyDescent="0.2">
      <c r="L517" t="s">
        <v>460</v>
      </c>
      <c r="M517">
        <v>16</v>
      </c>
      <c r="N517">
        <v>182</v>
      </c>
      <c r="O517">
        <v>72</v>
      </c>
      <c r="P517" t="str">
        <f>IF(Table11[[#This Row],[Age]]&lt;=22,"Rookie",IF(Table11[[#This Row],[Age]]&lt;=29,"Seasoned","Veteran"))</f>
        <v>Rookie</v>
      </c>
      <c r="Q517" t="str">
        <f>IF(AND(Table11[[#This Row],[Height (cm)]]&gt;=180,Table11[[#This Row],[Weight (kg)]]&gt;=70),"180+ and 70+","")</f>
        <v>180+ and 70+</v>
      </c>
    </row>
    <row r="518" spans="12:17" x14ac:dyDescent="0.2">
      <c r="L518" t="s">
        <v>461</v>
      </c>
      <c r="M518">
        <v>16</v>
      </c>
      <c r="N518">
        <v>176</v>
      </c>
      <c r="O518">
        <v>70</v>
      </c>
      <c r="P518" t="str">
        <f>IF(Table11[[#This Row],[Age]]&lt;=22,"Rookie",IF(Table11[[#This Row],[Age]]&lt;=29,"Seasoned","Veteran"))</f>
        <v>Rookie</v>
      </c>
      <c r="Q518" t="str">
        <f>IF(AND(Table11[[#This Row],[Height (cm)]]&gt;=180,Table11[[#This Row],[Weight (kg)]]&gt;=70),"180+ and 70+","")</f>
        <v/>
      </c>
    </row>
    <row r="519" spans="12:17" x14ac:dyDescent="0.2">
      <c r="L519" t="s">
        <v>462</v>
      </c>
      <c r="M519">
        <v>20</v>
      </c>
      <c r="N519">
        <v>185</v>
      </c>
      <c r="O519">
        <v>79</v>
      </c>
      <c r="P519" t="str">
        <f>IF(Table11[[#This Row],[Age]]&lt;=22,"Rookie",IF(Table11[[#This Row],[Age]]&lt;=29,"Seasoned","Veteran"))</f>
        <v>Rookie</v>
      </c>
      <c r="Q519" t="str">
        <f>IF(AND(Table11[[#This Row],[Height (cm)]]&gt;=180,Table11[[#This Row],[Weight (kg)]]&gt;=70),"180+ and 70+","")</f>
        <v>180+ and 70+</v>
      </c>
    </row>
    <row r="520" spans="12:17" x14ac:dyDescent="0.2">
      <c r="L520" t="s">
        <v>463</v>
      </c>
      <c r="M520">
        <v>19</v>
      </c>
      <c r="N520">
        <v>187</v>
      </c>
      <c r="O520">
        <v>70</v>
      </c>
      <c r="P520" t="str">
        <f>IF(Table11[[#This Row],[Age]]&lt;=22,"Rookie",IF(Table11[[#This Row],[Age]]&lt;=29,"Seasoned","Veteran"))</f>
        <v>Rookie</v>
      </c>
      <c r="Q520" t="str">
        <f>IF(AND(Table11[[#This Row],[Height (cm)]]&gt;=180,Table11[[#This Row],[Weight (kg)]]&gt;=70),"180+ and 70+","")</f>
        <v>180+ and 70+</v>
      </c>
    </row>
    <row r="521" spans="12:17" x14ac:dyDescent="0.2">
      <c r="L521" t="s">
        <v>464</v>
      </c>
      <c r="M521">
        <v>23</v>
      </c>
      <c r="N521">
        <v>188</v>
      </c>
      <c r="O521">
        <v>78</v>
      </c>
      <c r="P521" t="str">
        <f>IF(Table11[[#This Row],[Age]]&lt;=22,"Rookie",IF(Table11[[#This Row],[Age]]&lt;=29,"Seasoned","Veteran"))</f>
        <v>Seasoned</v>
      </c>
      <c r="Q521" t="str">
        <f>IF(AND(Table11[[#This Row],[Height (cm)]]&gt;=180,Table11[[#This Row],[Weight (kg)]]&gt;=70),"180+ and 70+","")</f>
        <v>180+ and 70+</v>
      </c>
    </row>
    <row r="522" spans="12:17" x14ac:dyDescent="0.2">
      <c r="L522" t="s">
        <v>465</v>
      </c>
      <c r="M522">
        <v>21</v>
      </c>
      <c r="N522">
        <v>199</v>
      </c>
      <c r="O522">
        <v>86</v>
      </c>
      <c r="P522" t="str">
        <f>IF(Table11[[#This Row],[Age]]&lt;=22,"Rookie",IF(Table11[[#This Row],[Age]]&lt;=29,"Seasoned","Veteran"))</f>
        <v>Rookie</v>
      </c>
      <c r="Q522" t="str">
        <f>IF(AND(Table11[[#This Row],[Height (cm)]]&gt;=180,Table11[[#This Row],[Weight (kg)]]&gt;=70),"180+ and 70+","")</f>
        <v>180+ and 70+</v>
      </c>
    </row>
    <row r="523" spans="12:17" x14ac:dyDescent="0.2">
      <c r="L523" t="s">
        <v>466</v>
      </c>
      <c r="M523">
        <v>23</v>
      </c>
      <c r="N523">
        <v>193</v>
      </c>
      <c r="O523">
        <v>81</v>
      </c>
      <c r="P523" t="str">
        <f>IF(Table11[[#This Row],[Age]]&lt;=22,"Rookie",IF(Table11[[#This Row],[Age]]&lt;=29,"Seasoned","Veteran"))</f>
        <v>Seasoned</v>
      </c>
      <c r="Q523" t="str">
        <f>IF(AND(Table11[[#This Row],[Height (cm)]]&gt;=180,Table11[[#This Row],[Weight (kg)]]&gt;=70),"180+ and 70+","")</f>
        <v>180+ and 70+</v>
      </c>
    </row>
    <row r="524" spans="12:17" x14ac:dyDescent="0.2">
      <c r="L524" t="s">
        <v>467</v>
      </c>
      <c r="M524">
        <v>22</v>
      </c>
      <c r="N524">
        <v>180</v>
      </c>
      <c r="O524">
        <v>67</v>
      </c>
      <c r="P524" t="str">
        <f>IF(Table11[[#This Row],[Age]]&lt;=22,"Rookie",IF(Table11[[#This Row],[Age]]&lt;=29,"Seasoned","Veteran"))</f>
        <v>Rookie</v>
      </c>
      <c r="Q524" t="str">
        <f>IF(AND(Table11[[#This Row],[Height (cm)]]&gt;=180,Table11[[#This Row],[Weight (kg)]]&gt;=70),"180+ and 70+","")</f>
        <v/>
      </c>
    </row>
    <row r="525" spans="12:17" x14ac:dyDescent="0.2">
      <c r="L525" t="s">
        <v>468</v>
      </c>
      <c r="M525">
        <v>20</v>
      </c>
      <c r="N525">
        <v>178</v>
      </c>
      <c r="O525">
        <v>75</v>
      </c>
      <c r="P525" t="str">
        <f>IF(Table11[[#This Row],[Age]]&lt;=22,"Rookie",IF(Table11[[#This Row],[Age]]&lt;=29,"Seasoned","Veteran"))</f>
        <v>Rookie</v>
      </c>
      <c r="Q525" t="str">
        <f>IF(AND(Table11[[#This Row],[Height (cm)]]&gt;=180,Table11[[#This Row],[Weight (kg)]]&gt;=70),"180+ and 70+","")</f>
        <v/>
      </c>
    </row>
    <row r="526" spans="12:17" x14ac:dyDescent="0.2">
      <c r="L526" t="s">
        <v>469</v>
      </c>
      <c r="M526">
        <v>22</v>
      </c>
      <c r="N526">
        <v>182</v>
      </c>
      <c r="O526">
        <v>77</v>
      </c>
      <c r="P526" t="str">
        <f>IF(Table11[[#This Row],[Age]]&lt;=22,"Rookie",IF(Table11[[#This Row],[Age]]&lt;=29,"Seasoned","Veteran"))</f>
        <v>Rookie</v>
      </c>
      <c r="Q526" t="str">
        <f>IF(AND(Table11[[#This Row],[Height (cm)]]&gt;=180,Table11[[#This Row],[Weight (kg)]]&gt;=70),"180+ and 70+","")</f>
        <v>180+ and 70+</v>
      </c>
    </row>
    <row r="527" spans="12:17" x14ac:dyDescent="0.2">
      <c r="L527" t="s">
        <v>470</v>
      </c>
      <c r="M527">
        <v>21</v>
      </c>
      <c r="N527">
        <v>179</v>
      </c>
      <c r="O527">
        <v>70</v>
      </c>
      <c r="P527" t="str">
        <f>IF(Table11[[#This Row],[Age]]&lt;=22,"Rookie",IF(Table11[[#This Row],[Age]]&lt;=29,"Seasoned","Veteran"))</f>
        <v>Rookie</v>
      </c>
      <c r="Q527" t="str">
        <f>IF(AND(Table11[[#This Row],[Height (cm)]]&gt;=180,Table11[[#This Row],[Weight (kg)]]&gt;=70),"180+ and 70+","")</f>
        <v/>
      </c>
    </row>
    <row r="528" spans="12:17" x14ac:dyDescent="0.2">
      <c r="L528" t="s">
        <v>471</v>
      </c>
      <c r="M528">
        <v>22</v>
      </c>
      <c r="N528">
        <v>192</v>
      </c>
      <c r="O528">
        <v>89</v>
      </c>
      <c r="P528" t="str">
        <f>IF(Table11[[#This Row],[Age]]&lt;=22,"Rookie",IF(Table11[[#This Row],[Age]]&lt;=29,"Seasoned","Veteran"))</f>
        <v>Rookie</v>
      </c>
      <c r="Q528" t="str">
        <f>IF(AND(Table11[[#This Row],[Height (cm)]]&gt;=180,Table11[[#This Row],[Weight (kg)]]&gt;=70),"180+ and 70+","")</f>
        <v>180+ and 70+</v>
      </c>
    </row>
    <row r="529" spans="12:17" x14ac:dyDescent="0.2">
      <c r="L529" t="s">
        <v>472</v>
      </c>
      <c r="M529">
        <v>23</v>
      </c>
      <c r="N529">
        <v>176</v>
      </c>
      <c r="O529">
        <v>61</v>
      </c>
      <c r="P529" t="str">
        <f>IF(Table11[[#This Row],[Age]]&lt;=22,"Rookie",IF(Table11[[#This Row],[Age]]&lt;=29,"Seasoned","Veteran"))</f>
        <v>Seasoned</v>
      </c>
      <c r="Q529" t="str">
        <f>IF(AND(Table11[[#This Row],[Height (cm)]]&gt;=180,Table11[[#This Row],[Weight (kg)]]&gt;=70),"180+ and 70+","")</f>
        <v/>
      </c>
    </row>
    <row r="530" spans="12:17" x14ac:dyDescent="0.2">
      <c r="L530" t="s">
        <v>473</v>
      </c>
      <c r="M530">
        <v>19</v>
      </c>
      <c r="N530">
        <v>191</v>
      </c>
      <c r="O530">
        <v>88</v>
      </c>
      <c r="P530" t="str">
        <f>IF(Table11[[#This Row],[Age]]&lt;=22,"Rookie",IF(Table11[[#This Row],[Age]]&lt;=29,"Seasoned","Veteran"))</f>
        <v>Rookie</v>
      </c>
      <c r="Q530" t="str">
        <f>IF(AND(Table11[[#This Row],[Height (cm)]]&gt;=180,Table11[[#This Row],[Weight (kg)]]&gt;=70),"180+ and 70+","")</f>
        <v>180+ and 70+</v>
      </c>
    </row>
    <row r="531" spans="12:17" x14ac:dyDescent="0.2">
      <c r="L531" t="s">
        <v>474</v>
      </c>
      <c r="M531">
        <v>21</v>
      </c>
      <c r="N531">
        <v>178</v>
      </c>
      <c r="O531">
        <v>75</v>
      </c>
      <c r="P531" t="str">
        <f>IF(Table11[[#This Row],[Age]]&lt;=22,"Rookie",IF(Table11[[#This Row],[Age]]&lt;=29,"Seasoned","Veteran"))</f>
        <v>Rookie</v>
      </c>
      <c r="Q531" t="str">
        <f>IF(AND(Table11[[#This Row],[Height (cm)]]&gt;=180,Table11[[#This Row],[Weight (kg)]]&gt;=70),"180+ and 70+","")</f>
        <v/>
      </c>
    </row>
    <row r="532" spans="12:17" x14ac:dyDescent="0.2">
      <c r="L532" t="s">
        <v>475</v>
      </c>
      <c r="M532">
        <v>18</v>
      </c>
      <c r="N532">
        <v>190</v>
      </c>
      <c r="O532">
        <v>73</v>
      </c>
      <c r="P532" t="str">
        <f>IF(Table11[[#This Row],[Age]]&lt;=22,"Rookie",IF(Table11[[#This Row],[Age]]&lt;=29,"Seasoned","Veteran"))</f>
        <v>Rookie</v>
      </c>
      <c r="Q532" t="str">
        <f>IF(AND(Table11[[#This Row],[Height (cm)]]&gt;=180,Table11[[#This Row],[Weight (kg)]]&gt;=70),"180+ and 70+","")</f>
        <v>180+ and 70+</v>
      </c>
    </row>
    <row r="533" spans="12:17" x14ac:dyDescent="0.2">
      <c r="L533" t="s">
        <v>476</v>
      </c>
      <c r="M533">
        <v>20</v>
      </c>
      <c r="N533">
        <v>176</v>
      </c>
      <c r="O533">
        <v>75</v>
      </c>
      <c r="P533" t="str">
        <f>IF(Table11[[#This Row],[Age]]&lt;=22,"Rookie",IF(Table11[[#This Row],[Age]]&lt;=29,"Seasoned","Veteran"))</f>
        <v>Rookie</v>
      </c>
      <c r="Q533" t="str">
        <f>IF(AND(Table11[[#This Row],[Height (cm)]]&gt;=180,Table11[[#This Row],[Weight (kg)]]&gt;=70),"180+ and 70+","")</f>
        <v/>
      </c>
    </row>
    <row r="534" spans="12:17" x14ac:dyDescent="0.2">
      <c r="L534" t="s">
        <v>477</v>
      </c>
      <c r="M534">
        <v>20</v>
      </c>
      <c r="N534">
        <v>178</v>
      </c>
      <c r="O534">
        <v>76</v>
      </c>
      <c r="P534" t="str">
        <f>IF(Table11[[#This Row],[Age]]&lt;=22,"Rookie",IF(Table11[[#This Row],[Age]]&lt;=29,"Seasoned","Veteran"))</f>
        <v>Rookie</v>
      </c>
      <c r="Q534" t="str">
        <f>IF(AND(Table11[[#This Row],[Height (cm)]]&gt;=180,Table11[[#This Row],[Weight (kg)]]&gt;=70),"180+ and 70+","")</f>
        <v/>
      </c>
    </row>
    <row r="535" spans="12:17" x14ac:dyDescent="0.2">
      <c r="L535" t="s">
        <v>478</v>
      </c>
      <c r="M535">
        <v>21</v>
      </c>
      <c r="N535">
        <v>190</v>
      </c>
      <c r="O535">
        <v>99</v>
      </c>
      <c r="P535" t="str">
        <f>IF(Table11[[#This Row],[Age]]&lt;=22,"Rookie",IF(Table11[[#This Row],[Age]]&lt;=29,"Seasoned","Veteran"))</f>
        <v>Rookie</v>
      </c>
      <c r="Q535" t="str">
        <f>IF(AND(Table11[[#This Row],[Height (cm)]]&gt;=180,Table11[[#This Row],[Weight (kg)]]&gt;=70),"180+ and 70+","")</f>
        <v>180+ and 70+</v>
      </c>
    </row>
    <row r="536" spans="12:17" x14ac:dyDescent="0.2">
      <c r="L536" t="s">
        <v>479</v>
      </c>
      <c r="M536">
        <v>18</v>
      </c>
      <c r="N536">
        <v>192</v>
      </c>
      <c r="O536">
        <v>85</v>
      </c>
      <c r="P536" t="str">
        <f>IF(Table11[[#This Row],[Age]]&lt;=22,"Rookie",IF(Table11[[#This Row],[Age]]&lt;=29,"Seasoned","Veteran"))</f>
        <v>Rookie</v>
      </c>
      <c r="Q536" t="str">
        <f>IF(AND(Table11[[#This Row],[Height (cm)]]&gt;=180,Table11[[#This Row],[Weight (kg)]]&gt;=70),"180+ and 70+","")</f>
        <v>180+ and 70+</v>
      </c>
    </row>
    <row r="537" spans="12:17" x14ac:dyDescent="0.2">
      <c r="L537" t="s">
        <v>480</v>
      </c>
      <c r="M537">
        <v>23</v>
      </c>
      <c r="N537">
        <v>168</v>
      </c>
      <c r="O537">
        <v>65</v>
      </c>
      <c r="P537" t="str">
        <f>IF(Table11[[#This Row],[Age]]&lt;=22,"Rookie",IF(Table11[[#This Row],[Age]]&lt;=29,"Seasoned","Veteran"))</f>
        <v>Seasoned</v>
      </c>
      <c r="Q537" t="str">
        <f>IF(AND(Table11[[#This Row],[Height (cm)]]&gt;=180,Table11[[#This Row],[Weight (kg)]]&gt;=70),"180+ and 70+","")</f>
        <v/>
      </c>
    </row>
    <row r="538" spans="12:17" x14ac:dyDescent="0.2">
      <c r="L538" t="s">
        <v>481</v>
      </c>
      <c r="M538">
        <v>19</v>
      </c>
      <c r="N538">
        <v>170</v>
      </c>
      <c r="O538">
        <v>68</v>
      </c>
      <c r="P538" t="str">
        <f>IF(Table11[[#This Row],[Age]]&lt;=22,"Rookie",IF(Table11[[#This Row],[Age]]&lt;=29,"Seasoned","Veteran"))</f>
        <v>Rookie</v>
      </c>
      <c r="Q538" t="str">
        <f>IF(AND(Table11[[#This Row],[Height (cm)]]&gt;=180,Table11[[#This Row],[Weight (kg)]]&gt;=70),"180+ and 70+","")</f>
        <v/>
      </c>
    </row>
    <row r="539" spans="12:17" x14ac:dyDescent="0.2">
      <c r="L539" t="s">
        <v>482</v>
      </c>
      <c r="M539">
        <v>21</v>
      </c>
      <c r="N539">
        <v>187</v>
      </c>
      <c r="O539">
        <v>83</v>
      </c>
      <c r="P539" t="str">
        <f>IF(Table11[[#This Row],[Age]]&lt;=22,"Rookie",IF(Table11[[#This Row],[Age]]&lt;=29,"Seasoned","Veteran"))</f>
        <v>Rookie</v>
      </c>
      <c r="Q539" t="str">
        <f>IF(AND(Table11[[#This Row],[Height (cm)]]&gt;=180,Table11[[#This Row],[Weight (kg)]]&gt;=70),"180+ and 70+","")</f>
        <v>180+ and 70+</v>
      </c>
    </row>
    <row r="540" spans="12:17" x14ac:dyDescent="0.2">
      <c r="L540" t="s">
        <v>483</v>
      </c>
      <c r="M540">
        <v>16</v>
      </c>
      <c r="N540">
        <v>193</v>
      </c>
      <c r="O540">
        <v>86</v>
      </c>
      <c r="P540" t="str">
        <f>IF(Table11[[#This Row],[Age]]&lt;=22,"Rookie",IF(Table11[[#This Row],[Age]]&lt;=29,"Seasoned","Veteran"))</f>
        <v>Rookie</v>
      </c>
      <c r="Q540" t="str">
        <f>IF(AND(Table11[[#This Row],[Height (cm)]]&gt;=180,Table11[[#This Row],[Weight (kg)]]&gt;=70),"180+ and 70+","")</f>
        <v>180+ and 70+</v>
      </c>
    </row>
    <row r="541" spans="12:17" x14ac:dyDescent="0.2">
      <c r="L541" t="s">
        <v>484</v>
      </c>
      <c r="M541">
        <v>18</v>
      </c>
      <c r="N541">
        <v>175</v>
      </c>
      <c r="O541">
        <v>60</v>
      </c>
      <c r="P541" t="str">
        <f>IF(Table11[[#This Row],[Age]]&lt;=22,"Rookie",IF(Table11[[#This Row],[Age]]&lt;=29,"Seasoned","Veteran"))</f>
        <v>Rookie</v>
      </c>
      <c r="Q541" t="str">
        <f>IF(AND(Table11[[#This Row],[Height (cm)]]&gt;=180,Table11[[#This Row],[Weight (kg)]]&gt;=70),"180+ and 70+","")</f>
        <v/>
      </c>
    </row>
    <row r="542" spans="12:17" x14ac:dyDescent="0.2">
      <c r="L542" t="s">
        <v>485</v>
      </c>
      <c r="M542">
        <v>40</v>
      </c>
      <c r="N542">
        <v>188</v>
      </c>
      <c r="O542">
        <v>79</v>
      </c>
      <c r="P542" t="str">
        <f>IF(Table11[[#This Row],[Age]]&lt;=22,"Rookie",IF(Table11[[#This Row],[Age]]&lt;=29,"Seasoned","Veteran"))</f>
        <v>Veteran</v>
      </c>
      <c r="Q542" t="str">
        <f>IF(AND(Table11[[#This Row],[Height (cm)]]&gt;=180,Table11[[#This Row],[Weight (kg)]]&gt;=70),"180+ and 70+","")</f>
        <v>180+ and 70+</v>
      </c>
    </row>
    <row r="543" spans="12:17" x14ac:dyDescent="0.2">
      <c r="L543" t="s">
        <v>486</v>
      </c>
      <c r="M543">
        <v>32</v>
      </c>
      <c r="N543">
        <v>173</v>
      </c>
      <c r="O543">
        <v>71</v>
      </c>
      <c r="P543" t="str">
        <f>IF(Table11[[#This Row],[Age]]&lt;=22,"Rookie",IF(Table11[[#This Row],[Age]]&lt;=29,"Seasoned","Veteran"))</f>
        <v>Veteran</v>
      </c>
      <c r="Q543" t="str">
        <f>IF(AND(Table11[[#This Row],[Height (cm)]]&gt;=180,Table11[[#This Row],[Weight (kg)]]&gt;=70),"180+ and 70+","")</f>
        <v/>
      </c>
    </row>
    <row r="544" spans="12:17" x14ac:dyDescent="0.2">
      <c r="L544" t="s">
        <v>487</v>
      </c>
      <c r="M544">
        <v>32</v>
      </c>
      <c r="N544">
        <v>170</v>
      </c>
      <c r="O544">
        <v>68</v>
      </c>
      <c r="P544" t="str">
        <f>IF(Table11[[#This Row],[Age]]&lt;=22,"Rookie",IF(Table11[[#This Row],[Age]]&lt;=29,"Seasoned","Veteran"))</f>
        <v>Veteran</v>
      </c>
      <c r="Q544" t="str">
        <f>IF(AND(Table11[[#This Row],[Height (cm)]]&gt;=180,Table11[[#This Row],[Weight (kg)]]&gt;=70),"180+ and 70+","")</f>
        <v/>
      </c>
    </row>
    <row r="545" spans="12:17" x14ac:dyDescent="0.2">
      <c r="L545" t="s">
        <v>488</v>
      </c>
      <c r="M545">
        <v>30</v>
      </c>
      <c r="N545">
        <v>175</v>
      </c>
      <c r="O545">
        <v>70</v>
      </c>
      <c r="P545" t="str">
        <f>IF(Table11[[#This Row],[Age]]&lt;=22,"Rookie",IF(Table11[[#This Row],[Age]]&lt;=29,"Seasoned","Veteran"))</f>
        <v>Veteran</v>
      </c>
      <c r="Q545" t="str">
        <f>IF(AND(Table11[[#This Row],[Height (cm)]]&gt;=180,Table11[[#This Row],[Weight (kg)]]&gt;=70),"180+ and 70+","")</f>
        <v/>
      </c>
    </row>
    <row r="546" spans="12:17" x14ac:dyDescent="0.2">
      <c r="L546" t="s">
        <v>489</v>
      </c>
      <c r="M546">
        <v>30</v>
      </c>
      <c r="N546">
        <v>190</v>
      </c>
      <c r="O546">
        <v>86</v>
      </c>
      <c r="P546" t="str">
        <f>IF(Table11[[#This Row],[Age]]&lt;=22,"Rookie",IF(Table11[[#This Row],[Age]]&lt;=29,"Seasoned","Veteran"))</f>
        <v>Veteran</v>
      </c>
      <c r="Q546" t="str">
        <f>IF(AND(Table11[[#This Row],[Height (cm)]]&gt;=180,Table11[[#This Row],[Weight (kg)]]&gt;=70),"180+ and 70+","")</f>
        <v>180+ and 70+</v>
      </c>
    </row>
    <row r="547" spans="12:17" x14ac:dyDescent="0.2">
      <c r="L547" t="s">
        <v>490</v>
      </c>
      <c r="M547">
        <v>30</v>
      </c>
      <c r="N547">
        <v>185</v>
      </c>
      <c r="O547">
        <v>77</v>
      </c>
      <c r="P547" t="str">
        <f>IF(Table11[[#This Row],[Age]]&lt;=22,"Rookie",IF(Table11[[#This Row],[Age]]&lt;=29,"Seasoned","Veteran"))</f>
        <v>Veteran</v>
      </c>
      <c r="Q547" t="str">
        <f>IF(AND(Table11[[#This Row],[Height (cm)]]&gt;=180,Table11[[#This Row],[Weight (kg)]]&gt;=70),"180+ and 70+","")</f>
        <v>180+ and 70+</v>
      </c>
    </row>
    <row r="548" spans="12:17" x14ac:dyDescent="0.2">
      <c r="L548" t="s">
        <v>491</v>
      </c>
      <c r="M548">
        <v>27</v>
      </c>
      <c r="N548">
        <v>188</v>
      </c>
      <c r="O548">
        <v>80</v>
      </c>
      <c r="P548" t="str">
        <f>IF(Table11[[#This Row],[Age]]&lt;=22,"Rookie",IF(Table11[[#This Row],[Age]]&lt;=29,"Seasoned","Veteran"))</f>
        <v>Seasoned</v>
      </c>
      <c r="Q548" t="str">
        <f>IF(AND(Table11[[#This Row],[Height (cm)]]&gt;=180,Table11[[#This Row],[Weight (kg)]]&gt;=70),"180+ and 70+","")</f>
        <v>180+ and 70+</v>
      </c>
    </row>
    <row r="549" spans="12:17" x14ac:dyDescent="0.2">
      <c r="L549" t="s">
        <v>492</v>
      </c>
      <c r="M549">
        <v>27</v>
      </c>
      <c r="N549">
        <v>180</v>
      </c>
      <c r="O549">
        <v>76</v>
      </c>
      <c r="P549" t="str">
        <f>IF(Table11[[#This Row],[Age]]&lt;=22,"Rookie",IF(Table11[[#This Row],[Age]]&lt;=29,"Seasoned","Veteran"))</f>
        <v>Seasoned</v>
      </c>
      <c r="Q549" t="str">
        <f>IF(AND(Table11[[#This Row],[Height (cm)]]&gt;=180,Table11[[#This Row],[Weight (kg)]]&gt;=70),"180+ and 70+","")</f>
        <v>180+ and 70+</v>
      </c>
    </row>
    <row r="550" spans="12:17" x14ac:dyDescent="0.2">
      <c r="L550" t="s">
        <v>432</v>
      </c>
      <c r="M550">
        <v>27</v>
      </c>
      <c r="N550">
        <v>187</v>
      </c>
      <c r="O550">
        <v>76</v>
      </c>
      <c r="P550" t="str">
        <f>IF(Table11[[#This Row],[Age]]&lt;=22,"Rookie",IF(Table11[[#This Row],[Age]]&lt;=29,"Seasoned","Veteran"))</f>
        <v>Seasoned</v>
      </c>
      <c r="Q550" t="str">
        <f>IF(AND(Table11[[#This Row],[Height (cm)]]&gt;=180,Table11[[#This Row],[Weight (kg)]]&gt;=70),"180+ and 70+","")</f>
        <v>180+ and 70+</v>
      </c>
    </row>
    <row r="551" spans="12:17" x14ac:dyDescent="0.2">
      <c r="L551" t="s">
        <v>434</v>
      </c>
      <c r="M551">
        <v>26</v>
      </c>
      <c r="N551">
        <v>187</v>
      </c>
      <c r="O551">
        <v>88</v>
      </c>
      <c r="P551" t="str">
        <f>IF(Table11[[#This Row],[Age]]&lt;=22,"Rookie",IF(Table11[[#This Row],[Age]]&lt;=29,"Seasoned","Veteran"))</f>
        <v>Seasoned</v>
      </c>
      <c r="Q551" t="str">
        <f>IF(AND(Table11[[#This Row],[Height (cm)]]&gt;=180,Table11[[#This Row],[Weight (kg)]]&gt;=70),"180+ and 70+","")</f>
        <v>180+ and 70+</v>
      </c>
    </row>
    <row r="552" spans="12:17" x14ac:dyDescent="0.2">
      <c r="L552" t="s">
        <v>493</v>
      </c>
      <c r="M552">
        <v>25</v>
      </c>
      <c r="N552">
        <v>192</v>
      </c>
      <c r="O552">
        <v>80</v>
      </c>
      <c r="P552" t="str">
        <f>IF(Table11[[#This Row],[Age]]&lt;=22,"Rookie",IF(Table11[[#This Row],[Age]]&lt;=29,"Seasoned","Veteran"))</f>
        <v>Seasoned</v>
      </c>
      <c r="Q552" t="str">
        <f>IF(AND(Table11[[#This Row],[Height (cm)]]&gt;=180,Table11[[#This Row],[Weight (kg)]]&gt;=70),"180+ and 70+","")</f>
        <v>180+ and 70+</v>
      </c>
    </row>
    <row r="553" spans="12:17" x14ac:dyDescent="0.2">
      <c r="L553" t="s">
        <v>494</v>
      </c>
      <c r="M553">
        <v>26</v>
      </c>
      <c r="N553">
        <v>189</v>
      </c>
      <c r="O553">
        <v>86</v>
      </c>
      <c r="P553" t="str">
        <f>IF(Table11[[#This Row],[Age]]&lt;=22,"Rookie",IF(Table11[[#This Row],[Age]]&lt;=29,"Seasoned","Veteran"))</f>
        <v>Seasoned</v>
      </c>
      <c r="Q553" t="str">
        <f>IF(AND(Table11[[#This Row],[Height (cm)]]&gt;=180,Table11[[#This Row],[Weight (kg)]]&gt;=70),"180+ and 70+","")</f>
        <v>180+ and 70+</v>
      </c>
    </row>
    <row r="554" spans="12:17" x14ac:dyDescent="0.2">
      <c r="L554" t="s">
        <v>495</v>
      </c>
      <c r="M554">
        <v>23</v>
      </c>
      <c r="N554">
        <v>192</v>
      </c>
      <c r="O554">
        <v>75</v>
      </c>
      <c r="P554" t="str">
        <f>IF(Table11[[#This Row],[Age]]&lt;=22,"Rookie",IF(Table11[[#This Row],[Age]]&lt;=29,"Seasoned","Veteran"))</f>
        <v>Seasoned</v>
      </c>
      <c r="Q554" t="str">
        <f>IF(AND(Table11[[#This Row],[Height (cm)]]&gt;=180,Table11[[#This Row],[Weight (kg)]]&gt;=70),"180+ and 70+","")</f>
        <v>180+ and 70+</v>
      </c>
    </row>
    <row r="555" spans="12:17" x14ac:dyDescent="0.2">
      <c r="L555" t="s">
        <v>496</v>
      </c>
      <c r="M555">
        <v>24</v>
      </c>
      <c r="N555">
        <v>168</v>
      </c>
      <c r="O555">
        <v>65</v>
      </c>
      <c r="P555" t="str">
        <f>IF(Table11[[#This Row],[Age]]&lt;=22,"Rookie",IF(Table11[[#This Row],[Age]]&lt;=29,"Seasoned","Veteran"))</f>
        <v>Seasoned</v>
      </c>
      <c r="Q555" t="str">
        <f>IF(AND(Table11[[#This Row],[Height (cm)]]&gt;=180,Table11[[#This Row],[Weight (kg)]]&gt;=70),"180+ and 70+","")</f>
        <v/>
      </c>
    </row>
    <row r="556" spans="12:17" x14ac:dyDescent="0.2">
      <c r="L556" t="s">
        <v>497</v>
      </c>
      <c r="M556">
        <v>23</v>
      </c>
      <c r="N556">
        <v>178</v>
      </c>
      <c r="O556">
        <v>70</v>
      </c>
      <c r="P556" t="str">
        <f>IF(Table11[[#This Row],[Age]]&lt;=22,"Rookie",IF(Table11[[#This Row],[Age]]&lt;=29,"Seasoned","Veteran"))</f>
        <v>Seasoned</v>
      </c>
      <c r="Q556" t="str">
        <f>IF(AND(Table11[[#This Row],[Height (cm)]]&gt;=180,Table11[[#This Row],[Weight (kg)]]&gt;=70),"180+ and 70+","")</f>
        <v/>
      </c>
    </row>
    <row r="557" spans="12:17" x14ac:dyDescent="0.2">
      <c r="L557" t="s">
        <v>498</v>
      </c>
      <c r="M557">
        <v>24</v>
      </c>
      <c r="N557">
        <v>167</v>
      </c>
      <c r="O557">
        <v>66</v>
      </c>
      <c r="P557" t="str">
        <f>IF(Table11[[#This Row],[Age]]&lt;=22,"Rookie",IF(Table11[[#This Row],[Age]]&lt;=29,"Seasoned","Veteran"))</f>
        <v>Seasoned</v>
      </c>
      <c r="Q557" t="str">
        <f>IF(AND(Table11[[#This Row],[Height (cm)]]&gt;=180,Table11[[#This Row],[Weight (kg)]]&gt;=70),"180+ and 70+","")</f>
        <v/>
      </c>
    </row>
    <row r="558" spans="12:17" x14ac:dyDescent="0.2">
      <c r="L558" t="s">
        <v>499</v>
      </c>
      <c r="M558">
        <v>25</v>
      </c>
      <c r="N558">
        <v>183</v>
      </c>
      <c r="O558">
        <v>65</v>
      </c>
      <c r="P558" t="str">
        <f>IF(Table11[[#This Row],[Age]]&lt;=22,"Rookie",IF(Table11[[#This Row],[Age]]&lt;=29,"Seasoned","Veteran"))</f>
        <v>Seasoned</v>
      </c>
      <c r="Q558" t="str">
        <f>IF(AND(Table11[[#This Row],[Height (cm)]]&gt;=180,Table11[[#This Row],[Weight (kg)]]&gt;=70),"180+ and 70+","")</f>
        <v/>
      </c>
    </row>
    <row r="559" spans="12:17" x14ac:dyDescent="0.2">
      <c r="L559" t="s">
        <v>500</v>
      </c>
      <c r="M559">
        <v>24</v>
      </c>
      <c r="N559">
        <v>176</v>
      </c>
      <c r="O559">
        <v>73</v>
      </c>
      <c r="P559" t="str">
        <f>IF(Table11[[#This Row],[Age]]&lt;=22,"Rookie",IF(Table11[[#This Row],[Age]]&lt;=29,"Seasoned","Veteran"))</f>
        <v>Seasoned</v>
      </c>
      <c r="Q559" t="str">
        <f>IF(AND(Table11[[#This Row],[Height (cm)]]&gt;=180,Table11[[#This Row],[Weight (kg)]]&gt;=70),"180+ and 70+","")</f>
        <v/>
      </c>
    </row>
    <row r="560" spans="12:17" x14ac:dyDescent="0.2">
      <c r="L560" t="s">
        <v>501</v>
      </c>
      <c r="M560">
        <v>23</v>
      </c>
      <c r="N560">
        <v>173</v>
      </c>
      <c r="O560">
        <v>70</v>
      </c>
      <c r="P560" t="str">
        <f>IF(Table11[[#This Row],[Age]]&lt;=22,"Rookie",IF(Table11[[#This Row],[Age]]&lt;=29,"Seasoned","Veteran"))</f>
        <v>Seasoned</v>
      </c>
      <c r="Q560" t="str">
        <f>IF(AND(Table11[[#This Row],[Height (cm)]]&gt;=180,Table11[[#This Row],[Weight (kg)]]&gt;=70),"180+ and 70+","")</f>
        <v/>
      </c>
    </row>
    <row r="561" spans="12:17" x14ac:dyDescent="0.2">
      <c r="L561" t="s">
        <v>502</v>
      </c>
      <c r="M561">
        <v>23</v>
      </c>
      <c r="N561">
        <v>169</v>
      </c>
      <c r="O561">
        <v>67</v>
      </c>
      <c r="P561" t="str">
        <f>IF(Table11[[#This Row],[Age]]&lt;=22,"Rookie",IF(Table11[[#This Row],[Age]]&lt;=29,"Seasoned","Veteran"))</f>
        <v>Seasoned</v>
      </c>
      <c r="Q561" t="str">
        <f>IF(AND(Table11[[#This Row],[Height (cm)]]&gt;=180,Table11[[#This Row],[Weight (kg)]]&gt;=70),"180+ and 70+","")</f>
        <v/>
      </c>
    </row>
    <row r="562" spans="12:17" x14ac:dyDescent="0.2">
      <c r="L562" t="s">
        <v>503</v>
      </c>
      <c r="M562">
        <v>23</v>
      </c>
      <c r="N562">
        <v>199</v>
      </c>
      <c r="O562">
        <v>90</v>
      </c>
      <c r="P562" t="str">
        <f>IF(Table11[[#This Row],[Age]]&lt;=22,"Rookie",IF(Table11[[#This Row],[Age]]&lt;=29,"Seasoned","Veteran"))</f>
        <v>Seasoned</v>
      </c>
      <c r="Q562" t="str">
        <f>IF(AND(Table11[[#This Row],[Height (cm)]]&gt;=180,Table11[[#This Row],[Weight (kg)]]&gt;=70),"180+ and 70+","")</f>
        <v>180+ and 70+</v>
      </c>
    </row>
    <row r="563" spans="12:17" x14ac:dyDescent="0.2">
      <c r="L563" t="s">
        <v>504</v>
      </c>
      <c r="M563">
        <v>26</v>
      </c>
      <c r="N563">
        <v>180</v>
      </c>
      <c r="O563">
        <v>73</v>
      </c>
      <c r="P563" t="str">
        <f>IF(Table11[[#This Row],[Age]]&lt;=22,"Rookie",IF(Table11[[#This Row],[Age]]&lt;=29,"Seasoned","Veteran"))</f>
        <v>Seasoned</v>
      </c>
      <c r="Q563" t="str">
        <f>IF(AND(Table11[[#This Row],[Height (cm)]]&gt;=180,Table11[[#This Row],[Weight (kg)]]&gt;=70),"180+ and 70+","")</f>
        <v>180+ and 70+</v>
      </c>
    </row>
    <row r="564" spans="12:17" x14ac:dyDescent="0.2">
      <c r="L564" t="s">
        <v>505</v>
      </c>
      <c r="M564">
        <v>26</v>
      </c>
      <c r="N564">
        <v>191</v>
      </c>
      <c r="O564">
        <v>80</v>
      </c>
      <c r="P564" t="str">
        <f>IF(Table11[[#This Row],[Age]]&lt;=22,"Rookie",IF(Table11[[#This Row],[Age]]&lt;=29,"Seasoned","Veteran"))</f>
        <v>Seasoned</v>
      </c>
      <c r="Q564" t="str">
        <f>IF(AND(Table11[[#This Row],[Height (cm)]]&gt;=180,Table11[[#This Row],[Weight (kg)]]&gt;=70),"180+ and 70+","")</f>
        <v>180+ and 70+</v>
      </c>
    </row>
    <row r="565" spans="12:17" x14ac:dyDescent="0.2">
      <c r="L565" t="s">
        <v>506</v>
      </c>
      <c r="M565">
        <v>23</v>
      </c>
      <c r="N565">
        <v>191</v>
      </c>
      <c r="O565">
        <v>85</v>
      </c>
      <c r="P565" t="str">
        <f>IF(Table11[[#This Row],[Age]]&lt;=22,"Rookie",IF(Table11[[#This Row],[Age]]&lt;=29,"Seasoned","Veteran"))</f>
        <v>Seasoned</v>
      </c>
      <c r="Q565" t="str">
        <f>IF(AND(Table11[[#This Row],[Height (cm)]]&gt;=180,Table11[[#This Row],[Weight (kg)]]&gt;=70),"180+ and 70+","")</f>
        <v>180+ and 70+</v>
      </c>
    </row>
    <row r="566" spans="12:17" x14ac:dyDescent="0.2">
      <c r="L566" t="s">
        <v>507</v>
      </c>
      <c r="M566">
        <v>26</v>
      </c>
      <c r="N566">
        <v>174</v>
      </c>
      <c r="O566">
        <v>66</v>
      </c>
      <c r="P566" t="str">
        <f>IF(Table11[[#This Row],[Age]]&lt;=22,"Rookie",IF(Table11[[#This Row],[Age]]&lt;=29,"Seasoned","Veteran"))</f>
        <v>Seasoned</v>
      </c>
      <c r="Q566" t="str">
        <f>IF(AND(Table11[[#This Row],[Height (cm)]]&gt;=180,Table11[[#This Row],[Weight (kg)]]&gt;=70),"180+ and 70+","")</f>
        <v/>
      </c>
    </row>
    <row r="567" spans="12:17" x14ac:dyDescent="0.2">
      <c r="L567" t="s">
        <v>508</v>
      </c>
      <c r="M567">
        <v>23</v>
      </c>
      <c r="N567">
        <v>181</v>
      </c>
      <c r="O567">
        <v>75</v>
      </c>
      <c r="P567" t="str">
        <f>IF(Table11[[#This Row],[Age]]&lt;=22,"Rookie",IF(Table11[[#This Row],[Age]]&lt;=29,"Seasoned","Veteran"))</f>
        <v>Seasoned</v>
      </c>
      <c r="Q567" t="str">
        <f>IF(AND(Table11[[#This Row],[Height (cm)]]&gt;=180,Table11[[#This Row],[Weight (kg)]]&gt;=70),"180+ and 70+","")</f>
        <v>180+ and 70+</v>
      </c>
    </row>
    <row r="568" spans="12:17" x14ac:dyDescent="0.2">
      <c r="L568" t="s">
        <v>509</v>
      </c>
      <c r="M568">
        <v>22</v>
      </c>
      <c r="N568">
        <v>163</v>
      </c>
      <c r="O568">
        <v>62</v>
      </c>
      <c r="P568" t="str">
        <f>IF(Table11[[#This Row],[Age]]&lt;=22,"Rookie",IF(Table11[[#This Row],[Age]]&lt;=29,"Seasoned","Veteran"))</f>
        <v>Rookie</v>
      </c>
      <c r="Q568" t="str">
        <f>IF(AND(Table11[[#This Row],[Height (cm)]]&gt;=180,Table11[[#This Row],[Weight (kg)]]&gt;=70),"180+ and 70+","")</f>
        <v/>
      </c>
    </row>
    <row r="569" spans="12:17" x14ac:dyDescent="0.2">
      <c r="L569" t="s">
        <v>510</v>
      </c>
      <c r="M569">
        <v>23</v>
      </c>
      <c r="N569">
        <v>196</v>
      </c>
      <c r="O569">
        <v>74</v>
      </c>
      <c r="P569" t="str">
        <f>IF(Table11[[#This Row],[Age]]&lt;=22,"Rookie",IF(Table11[[#This Row],[Age]]&lt;=29,"Seasoned","Veteran"))</f>
        <v>Seasoned</v>
      </c>
      <c r="Q569" t="str">
        <f>IF(AND(Table11[[#This Row],[Height (cm)]]&gt;=180,Table11[[#This Row],[Weight (kg)]]&gt;=70),"180+ and 70+","")</f>
        <v>180+ and 70+</v>
      </c>
    </row>
    <row r="570" spans="12:17" x14ac:dyDescent="0.2">
      <c r="L570" t="s">
        <v>511</v>
      </c>
      <c r="M570">
        <v>25</v>
      </c>
      <c r="N570">
        <v>186</v>
      </c>
      <c r="O570">
        <v>79</v>
      </c>
      <c r="P570" t="str">
        <f>IF(Table11[[#This Row],[Age]]&lt;=22,"Rookie",IF(Table11[[#This Row],[Age]]&lt;=29,"Seasoned","Veteran"))</f>
        <v>Seasoned</v>
      </c>
      <c r="Q570" t="str">
        <f>IF(AND(Table11[[#This Row],[Height (cm)]]&gt;=180,Table11[[#This Row],[Weight (kg)]]&gt;=70),"180+ and 70+","")</f>
        <v>180+ and 70+</v>
      </c>
    </row>
    <row r="571" spans="12:17" x14ac:dyDescent="0.2">
      <c r="L571" t="s">
        <v>512</v>
      </c>
      <c r="M571">
        <v>26</v>
      </c>
      <c r="N571">
        <v>179</v>
      </c>
      <c r="O571">
        <v>86</v>
      </c>
      <c r="P571" t="str">
        <f>IF(Table11[[#This Row],[Age]]&lt;=22,"Rookie",IF(Table11[[#This Row],[Age]]&lt;=29,"Seasoned","Veteran"))</f>
        <v>Seasoned</v>
      </c>
      <c r="Q571" t="str">
        <f>IF(AND(Table11[[#This Row],[Height (cm)]]&gt;=180,Table11[[#This Row],[Weight (kg)]]&gt;=70),"180+ and 70+","")</f>
        <v/>
      </c>
    </row>
    <row r="572" spans="12:17" x14ac:dyDescent="0.2">
      <c r="L572" t="s">
        <v>513</v>
      </c>
      <c r="M572">
        <v>26</v>
      </c>
      <c r="N572">
        <v>194</v>
      </c>
      <c r="O572">
        <v>89</v>
      </c>
      <c r="P572" t="str">
        <f>IF(Table11[[#This Row],[Age]]&lt;=22,"Rookie",IF(Table11[[#This Row],[Age]]&lt;=29,"Seasoned","Veteran"))</f>
        <v>Seasoned</v>
      </c>
      <c r="Q572" t="str">
        <f>IF(AND(Table11[[#This Row],[Height (cm)]]&gt;=180,Table11[[#This Row],[Weight (kg)]]&gt;=70),"180+ and 70+","")</f>
        <v>180+ and 70+</v>
      </c>
    </row>
    <row r="573" spans="12:17" x14ac:dyDescent="0.2">
      <c r="L573" t="s">
        <v>514</v>
      </c>
      <c r="M573">
        <v>22</v>
      </c>
      <c r="N573">
        <v>183</v>
      </c>
      <c r="O573">
        <v>79</v>
      </c>
      <c r="P573" t="str">
        <f>IF(Table11[[#This Row],[Age]]&lt;=22,"Rookie",IF(Table11[[#This Row],[Age]]&lt;=29,"Seasoned","Veteran"))</f>
        <v>Rookie</v>
      </c>
      <c r="Q573" t="str">
        <f>IF(AND(Table11[[#This Row],[Height (cm)]]&gt;=180,Table11[[#This Row],[Weight (kg)]]&gt;=70),"180+ and 70+","")</f>
        <v>180+ and 70+</v>
      </c>
    </row>
    <row r="574" spans="12:17" x14ac:dyDescent="0.2">
      <c r="L574" t="s">
        <v>515</v>
      </c>
      <c r="M574">
        <v>21</v>
      </c>
      <c r="N574">
        <v>183</v>
      </c>
      <c r="O574">
        <v>67</v>
      </c>
      <c r="P574" t="str">
        <f>IF(Table11[[#This Row],[Age]]&lt;=22,"Rookie",IF(Table11[[#This Row],[Age]]&lt;=29,"Seasoned","Veteran"))</f>
        <v>Rookie</v>
      </c>
      <c r="Q574" t="str">
        <f>IF(AND(Table11[[#This Row],[Height (cm)]]&gt;=180,Table11[[#This Row],[Weight (kg)]]&gt;=70),"180+ and 70+","")</f>
        <v/>
      </c>
    </row>
    <row r="575" spans="12:17" x14ac:dyDescent="0.2">
      <c r="L575" t="s">
        <v>516</v>
      </c>
      <c r="M575">
        <v>21</v>
      </c>
      <c r="N575">
        <v>178</v>
      </c>
      <c r="O575">
        <v>70</v>
      </c>
      <c r="P575" t="str">
        <f>IF(Table11[[#This Row],[Age]]&lt;=22,"Rookie",IF(Table11[[#This Row],[Age]]&lt;=29,"Seasoned","Veteran"))</f>
        <v>Rookie</v>
      </c>
      <c r="Q575" t="str">
        <f>IF(AND(Table11[[#This Row],[Height (cm)]]&gt;=180,Table11[[#This Row],[Weight (kg)]]&gt;=70),"180+ and 70+","")</f>
        <v/>
      </c>
    </row>
    <row r="576" spans="12:17" x14ac:dyDescent="0.2">
      <c r="L576" t="s">
        <v>517</v>
      </c>
      <c r="M576">
        <v>24</v>
      </c>
      <c r="N576">
        <v>183</v>
      </c>
      <c r="O576">
        <v>76</v>
      </c>
      <c r="P576" t="str">
        <f>IF(Table11[[#This Row],[Age]]&lt;=22,"Rookie",IF(Table11[[#This Row],[Age]]&lt;=29,"Seasoned","Veteran"))</f>
        <v>Seasoned</v>
      </c>
      <c r="Q576" t="str">
        <f>IF(AND(Table11[[#This Row],[Height (cm)]]&gt;=180,Table11[[#This Row],[Weight (kg)]]&gt;=70),"180+ and 70+","")</f>
        <v>180+ and 70+</v>
      </c>
    </row>
    <row r="577" spans="12:17" x14ac:dyDescent="0.2">
      <c r="L577" t="s">
        <v>518</v>
      </c>
      <c r="M577">
        <v>21</v>
      </c>
      <c r="N577">
        <v>188</v>
      </c>
      <c r="O577">
        <v>85</v>
      </c>
      <c r="P577" t="str">
        <f>IF(Table11[[#This Row],[Age]]&lt;=22,"Rookie",IF(Table11[[#This Row],[Age]]&lt;=29,"Seasoned","Veteran"))</f>
        <v>Rookie</v>
      </c>
      <c r="Q577" t="str">
        <f>IF(AND(Table11[[#This Row],[Height (cm)]]&gt;=180,Table11[[#This Row],[Weight (kg)]]&gt;=70),"180+ and 70+","")</f>
        <v>180+ and 70+</v>
      </c>
    </row>
    <row r="578" spans="12:17" x14ac:dyDescent="0.2">
      <c r="L578" t="s">
        <v>519</v>
      </c>
      <c r="M578">
        <v>21</v>
      </c>
      <c r="N578">
        <v>189</v>
      </c>
      <c r="O578">
        <v>71</v>
      </c>
      <c r="P578" t="str">
        <f>IF(Table11[[#This Row],[Age]]&lt;=22,"Rookie",IF(Table11[[#This Row],[Age]]&lt;=29,"Seasoned","Veteran"))</f>
        <v>Rookie</v>
      </c>
      <c r="Q578" t="str">
        <f>IF(AND(Table11[[#This Row],[Height (cm)]]&gt;=180,Table11[[#This Row],[Weight (kg)]]&gt;=70),"180+ and 70+","")</f>
        <v>180+ and 70+</v>
      </c>
    </row>
    <row r="579" spans="12:17" x14ac:dyDescent="0.2">
      <c r="L579" t="s">
        <v>520</v>
      </c>
      <c r="M579">
        <v>21</v>
      </c>
      <c r="N579">
        <v>191</v>
      </c>
      <c r="O579">
        <v>75</v>
      </c>
      <c r="P579" t="str">
        <f>IF(Table11[[#This Row],[Age]]&lt;=22,"Rookie",IF(Table11[[#This Row],[Age]]&lt;=29,"Seasoned","Veteran"))</f>
        <v>Rookie</v>
      </c>
      <c r="Q579" t="str">
        <f>IF(AND(Table11[[#This Row],[Height (cm)]]&gt;=180,Table11[[#This Row],[Weight (kg)]]&gt;=70),"180+ and 70+","")</f>
        <v>180+ and 70+</v>
      </c>
    </row>
    <row r="580" spans="12:17" x14ac:dyDescent="0.2">
      <c r="L580" t="s">
        <v>521</v>
      </c>
      <c r="M580">
        <v>22</v>
      </c>
      <c r="N580">
        <v>178</v>
      </c>
      <c r="O580">
        <v>78</v>
      </c>
      <c r="P580" t="str">
        <f>IF(Table11[[#This Row],[Age]]&lt;=22,"Rookie",IF(Table11[[#This Row],[Age]]&lt;=29,"Seasoned","Veteran"))</f>
        <v>Rookie</v>
      </c>
      <c r="Q580" t="str">
        <f>IF(AND(Table11[[#This Row],[Height (cm)]]&gt;=180,Table11[[#This Row],[Weight (kg)]]&gt;=70),"180+ and 70+","")</f>
        <v/>
      </c>
    </row>
    <row r="581" spans="12:17" x14ac:dyDescent="0.2">
      <c r="L581" t="s">
        <v>522</v>
      </c>
      <c r="M581">
        <v>20</v>
      </c>
      <c r="N581">
        <v>170</v>
      </c>
      <c r="O581">
        <v>62</v>
      </c>
      <c r="P581" t="str">
        <f>IF(Table11[[#This Row],[Age]]&lt;=22,"Rookie",IF(Table11[[#This Row],[Age]]&lt;=29,"Seasoned","Veteran"))</f>
        <v>Rookie</v>
      </c>
      <c r="Q581" t="str">
        <f>IF(AND(Table11[[#This Row],[Height (cm)]]&gt;=180,Table11[[#This Row],[Weight (kg)]]&gt;=70),"180+ and 70+","")</f>
        <v/>
      </c>
    </row>
    <row r="582" spans="12:17" x14ac:dyDescent="0.2">
      <c r="L582" t="s">
        <v>523</v>
      </c>
      <c r="M582">
        <v>19</v>
      </c>
      <c r="N582">
        <v>185</v>
      </c>
      <c r="O582">
        <v>81</v>
      </c>
      <c r="P582" t="str">
        <f>IF(Table11[[#This Row],[Age]]&lt;=22,"Rookie",IF(Table11[[#This Row],[Age]]&lt;=29,"Seasoned","Veteran"))</f>
        <v>Rookie</v>
      </c>
      <c r="Q582" t="str">
        <f>IF(AND(Table11[[#This Row],[Height (cm)]]&gt;=180,Table11[[#This Row],[Weight (kg)]]&gt;=70),"180+ and 70+","")</f>
        <v>180+ and 70+</v>
      </c>
    </row>
    <row r="583" spans="12:17" x14ac:dyDescent="0.2">
      <c r="L583" t="s">
        <v>524</v>
      </c>
      <c r="M583">
        <v>20</v>
      </c>
      <c r="N583">
        <v>180</v>
      </c>
      <c r="O583">
        <v>76</v>
      </c>
      <c r="P583" t="str">
        <f>IF(Table11[[#This Row],[Age]]&lt;=22,"Rookie",IF(Table11[[#This Row],[Age]]&lt;=29,"Seasoned","Veteran"))</f>
        <v>Rookie</v>
      </c>
      <c r="Q583" t="str">
        <f>IF(AND(Table11[[#This Row],[Height (cm)]]&gt;=180,Table11[[#This Row],[Weight (kg)]]&gt;=70),"180+ and 70+","")</f>
        <v>180+ and 70+</v>
      </c>
    </row>
    <row r="584" spans="12:17" x14ac:dyDescent="0.2">
      <c r="L584" t="s">
        <v>525</v>
      </c>
      <c r="M584">
        <v>20</v>
      </c>
      <c r="N584">
        <v>185</v>
      </c>
      <c r="O584">
        <v>77</v>
      </c>
      <c r="P584" t="str">
        <f>IF(Table11[[#This Row],[Age]]&lt;=22,"Rookie",IF(Table11[[#This Row],[Age]]&lt;=29,"Seasoned","Veteran"))</f>
        <v>Rookie</v>
      </c>
      <c r="Q584" t="str">
        <f>IF(AND(Table11[[#This Row],[Height (cm)]]&gt;=180,Table11[[#This Row],[Weight (kg)]]&gt;=70),"180+ and 70+","")</f>
        <v>180+ and 70+</v>
      </c>
    </row>
    <row r="585" spans="12:17" x14ac:dyDescent="0.2">
      <c r="L585" t="s">
        <v>526</v>
      </c>
      <c r="M585">
        <v>20</v>
      </c>
      <c r="N585">
        <v>206</v>
      </c>
      <c r="O585">
        <v>98</v>
      </c>
      <c r="P585" t="str">
        <f>IF(Table11[[#This Row],[Age]]&lt;=22,"Rookie",IF(Table11[[#This Row],[Age]]&lt;=29,"Seasoned","Veteran"))</f>
        <v>Rookie</v>
      </c>
      <c r="Q585" t="str">
        <f>IF(AND(Table11[[#This Row],[Height (cm)]]&gt;=180,Table11[[#This Row],[Weight (kg)]]&gt;=70),"180+ and 70+","")</f>
        <v>180+ and 70+</v>
      </c>
    </row>
    <row r="586" spans="12:17" x14ac:dyDescent="0.2">
      <c r="L586" t="s">
        <v>476</v>
      </c>
      <c r="M586">
        <v>20</v>
      </c>
      <c r="N586">
        <v>176</v>
      </c>
      <c r="O586">
        <v>75</v>
      </c>
      <c r="P586" t="str">
        <f>IF(Table11[[#This Row],[Age]]&lt;=22,"Rookie",IF(Table11[[#This Row],[Age]]&lt;=29,"Seasoned","Veteran"))</f>
        <v>Rookie</v>
      </c>
      <c r="Q586" t="str">
        <f>IF(AND(Table11[[#This Row],[Height (cm)]]&gt;=180,Table11[[#This Row],[Weight (kg)]]&gt;=70),"180+ and 70+","")</f>
        <v/>
      </c>
    </row>
    <row r="587" spans="12:17" x14ac:dyDescent="0.2">
      <c r="L587" t="s">
        <v>527</v>
      </c>
      <c r="M587">
        <v>20</v>
      </c>
      <c r="N587">
        <v>177</v>
      </c>
      <c r="O587">
        <v>68</v>
      </c>
      <c r="P587" t="str">
        <f>IF(Table11[[#This Row],[Age]]&lt;=22,"Rookie",IF(Table11[[#This Row],[Age]]&lt;=29,"Seasoned","Veteran"))</f>
        <v>Rookie</v>
      </c>
      <c r="Q587" t="str">
        <f>IF(AND(Table11[[#This Row],[Height (cm)]]&gt;=180,Table11[[#This Row],[Weight (kg)]]&gt;=70),"180+ and 70+","")</f>
        <v/>
      </c>
    </row>
    <row r="588" spans="12:17" x14ac:dyDescent="0.2">
      <c r="L588" t="s">
        <v>528</v>
      </c>
      <c r="M588">
        <v>21</v>
      </c>
      <c r="N588">
        <v>178</v>
      </c>
      <c r="O588">
        <v>70</v>
      </c>
      <c r="P588" t="str">
        <f>IF(Table11[[#This Row],[Age]]&lt;=22,"Rookie",IF(Table11[[#This Row],[Age]]&lt;=29,"Seasoned","Veteran"))</f>
        <v>Rookie</v>
      </c>
      <c r="Q588" t="str">
        <f>IF(AND(Table11[[#This Row],[Height (cm)]]&gt;=180,Table11[[#This Row],[Weight (kg)]]&gt;=70),"180+ and 70+","")</f>
        <v/>
      </c>
    </row>
    <row r="589" spans="12:17" x14ac:dyDescent="0.2">
      <c r="L589" t="s">
        <v>529</v>
      </c>
      <c r="M589">
        <v>18</v>
      </c>
      <c r="N589">
        <v>176</v>
      </c>
      <c r="O589">
        <v>70</v>
      </c>
      <c r="P589" t="str">
        <f>IF(Table11[[#This Row],[Age]]&lt;=22,"Rookie",IF(Table11[[#This Row],[Age]]&lt;=29,"Seasoned","Veteran"))</f>
        <v>Rookie</v>
      </c>
      <c r="Q589" t="str">
        <f>IF(AND(Table11[[#This Row],[Height (cm)]]&gt;=180,Table11[[#This Row],[Weight (kg)]]&gt;=70),"180+ and 70+","")</f>
        <v/>
      </c>
    </row>
    <row r="590" spans="12:17" x14ac:dyDescent="0.2">
      <c r="L590" t="s">
        <v>530</v>
      </c>
      <c r="M590">
        <v>21</v>
      </c>
      <c r="N590">
        <v>183</v>
      </c>
      <c r="O590">
        <v>63</v>
      </c>
      <c r="P590" t="str">
        <f>IF(Table11[[#This Row],[Age]]&lt;=22,"Rookie",IF(Table11[[#This Row],[Age]]&lt;=29,"Seasoned","Veteran"))</f>
        <v>Rookie</v>
      </c>
      <c r="Q590" t="str">
        <f>IF(AND(Table11[[#This Row],[Height (cm)]]&gt;=180,Table11[[#This Row],[Weight (kg)]]&gt;=70),"180+ and 70+","")</f>
        <v/>
      </c>
    </row>
    <row r="591" spans="12:17" x14ac:dyDescent="0.2">
      <c r="L591" t="s">
        <v>531</v>
      </c>
      <c r="M591">
        <v>19</v>
      </c>
      <c r="N591">
        <v>184</v>
      </c>
      <c r="O591">
        <v>67</v>
      </c>
      <c r="P591" t="str">
        <f>IF(Table11[[#This Row],[Age]]&lt;=22,"Rookie",IF(Table11[[#This Row],[Age]]&lt;=29,"Seasoned","Veteran"))</f>
        <v>Rookie</v>
      </c>
      <c r="Q591" t="str">
        <f>IF(AND(Table11[[#This Row],[Height (cm)]]&gt;=180,Table11[[#This Row],[Weight (kg)]]&gt;=70),"180+ and 70+","")</f>
        <v/>
      </c>
    </row>
    <row r="592" spans="12:17" x14ac:dyDescent="0.2">
      <c r="L592" t="s">
        <v>532</v>
      </c>
      <c r="M592">
        <v>19</v>
      </c>
      <c r="N592">
        <v>187</v>
      </c>
      <c r="O592">
        <v>78</v>
      </c>
      <c r="P592" t="str">
        <f>IF(Table11[[#This Row],[Age]]&lt;=22,"Rookie",IF(Table11[[#This Row],[Age]]&lt;=29,"Seasoned","Veteran"))</f>
        <v>Rookie</v>
      </c>
      <c r="Q592" t="str">
        <f>IF(AND(Table11[[#This Row],[Height (cm)]]&gt;=180,Table11[[#This Row],[Weight (kg)]]&gt;=70),"180+ and 70+","")</f>
        <v>180+ and 70+</v>
      </c>
    </row>
    <row r="593" spans="12:17" x14ac:dyDescent="0.2">
      <c r="L593" t="s">
        <v>533</v>
      </c>
      <c r="M593">
        <v>20</v>
      </c>
      <c r="N593">
        <v>178</v>
      </c>
      <c r="O593">
        <v>70</v>
      </c>
      <c r="P593" t="str">
        <f>IF(Table11[[#This Row],[Age]]&lt;=22,"Rookie",IF(Table11[[#This Row],[Age]]&lt;=29,"Seasoned","Veteran"))</f>
        <v>Rookie</v>
      </c>
      <c r="Q593" t="str">
        <f>IF(AND(Table11[[#This Row],[Height (cm)]]&gt;=180,Table11[[#This Row],[Weight (kg)]]&gt;=70),"180+ and 70+","")</f>
        <v/>
      </c>
    </row>
    <row r="594" spans="12:17" x14ac:dyDescent="0.2">
      <c r="L594" t="s">
        <v>534</v>
      </c>
      <c r="M594">
        <v>18</v>
      </c>
      <c r="N594">
        <v>185</v>
      </c>
      <c r="O594">
        <v>85</v>
      </c>
      <c r="P594" t="str">
        <f>IF(Table11[[#This Row],[Age]]&lt;=22,"Rookie",IF(Table11[[#This Row],[Age]]&lt;=29,"Seasoned","Veteran"))</f>
        <v>Rookie</v>
      </c>
      <c r="Q594" t="str">
        <f>IF(AND(Table11[[#This Row],[Height (cm)]]&gt;=180,Table11[[#This Row],[Weight (kg)]]&gt;=70),"180+ and 70+","")</f>
        <v>180+ and 70+</v>
      </c>
    </row>
    <row r="595" spans="12:17" x14ac:dyDescent="0.2">
      <c r="L595" t="s">
        <v>535</v>
      </c>
      <c r="M595">
        <v>21</v>
      </c>
      <c r="N595">
        <v>183</v>
      </c>
      <c r="O595">
        <v>72</v>
      </c>
      <c r="P595" t="str">
        <f>IF(Table11[[#This Row],[Age]]&lt;=22,"Rookie",IF(Table11[[#This Row],[Age]]&lt;=29,"Seasoned","Veteran"))</f>
        <v>Rookie</v>
      </c>
      <c r="Q595" t="str">
        <f>IF(AND(Table11[[#This Row],[Height (cm)]]&gt;=180,Table11[[#This Row],[Weight (kg)]]&gt;=70),"180+ and 70+","")</f>
        <v>180+ and 70+</v>
      </c>
    </row>
    <row r="596" spans="12:17" x14ac:dyDescent="0.2">
      <c r="L596" t="s">
        <v>536</v>
      </c>
      <c r="M596">
        <v>20</v>
      </c>
      <c r="N596">
        <v>180</v>
      </c>
      <c r="O596">
        <v>78</v>
      </c>
      <c r="P596" t="str">
        <f>IF(Table11[[#This Row],[Age]]&lt;=22,"Rookie",IF(Table11[[#This Row],[Age]]&lt;=29,"Seasoned","Veteran"))</f>
        <v>Rookie</v>
      </c>
      <c r="Q596" t="str">
        <f>IF(AND(Table11[[#This Row],[Height (cm)]]&gt;=180,Table11[[#This Row],[Weight (kg)]]&gt;=70),"180+ and 70+","")</f>
        <v>180+ and 70+</v>
      </c>
    </row>
    <row r="597" spans="12:17" x14ac:dyDescent="0.2">
      <c r="L597" t="s">
        <v>537</v>
      </c>
      <c r="M597">
        <v>20</v>
      </c>
      <c r="N597">
        <v>181</v>
      </c>
      <c r="O597">
        <v>68</v>
      </c>
      <c r="P597" t="str">
        <f>IF(Table11[[#This Row],[Age]]&lt;=22,"Rookie",IF(Table11[[#This Row],[Age]]&lt;=29,"Seasoned","Veteran"))</f>
        <v>Rookie</v>
      </c>
      <c r="Q597" t="str">
        <f>IF(AND(Table11[[#This Row],[Height (cm)]]&gt;=180,Table11[[#This Row],[Weight (kg)]]&gt;=70),"180+ and 70+","")</f>
        <v/>
      </c>
    </row>
    <row r="598" spans="12:17" x14ac:dyDescent="0.2">
      <c r="L598" t="s">
        <v>538</v>
      </c>
      <c r="M598">
        <v>18</v>
      </c>
      <c r="N598">
        <v>188</v>
      </c>
      <c r="O598">
        <v>79</v>
      </c>
      <c r="P598" t="str">
        <f>IF(Table11[[#This Row],[Age]]&lt;=22,"Rookie",IF(Table11[[#This Row],[Age]]&lt;=29,"Seasoned","Veteran"))</f>
        <v>Rookie</v>
      </c>
      <c r="Q598" t="str">
        <f>IF(AND(Table11[[#This Row],[Height (cm)]]&gt;=180,Table11[[#This Row],[Weight (kg)]]&gt;=70),"180+ and 70+","")</f>
        <v>180+ and 70+</v>
      </c>
    </row>
    <row r="599" spans="12:17" x14ac:dyDescent="0.2">
      <c r="L599" t="s">
        <v>539</v>
      </c>
      <c r="M599">
        <v>19</v>
      </c>
      <c r="N599">
        <v>179</v>
      </c>
      <c r="O599">
        <v>75</v>
      </c>
      <c r="P599" t="str">
        <f>IF(Table11[[#This Row],[Age]]&lt;=22,"Rookie",IF(Table11[[#This Row],[Age]]&lt;=29,"Seasoned","Veteran"))</f>
        <v>Rookie</v>
      </c>
      <c r="Q599" t="str">
        <f>IF(AND(Table11[[#This Row],[Height (cm)]]&gt;=180,Table11[[#This Row],[Weight (kg)]]&gt;=70),"180+ and 70+","")</f>
        <v/>
      </c>
    </row>
    <row r="600" spans="12:17" x14ac:dyDescent="0.2">
      <c r="L600" t="s">
        <v>540</v>
      </c>
      <c r="M600">
        <v>17</v>
      </c>
      <c r="N600">
        <v>178</v>
      </c>
      <c r="O600">
        <v>68</v>
      </c>
      <c r="P600" t="str">
        <f>IF(Table11[[#This Row],[Age]]&lt;=22,"Rookie",IF(Table11[[#This Row],[Age]]&lt;=29,"Seasoned","Veteran"))</f>
        <v>Rookie</v>
      </c>
      <c r="Q600" t="str">
        <f>IF(AND(Table11[[#This Row],[Height (cm)]]&gt;=180,Table11[[#This Row],[Weight (kg)]]&gt;=70),"180+ and 70+","")</f>
        <v/>
      </c>
    </row>
    <row r="601" spans="12:17" x14ac:dyDescent="0.2">
      <c r="L601" t="s">
        <v>541</v>
      </c>
      <c r="M601">
        <v>18</v>
      </c>
      <c r="N601">
        <v>167</v>
      </c>
      <c r="O601">
        <v>59</v>
      </c>
      <c r="P601" t="str">
        <f>IF(Table11[[#This Row],[Age]]&lt;=22,"Rookie",IF(Table11[[#This Row],[Age]]&lt;=29,"Seasoned","Veteran"))</f>
        <v>Rookie</v>
      </c>
      <c r="Q601" t="str">
        <f>IF(AND(Table11[[#This Row],[Height (cm)]]&gt;=180,Table11[[#This Row],[Weight (kg)]]&gt;=70),"180+ and 70+","")</f>
        <v/>
      </c>
    </row>
    <row r="602" spans="12:17" x14ac:dyDescent="0.2">
      <c r="L602" t="s">
        <v>542</v>
      </c>
      <c r="M602">
        <v>40</v>
      </c>
      <c r="N602">
        <v>195</v>
      </c>
      <c r="O602">
        <v>102</v>
      </c>
      <c r="P602" t="str">
        <f>IF(Table11[[#This Row],[Age]]&lt;=22,"Rookie",IF(Table11[[#This Row],[Age]]&lt;=29,"Seasoned","Veteran"))</f>
        <v>Veteran</v>
      </c>
      <c r="Q602" t="str">
        <f>IF(AND(Table11[[#This Row],[Height (cm)]]&gt;=180,Table11[[#This Row],[Weight (kg)]]&gt;=70),"180+ and 70+","")</f>
        <v>180+ and 70+</v>
      </c>
    </row>
    <row r="603" spans="12:17" x14ac:dyDescent="0.2">
      <c r="L603" t="s">
        <v>543</v>
      </c>
      <c r="M603">
        <v>34</v>
      </c>
      <c r="N603">
        <v>191</v>
      </c>
      <c r="O603">
        <v>94</v>
      </c>
      <c r="P603" t="str">
        <f>IF(Table11[[#This Row],[Age]]&lt;=22,"Rookie",IF(Table11[[#This Row],[Age]]&lt;=29,"Seasoned","Veteran"))</f>
        <v>Veteran</v>
      </c>
      <c r="Q603" t="str">
        <f>IF(AND(Table11[[#This Row],[Height (cm)]]&gt;=180,Table11[[#This Row],[Weight (kg)]]&gt;=70),"180+ and 70+","")</f>
        <v>180+ and 70+</v>
      </c>
    </row>
    <row r="604" spans="12:17" x14ac:dyDescent="0.2">
      <c r="L604" t="s">
        <v>544</v>
      </c>
      <c r="M604">
        <v>34</v>
      </c>
      <c r="N604">
        <v>170</v>
      </c>
      <c r="O604">
        <v>68</v>
      </c>
      <c r="P604" t="str">
        <f>IF(Table11[[#This Row],[Age]]&lt;=22,"Rookie",IF(Table11[[#This Row],[Age]]&lt;=29,"Seasoned","Veteran"))</f>
        <v>Veteran</v>
      </c>
      <c r="Q604" t="str">
        <f>IF(AND(Table11[[#This Row],[Height (cm)]]&gt;=180,Table11[[#This Row],[Weight (kg)]]&gt;=70),"180+ and 70+","")</f>
        <v/>
      </c>
    </row>
    <row r="605" spans="12:17" x14ac:dyDescent="0.2">
      <c r="L605" t="s">
        <v>545</v>
      </c>
      <c r="M605">
        <v>35</v>
      </c>
      <c r="N605">
        <v>176</v>
      </c>
      <c r="O605">
        <v>67</v>
      </c>
      <c r="P605" t="str">
        <f>IF(Table11[[#This Row],[Age]]&lt;=22,"Rookie",IF(Table11[[#This Row],[Age]]&lt;=29,"Seasoned","Veteran"))</f>
        <v>Veteran</v>
      </c>
      <c r="Q605" t="str">
        <f>IF(AND(Table11[[#This Row],[Height (cm)]]&gt;=180,Table11[[#This Row],[Weight (kg)]]&gt;=70),"180+ and 70+","")</f>
        <v/>
      </c>
    </row>
    <row r="606" spans="12:17" x14ac:dyDescent="0.2">
      <c r="L606" t="s">
        <v>546</v>
      </c>
      <c r="M606">
        <v>30</v>
      </c>
      <c r="N606">
        <v>190</v>
      </c>
      <c r="O606">
        <v>84</v>
      </c>
      <c r="P606" t="str">
        <f>IF(Table11[[#This Row],[Age]]&lt;=22,"Rookie",IF(Table11[[#This Row],[Age]]&lt;=29,"Seasoned","Veteran"))</f>
        <v>Veteran</v>
      </c>
      <c r="Q606" t="str">
        <f>IF(AND(Table11[[#This Row],[Height (cm)]]&gt;=180,Table11[[#This Row],[Weight (kg)]]&gt;=70),"180+ and 70+","")</f>
        <v>180+ and 70+</v>
      </c>
    </row>
    <row r="607" spans="12:17" x14ac:dyDescent="0.2">
      <c r="L607" t="s">
        <v>547</v>
      </c>
      <c r="M607">
        <v>32</v>
      </c>
      <c r="N607">
        <v>192</v>
      </c>
      <c r="O607">
        <v>80</v>
      </c>
      <c r="P607" t="str">
        <f>IF(Table11[[#This Row],[Age]]&lt;=22,"Rookie",IF(Table11[[#This Row],[Age]]&lt;=29,"Seasoned","Veteran"))</f>
        <v>Veteran</v>
      </c>
      <c r="Q607" t="str">
        <f>IF(AND(Table11[[#This Row],[Height (cm)]]&gt;=180,Table11[[#This Row],[Weight (kg)]]&gt;=70),"180+ and 70+","")</f>
        <v>180+ and 70+</v>
      </c>
    </row>
    <row r="608" spans="12:17" x14ac:dyDescent="0.2">
      <c r="L608" t="s">
        <v>548</v>
      </c>
      <c r="M608">
        <v>28</v>
      </c>
      <c r="N608">
        <v>172</v>
      </c>
      <c r="O608">
        <v>69</v>
      </c>
      <c r="P608" t="str">
        <f>IF(Table11[[#This Row],[Age]]&lt;=22,"Rookie",IF(Table11[[#This Row],[Age]]&lt;=29,"Seasoned","Veteran"))</f>
        <v>Seasoned</v>
      </c>
      <c r="Q608" t="str">
        <f>IF(AND(Table11[[#This Row],[Height (cm)]]&gt;=180,Table11[[#This Row],[Weight (kg)]]&gt;=70),"180+ and 70+","")</f>
        <v/>
      </c>
    </row>
    <row r="609" spans="12:17" x14ac:dyDescent="0.2">
      <c r="L609" t="s">
        <v>549</v>
      </c>
      <c r="M609">
        <v>31</v>
      </c>
      <c r="N609">
        <v>173</v>
      </c>
      <c r="O609">
        <v>73</v>
      </c>
      <c r="P609" t="str">
        <f>IF(Table11[[#This Row],[Age]]&lt;=22,"Rookie",IF(Table11[[#This Row],[Age]]&lt;=29,"Seasoned","Veteran"))</f>
        <v>Veteran</v>
      </c>
      <c r="Q609" t="str">
        <f>IF(AND(Table11[[#This Row],[Height (cm)]]&gt;=180,Table11[[#This Row],[Weight (kg)]]&gt;=70),"180+ and 70+","")</f>
        <v/>
      </c>
    </row>
    <row r="610" spans="12:17" x14ac:dyDescent="0.2">
      <c r="L610" t="s">
        <v>550</v>
      </c>
      <c r="M610">
        <v>31</v>
      </c>
      <c r="N610">
        <v>178</v>
      </c>
      <c r="O610">
        <v>68</v>
      </c>
      <c r="P610" t="str">
        <f>IF(Table11[[#This Row],[Age]]&lt;=22,"Rookie",IF(Table11[[#This Row],[Age]]&lt;=29,"Seasoned","Veteran"))</f>
        <v>Veteran</v>
      </c>
      <c r="Q610" t="str">
        <f>IF(AND(Table11[[#This Row],[Height (cm)]]&gt;=180,Table11[[#This Row],[Weight (kg)]]&gt;=70),"180+ and 70+","")</f>
        <v/>
      </c>
    </row>
    <row r="611" spans="12:17" x14ac:dyDescent="0.2">
      <c r="L611" t="s">
        <v>551</v>
      </c>
      <c r="M611">
        <v>27</v>
      </c>
      <c r="N611">
        <v>181</v>
      </c>
      <c r="O611">
        <v>75</v>
      </c>
      <c r="P611" t="str">
        <f>IF(Table11[[#This Row],[Age]]&lt;=22,"Rookie",IF(Table11[[#This Row],[Age]]&lt;=29,"Seasoned","Veteran"))</f>
        <v>Seasoned</v>
      </c>
      <c r="Q611" t="str">
        <f>IF(AND(Table11[[#This Row],[Height (cm)]]&gt;=180,Table11[[#This Row],[Weight (kg)]]&gt;=70),"180+ and 70+","")</f>
        <v>180+ and 70+</v>
      </c>
    </row>
    <row r="612" spans="12:17" x14ac:dyDescent="0.2">
      <c r="L612" t="s">
        <v>552</v>
      </c>
      <c r="M612">
        <v>36</v>
      </c>
      <c r="N612">
        <v>179</v>
      </c>
      <c r="O612">
        <v>74</v>
      </c>
      <c r="P612" t="str">
        <f>IF(Table11[[#This Row],[Age]]&lt;=22,"Rookie",IF(Table11[[#This Row],[Age]]&lt;=29,"Seasoned","Veteran"))</f>
        <v>Veteran</v>
      </c>
      <c r="Q612" t="str">
        <f>IF(AND(Table11[[#This Row],[Height (cm)]]&gt;=180,Table11[[#This Row],[Weight (kg)]]&gt;=70),"180+ and 70+","")</f>
        <v/>
      </c>
    </row>
    <row r="613" spans="12:17" x14ac:dyDescent="0.2">
      <c r="L613" t="s">
        <v>553</v>
      </c>
      <c r="M613">
        <v>29</v>
      </c>
      <c r="N613">
        <v>180</v>
      </c>
      <c r="O613">
        <v>75</v>
      </c>
      <c r="P613" t="str">
        <f>IF(Table11[[#This Row],[Age]]&lt;=22,"Rookie",IF(Table11[[#This Row],[Age]]&lt;=29,"Seasoned","Veteran"))</f>
        <v>Seasoned</v>
      </c>
      <c r="Q613" t="str">
        <f>IF(AND(Table11[[#This Row],[Height (cm)]]&gt;=180,Table11[[#This Row],[Weight (kg)]]&gt;=70),"180+ and 70+","")</f>
        <v>180+ and 70+</v>
      </c>
    </row>
    <row r="614" spans="12:17" x14ac:dyDescent="0.2">
      <c r="L614" t="s">
        <v>554</v>
      </c>
      <c r="M614">
        <v>28</v>
      </c>
      <c r="N614">
        <v>179</v>
      </c>
      <c r="O614">
        <v>68</v>
      </c>
      <c r="P614" t="str">
        <f>IF(Table11[[#This Row],[Age]]&lt;=22,"Rookie",IF(Table11[[#This Row],[Age]]&lt;=29,"Seasoned","Veteran"))</f>
        <v>Seasoned</v>
      </c>
      <c r="Q614" t="str">
        <f>IF(AND(Table11[[#This Row],[Height (cm)]]&gt;=180,Table11[[#This Row],[Weight (kg)]]&gt;=70),"180+ and 70+","")</f>
        <v/>
      </c>
    </row>
    <row r="615" spans="12:17" x14ac:dyDescent="0.2">
      <c r="L615" t="s">
        <v>555</v>
      </c>
      <c r="M615">
        <v>28</v>
      </c>
      <c r="N615">
        <v>171</v>
      </c>
      <c r="O615">
        <v>70</v>
      </c>
      <c r="P615" t="str">
        <f>IF(Table11[[#This Row],[Age]]&lt;=22,"Rookie",IF(Table11[[#This Row],[Age]]&lt;=29,"Seasoned","Veteran"))</f>
        <v>Seasoned</v>
      </c>
      <c r="Q615" t="str">
        <f>IF(AND(Table11[[#This Row],[Height (cm)]]&gt;=180,Table11[[#This Row],[Weight (kg)]]&gt;=70),"180+ and 70+","")</f>
        <v/>
      </c>
    </row>
    <row r="616" spans="12:17" x14ac:dyDescent="0.2">
      <c r="L616" t="s">
        <v>556</v>
      </c>
      <c r="M616">
        <v>32</v>
      </c>
      <c r="N616">
        <v>168</v>
      </c>
      <c r="O616">
        <v>70</v>
      </c>
      <c r="P616" t="str">
        <f>IF(Table11[[#This Row],[Age]]&lt;=22,"Rookie",IF(Table11[[#This Row],[Age]]&lt;=29,"Seasoned","Veteran"))</f>
        <v>Veteran</v>
      </c>
      <c r="Q616" t="str">
        <f>IF(AND(Table11[[#This Row],[Height (cm)]]&gt;=180,Table11[[#This Row],[Weight (kg)]]&gt;=70),"180+ and 70+","")</f>
        <v/>
      </c>
    </row>
    <row r="617" spans="12:17" x14ac:dyDescent="0.2">
      <c r="L617" t="s">
        <v>557</v>
      </c>
      <c r="M617">
        <v>27</v>
      </c>
      <c r="N617">
        <v>185</v>
      </c>
      <c r="O617">
        <v>80</v>
      </c>
      <c r="P617" t="str">
        <f>IF(Table11[[#This Row],[Age]]&lt;=22,"Rookie",IF(Table11[[#This Row],[Age]]&lt;=29,"Seasoned","Veteran"))</f>
        <v>Seasoned</v>
      </c>
      <c r="Q617" t="str">
        <f>IF(AND(Table11[[#This Row],[Height (cm)]]&gt;=180,Table11[[#This Row],[Weight (kg)]]&gt;=70),"180+ and 70+","")</f>
        <v>180+ and 70+</v>
      </c>
    </row>
    <row r="618" spans="12:17" x14ac:dyDescent="0.2">
      <c r="L618" t="s">
        <v>558</v>
      </c>
      <c r="M618">
        <v>28</v>
      </c>
      <c r="N618">
        <v>187</v>
      </c>
      <c r="O618">
        <v>80</v>
      </c>
      <c r="P618" t="str">
        <f>IF(Table11[[#This Row],[Age]]&lt;=22,"Rookie",IF(Table11[[#This Row],[Age]]&lt;=29,"Seasoned","Veteran"))</f>
        <v>Seasoned</v>
      </c>
      <c r="Q618" t="str">
        <f>IF(AND(Table11[[#This Row],[Height (cm)]]&gt;=180,Table11[[#This Row],[Weight (kg)]]&gt;=70),"180+ and 70+","")</f>
        <v>180+ and 70+</v>
      </c>
    </row>
    <row r="619" spans="12:17" x14ac:dyDescent="0.2">
      <c r="L619" t="s">
        <v>559</v>
      </c>
      <c r="M619">
        <v>25</v>
      </c>
      <c r="N619">
        <v>180</v>
      </c>
      <c r="O619">
        <v>71</v>
      </c>
      <c r="P619" t="str">
        <f>IF(Table11[[#This Row],[Age]]&lt;=22,"Rookie",IF(Table11[[#This Row],[Age]]&lt;=29,"Seasoned","Veteran"))</f>
        <v>Seasoned</v>
      </c>
      <c r="Q619" t="str">
        <f>IF(AND(Table11[[#This Row],[Height (cm)]]&gt;=180,Table11[[#This Row],[Weight (kg)]]&gt;=70),"180+ and 70+","")</f>
        <v>180+ and 70+</v>
      </c>
    </row>
    <row r="620" spans="12:17" x14ac:dyDescent="0.2">
      <c r="L620" t="s">
        <v>560</v>
      </c>
      <c r="M620">
        <v>25</v>
      </c>
      <c r="N620">
        <v>165</v>
      </c>
      <c r="O620">
        <v>64</v>
      </c>
      <c r="P620" t="str">
        <f>IF(Table11[[#This Row],[Age]]&lt;=22,"Rookie",IF(Table11[[#This Row],[Age]]&lt;=29,"Seasoned","Veteran"))</f>
        <v>Seasoned</v>
      </c>
      <c r="Q620" t="str">
        <f>IF(AND(Table11[[#This Row],[Height (cm)]]&gt;=180,Table11[[#This Row],[Weight (kg)]]&gt;=70),"180+ and 70+","")</f>
        <v/>
      </c>
    </row>
    <row r="621" spans="12:17" x14ac:dyDescent="0.2">
      <c r="L621" t="s">
        <v>561</v>
      </c>
      <c r="M621">
        <v>25</v>
      </c>
      <c r="N621">
        <v>178</v>
      </c>
      <c r="O621">
        <v>77</v>
      </c>
      <c r="P621" t="str">
        <f>IF(Table11[[#This Row],[Age]]&lt;=22,"Rookie",IF(Table11[[#This Row],[Age]]&lt;=29,"Seasoned","Veteran"))</f>
        <v>Seasoned</v>
      </c>
      <c r="Q621" t="str">
        <f>IF(AND(Table11[[#This Row],[Height (cm)]]&gt;=180,Table11[[#This Row],[Weight (kg)]]&gt;=70),"180+ and 70+","")</f>
        <v/>
      </c>
    </row>
    <row r="622" spans="12:17" x14ac:dyDescent="0.2">
      <c r="L622" t="s">
        <v>562</v>
      </c>
      <c r="M622">
        <v>25</v>
      </c>
      <c r="N622">
        <v>175</v>
      </c>
      <c r="O622">
        <v>76</v>
      </c>
      <c r="P622" t="str">
        <f>IF(Table11[[#This Row],[Age]]&lt;=22,"Rookie",IF(Table11[[#This Row],[Age]]&lt;=29,"Seasoned","Veteran"))</f>
        <v>Seasoned</v>
      </c>
      <c r="Q622" t="str">
        <f>IF(AND(Table11[[#This Row],[Height (cm)]]&gt;=180,Table11[[#This Row],[Weight (kg)]]&gt;=70),"180+ and 70+","")</f>
        <v/>
      </c>
    </row>
    <row r="623" spans="12:17" x14ac:dyDescent="0.2">
      <c r="L623" t="s">
        <v>563</v>
      </c>
      <c r="M623">
        <v>26</v>
      </c>
      <c r="N623">
        <v>184</v>
      </c>
      <c r="O623">
        <v>72</v>
      </c>
      <c r="P623" t="str">
        <f>IF(Table11[[#This Row],[Age]]&lt;=22,"Rookie",IF(Table11[[#This Row],[Age]]&lt;=29,"Seasoned","Veteran"))</f>
        <v>Seasoned</v>
      </c>
      <c r="Q623" t="str">
        <f>IF(AND(Table11[[#This Row],[Height (cm)]]&gt;=180,Table11[[#This Row],[Weight (kg)]]&gt;=70),"180+ and 70+","")</f>
        <v>180+ and 70+</v>
      </c>
    </row>
    <row r="624" spans="12:17" x14ac:dyDescent="0.2">
      <c r="L624" t="s">
        <v>564</v>
      </c>
      <c r="M624">
        <v>25</v>
      </c>
      <c r="N624">
        <v>184</v>
      </c>
      <c r="O624">
        <v>77</v>
      </c>
      <c r="P624" t="str">
        <f>IF(Table11[[#This Row],[Age]]&lt;=22,"Rookie",IF(Table11[[#This Row],[Age]]&lt;=29,"Seasoned","Veteran"))</f>
        <v>Seasoned</v>
      </c>
      <c r="Q624" t="str">
        <f>IF(AND(Table11[[#This Row],[Height (cm)]]&gt;=180,Table11[[#This Row],[Weight (kg)]]&gt;=70),"180+ and 70+","")</f>
        <v>180+ and 70+</v>
      </c>
    </row>
    <row r="625" spans="12:17" x14ac:dyDescent="0.2">
      <c r="L625" t="s">
        <v>565</v>
      </c>
      <c r="M625">
        <v>25</v>
      </c>
      <c r="N625">
        <v>175</v>
      </c>
      <c r="O625">
        <v>70</v>
      </c>
      <c r="P625" t="str">
        <f>IF(Table11[[#This Row],[Age]]&lt;=22,"Rookie",IF(Table11[[#This Row],[Age]]&lt;=29,"Seasoned","Veteran"))</f>
        <v>Seasoned</v>
      </c>
      <c r="Q625" t="str">
        <f>IF(AND(Table11[[#This Row],[Height (cm)]]&gt;=180,Table11[[#This Row],[Weight (kg)]]&gt;=70),"180+ and 70+","")</f>
        <v/>
      </c>
    </row>
    <row r="626" spans="12:17" x14ac:dyDescent="0.2">
      <c r="L626" t="s">
        <v>566</v>
      </c>
      <c r="M626">
        <v>23</v>
      </c>
      <c r="N626">
        <v>183</v>
      </c>
      <c r="O626">
        <v>72</v>
      </c>
      <c r="P626" t="str">
        <f>IF(Table11[[#This Row],[Age]]&lt;=22,"Rookie",IF(Table11[[#This Row],[Age]]&lt;=29,"Seasoned","Veteran"))</f>
        <v>Seasoned</v>
      </c>
      <c r="Q626" t="str">
        <f>IF(AND(Table11[[#This Row],[Height (cm)]]&gt;=180,Table11[[#This Row],[Weight (kg)]]&gt;=70),"180+ and 70+","")</f>
        <v>180+ and 70+</v>
      </c>
    </row>
    <row r="627" spans="12:17" x14ac:dyDescent="0.2">
      <c r="L627" t="s">
        <v>567</v>
      </c>
      <c r="M627">
        <v>24</v>
      </c>
      <c r="N627">
        <v>176</v>
      </c>
      <c r="O627">
        <v>70</v>
      </c>
      <c r="P627" t="str">
        <f>IF(Table11[[#This Row],[Age]]&lt;=22,"Rookie",IF(Table11[[#This Row],[Age]]&lt;=29,"Seasoned","Veteran"))</f>
        <v>Seasoned</v>
      </c>
      <c r="Q627" t="str">
        <f>IF(AND(Table11[[#This Row],[Height (cm)]]&gt;=180,Table11[[#This Row],[Weight (kg)]]&gt;=70),"180+ and 70+","")</f>
        <v/>
      </c>
    </row>
    <row r="628" spans="12:17" x14ac:dyDescent="0.2">
      <c r="L628" t="s">
        <v>568</v>
      </c>
      <c r="M628">
        <v>26</v>
      </c>
      <c r="N628">
        <v>180</v>
      </c>
      <c r="O628">
        <v>78</v>
      </c>
      <c r="P628" t="str">
        <f>IF(Table11[[#This Row],[Age]]&lt;=22,"Rookie",IF(Table11[[#This Row],[Age]]&lt;=29,"Seasoned","Veteran"))</f>
        <v>Seasoned</v>
      </c>
      <c r="Q628" t="str">
        <f>IF(AND(Table11[[#This Row],[Height (cm)]]&gt;=180,Table11[[#This Row],[Weight (kg)]]&gt;=70),"180+ and 70+","")</f>
        <v>180+ and 70+</v>
      </c>
    </row>
    <row r="629" spans="12:17" x14ac:dyDescent="0.2">
      <c r="L629" t="s">
        <v>569</v>
      </c>
      <c r="M629">
        <v>25</v>
      </c>
      <c r="N629">
        <v>174</v>
      </c>
      <c r="O629">
        <v>59</v>
      </c>
      <c r="P629" t="str">
        <f>IF(Table11[[#This Row],[Age]]&lt;=22,"Rookie",IF(Table11[[#This Row],[Age]]&lt;=29,"Seasoned","Veteran"))</f>
        <v>Seasoned</v>
      </c>
      <c r="Q629" t="str">
        <f>IF(AND(Table11[[#This Row],[Height (cm)]]&gt;=180,Table11[[#This Row],[Weight (kg)]]&gt;=70),"180+ and 70+","")</f>
        <v/>
      </c>
    </row>
    <row r="630" spans="12:17" x14ac:dyDescent="0.2">
      <c r="L630" t="s">
        <v>570</v>
      </c>
      <c r="M630">
        <v>30</v>
      </c>
      <c r="N630">
        <v>178</v>
      </c>
      <c r="O630">
        <v>69</v>
      </c>
      <c r="P630" t="str">
        <f>IF(Table11[[#This Row],[Age]]&lt;=22,"Rookie",IF(Table11[[#This Row],[Age]]&lt;=29,"Seasoned","Veteran"))</f>
        <v>Veteran</v>
      </c>
      <c r="Q630" t="str">
        <f>IF(AND(Table11[[#This Row],[Height (cm)]]&gt;=180,Table11[[#This Row],[Weight (kg)]]&gt;=70),"180+ and 70+","")</f>
        <v/>
      </c>
    </row>
    <row r="631" spans="12:17" x14ac:dyDescent="0.2">
      <c r="L631" t="s">
        <v>571</v>
      </c>
      <c r="M631">
        <v>24</v>
      </c>
      <c r="N631">
        <v>179</v>
      </c>
      <c r="O631">
        <v>69</v>
      </c>
      <c r="P631" t="str">
        <f>IF(Table11[[#This Row],[Age]]&lt;=22,"Rookie",IF(Table11[[#This Row],[Age]]&lt;=29,"Seasoned","Veteran"))</f>
        <v>Seasoned</v>
      </c>
      <c r="Q631" t="str">
        <f>IF(AND(Table11[[#This Row],[Height (cm)]]&gt;=180,Table11[[#This Row],[Weight (kg)]]&gt;=70),"180+ and 70+","")</f>
        <v/>
      </c>
    </row>
    <row r="632" spans="12:17" x14ac:dyDescent="0.2">
      <c r="L632" t="s">
        <v>572</v>
      </c>
      <c r="M632">
        <v>25</v>
      </c>
      <c r="N632">
        <v>179</v>
      </c>
      <c r="O632">
        <v>81</v>
      </c>
      <c r="P632" t="str">
        <f>IF(Table11[[#This Row],[Age]]&lt;=22,"Rookie",IF(Table11[[#This Row],[Age]]&lt;=29,"Seasoned","Veteran"))</f>
        <v>Seasoned</v>
      </c>
      <c r="Q632" t="str">
        <f>IF(AND(Table11[[#This Row],[Height (cm)]]&gt;=180,Table11[[#This Row],[Weight (kg)]]&gt;=70),"180+ and 70+","")</f>
        <v/>
      </c>
    </row>
    <row r="633" spans="12:17" x14ac:dyDescent="0.2">
      <c r="L633" t="s">
        <v>573</v>
      </c>
      <c r="M633">
        <v>25</v>
      </c>
      <c r="N633">
        <v>184</v>
      </c>
      <c r="O633">
        <v>78</v>
      </c>
      <c r="P633" t="str">
        <f>IF(Table11[[#This Row],[Age]]&lt;=22,"Rookie",IF(Table11[[#This Row],[Age]]&lt;=29,"Seasoned","Veteran"))</f>
        <v>Seasoned</v>
      </c>
      <c r="Q633" t="str">
        <f>IF(AND(Table11[[#This Row],[Height (cm)]]&gt;=180,Table11[[#This Row],[Weight (kg)]]&gt;=70),"180+ and 70+","")</f>
        <v>180+ and 70+</v>
      </c>
    </row>
    <row r="634" spans="12:17" x14ac:dyDescent="0.2">
      <c r="L634" t="s">
        <v>574</v>
      </c>
      <c r="M634">
        <v>24</v>
      </c>
      <c r="N634">
        <v>188</v>
      </c>
      <c r="O634">
        <v>81</v>
      </c>
      <c r="P634" t="str">
        <f>IF(Table11[[#This Row],[Age]]&lt;=22,"Rookie",IF(Table11[[#This Row],[Age]]&lt;=29,"Seasoned","Veteran"))</f>
        <v>Seasoned</v>
      </c>
      <c r="Q634" t="str">
        <f>IF(AND(Table11[[#This Row],[Height (cm)]]&gt;=180,Table11[[#This Row],[Weight (kg)]]&gt;=70),"180+ and 70+","")</f>
        <v>180+ and 70+</v>
      </c>
    </row>
    <row r="635" spans="12:17" x14ac:dyDescent="0.2">
      <c r="L635" t="s">
        <v>575</v>
      </c>
      <c r="M635">
        <v>23</v>
      </c>
      <c r="N635">
        <v>175</v>
      </c>
      <c r="O635">
        <v>66</v>
      </c>
      <c r="P635" t="str">
        <f>IF(Table11[[#This Row],[Age]]&lt;=22,"Rookie",IF(Table11[[#This Row],[Age]]&lt;=29,"Seasoned","Veteran"))</f>
        <v>Seasoned</v>
      </c>
      <c r="Q635" t="str">
        <f>IF(AND(Table11[[#This Row],[Height (cm)]]&gt;=180,Table11[[#This Row],[Weight (kg)]]&gt;=70),"180+ and 70+","")</f>
        <v/>
      </c>
    </row>
    <row r="636" spans="12:17" x14ac:dyDescent="0.2">
      <c r="L636" t="s">
        <v>576</v>
      </c>
      <c r="M636">
        <v>25</v>
      </c>
      <c r="N636">
        <v>185</v>
      </c>
      <c r="O636">
        <v>84</v>
      </c>
      <c r="P636" t="str">
        <f>IF(Table11[[#This Row],[Age]]&lt;=22,"Rookie",IF(Table11[[#This Row],[Age]]&lt;=29,"Seasoned","Veteran"))</f>
        <v>Seasoned</v>
      </c>
      <c r="Q636" t="str">
        <f>IF(AND(Table11[[#This Row],[Height (cm)]]&gt;=180,Table11[[#This Row],[Weight (kg)]]&gt;=70),"180+ and 70+","")</f>
        <v>180+ and 70+</v>
      </c>
    </row>
    <row r="637" spans="12:17" x14ac:dyDescent="0.2">
      <c r="L637" t="s">
        <v>577</v>
      </c>
      <c r="M637">
        <v>24</v>
      </c>
      <c r="N637">
        <v>180</v>
      </c>
      <c r="O637">
        <v>72</v>
      </c>
      <c r="P637" t="str">
        <f>IF(Table11[[#This Row],[Age]]&lt;=22,"Rookie",IF(Table11[[#This Row],[Age]]&lt;=29,"Seasoned","Veteran"))</f>
        <v>Seasoned</v>
      </c>
      <c r="Q637" t="str">
        <f>IF(AND(Table11[[#This Row],[Height (cm)]]&gt;=180,Table11[[#This Row],[Weight (kg)]]&gt;=70),"180+ and 70+","")</f>
        <v>180+ and 70+</v>
      </c>
    </row>
    <row r="638" spans="12:17" x14ac:dyDescent="0.2">
      <c r="L638" t="s">
        <v>578</v>
      </c>
      <c r="M638">
        <v>21</v>
      </c>
      <c r="N638">
        <v>192</v>
      </c>
      <c r="O638">
        <v>80</v>
      </c>
      <c r="P638" t="str">
        <f>IF(Table11[[#This Row],[Age]]&lt;=22,"Rookie",IF(Table11[[#This Row],[Age]]&lt;=29,"Seasoned","Veteran"))</f>
        <v>Rookie</v>
      </c>
      <c r="Q638" t="str">
        <f>IF(AND(Table11[[#This Row],[Height (cm)]]&gt;=180,Table11[[#This Row],[Weight (kg)]]&gt;=70),"180+ and 70+","")</f>
        <v>180+ and 70+</v>
      </c>
    </row>
    <row r="639" spans="12:17" x14ac:dyDescent="0.2">
      <c r="L639" t="s">
        <v>579</v>
      </c>
      <c r="M639">
        <v>23</v>
      </c>
      <c r="N639">
        <v>171</v>
      </c>
      <c r="O639">
        <v>75</v>
      </c>
      <c r="P639" t="str">
        <f>IF(Table11[[#This Row],[Age]]&lt;=22,"Rookie",IF(Table11[[#This Row],[Age]]&lt;=29,"Seasoned","Veteran"))</f>
        <v>Seasoned</v>
      </c>
      <c r="Q639" t="str">
        <f>IF(AND(Table11[[#This Row],[Height (cm)]]&gt;=180,Table11[[#This Row],[Weight (kg)]]&gt;=70),"180+ and 70+","")</f>
        <v/>
      </c>
    </row>
    <row r="640" spans="12:17" x14ac:dyDescent="0.2">
      <c r="L640" t="s">
        <v>580</v>
      </c>
      <c r="M640">
        <v>30</v>
      </c>
      <c r="N640">
        <v>182</v>
      </c>
      <c r="O640">
        <v>76</v>
      </c>
      <c r="P640" t="str">
        <f>IF(Table11[[#This Row],[Age]]&lt;=22,"Rookie",IF(Table11[[#This Row],[Age]]&lt;=29,"Seasoned","Veteran"))</f>
        <v>Veteran</v>
      </c>
      <c r="Q640" t="str">
        <f>IF(AND(Table11[[#This Row],[Height (cm)]]&gt;=180,Table11[[#This Row],[Weight (kg)]]&gt;=70),"180+ and 70+","")</f>
        <v>180+ and 70+</v>
      </c>
    </row>
    <row r="641" spans="12:17" x14ac:dyDescent="0.2">
      <c r="L641" t="s">
        <v>512</v>
      </c>
      <c r="M641">
        <v>26</v>
      </c>
      <c r="N641">
        <v>179</v>
      </c>
      <c r="O641">
        <v>86</v>
      </c>
      <c r="P641" t="str">
        <f>IF(Table11[[#This Row],[Age]]&lt;=22,"Rookie",IF(Table11[[#This Row],[Age]]&lt;=29,"Seasoned","Veteran"))</f>
        <v>Seasoned</v>
      </c>
      <c r="Q641" t="str">
        <f>IF(AND(Table11[[#This Row],[Height (cm)]]&gt;=180,Table11[[#This Row],[Weight (kg)]]&gt;=70),"180+ and 70+","")</f>
        <v/>
      </c>
    </row>
    <row r="642" spans="12:17" x14ac:dyDescent="0.2">
      <c r="L642" t="s">
        <v>581</v>
      </c>
      <c r="M642">
        <v>22</v>
      </c>
      <c r="N642">
        <v>182</v>
      </c>
      <c r="O642">
        <v>76</v>
      </c>
      <c r="P642" t="str">
        <f>IF(Table11[[#This Row],[Age]]&lt;=22,"Rookie",IF(Table11[[#This Row],[Age]]&lt;=29,"Seasoned","Veteran"))</f>
        <v>Rookie</v>
      </c>
      <c r="Q642" t="str">
        <f>IF(AND(Table11[[#This Row],[Height (cm)]]&gt;=180,Table11[[#This Row],[Weight (kg)]]&gt;=70),"180+ and 70+","")</f>
        <v>180+ and 70+</v>
      </c>
    </row>
    <row r="643" spans="12:17" x14ac:dyDescent="0.2">
      <c r="L643" t="s">
        <v>582</v>
      </c>
      <c r="M643">
        <v>25</v>
      </c>
      <c r="N643">
        <v>183</v>
      </c>
      <c r="O643">
        <v>75</v>
      </c>
      <c r="P643" t="str">
        <f>IF(Table11[[#This Row],[Age]]&lt;=22,"Rookie",IF(Table11[[#This Row],[Age]]&lt;=29,"Seasoned","Veteran"))</f>
        <v>Seasoned</v>
      </c>
      <c r="Q643" t="str">
        <f>IF(AND(Table11[[#This Row],[Height (cm)]]&gt;=180,Table11[[#This Row],[Weight (kg)]]&gt;=70),"180+ and 70+","")</f>
        <v>180+ and 70+</v>
      </c>
    </row>
    <row r="644" spans="12:17" x14ac:dyDescent="0.2">
      <c r="L644" t="s">
        <v>583</v>
      </c>
      <c r="M644">
        <v>25</v>
      </c>
      <c r="N644">
        <v>188</v>
      </c>
      <c r="O644">
        <v>80</v>
      </c>
      <c r="P644" t="str">
        <f>IF(Table11[[#This Row],[Age]]&lt;=22,"Rookie",IF(Table11[[#This Row],[Age]]&lt;=29,"Seasoned","Veteran"))</f>
        <v>Seasoned</v>
      </c>
      <c r="Q644" t="str">
        <f>IF(AND(Table11[[#This Row],[Height (cm)]]&gt;=180,Table11[[#This Row],[Weight (kg)]]&gt;=70),"180+ and 70+","")</f>
        <v>180+ and 70+</v>
      </c>
    </row>
    <row r="645" spans="12:17" x14ac:dyDescent="0.2">
      <c r="L645" t="s">
        <v>584</v>
      </c>
      <c r="M645">
        <v>22</v>
      </c>
      <c r="N645">
        <v>184</v>
      </c>
      <c r="O645">
        <v>80</v>
      </c>
      <c r="P645" t="str">
        <f>IF(Table11[[#This Row],[Age]]&lt;=22,"Rookie",IF(Table11[[#This Row],[Age]]&lt;=29,"Seasoned","Veteran"))</f>
        <v>Rookie</v>
      </c>
      <c r="Q645" t="str">
        <f>IF(AND(Table11[[#This Row],[Height (cm)]]&gt;=180,Table11[[#This Row],[Weight (kg)]]&gt;=70),"180+ and 70+","")</f>
        <v>180+ and 70+</v>
      </c>
    </row>
    <row r="646" spans="12:17" x14ac:dyDescent="0.2">
      <c r="L646" t="s">
        <v>585</v>
      </c>
      <c r="M646">
        <v>22</v>
      </c>
      <c r="N646">
        <v>194</v>
      </c>
      <c r="O646">
        <v>87</v>
      </c>
      <c r="P646" t="str">
        <f>IF(Table11[[#This Row],[Age]]&lt;=22,"Rookie",IF(Table11[[#This Row],[Age]]&lt;=29,"Seasoned","Veteran"))</f>
        <v>Rookie</v>
      </c>
      <c r="Q646" t="str">
        <f>IF(AND(Table11[[#This Row],[Height (cm)]]&gt;=180,Table11[[#This Row],[Weight (kg)]]&gt;=70),"180+ and 70+","")</f>
        <v>180+ and 70+</v>
      </c>
    </row>
    <row r="647" spans="12:17" x14ac:dyDescent="0.2">
      <c r="L647" t="s">
        <v>586</v>
      </c>
      <c r="M647">
        <v>20</v>
      </c>
      <c r="N647">
        <v>187</v>
      </c>
      <c r="O647">
        <v>77</v>
      </c>
      <c r="P647" t="str">
        <f>IF(Table11[[#This Row],[Age]]&lt;=22,"Rookie",IF(Table11[[#This Row],[Age]]&lt;=29,"Seasoned","Veteran"))</f>
        <v>Rookie</v>
      </c>
      <c r="Q647" t="str">
        <f>IF(AND(Table11[[#This Row],[Height (cm)]]&gt;=180,Table11[[#This Row],[Weight (kg)]]&gt;=70),"180+ and 70+","")</f>
        <v>180+ and 70+</v>
      </c>
    </row>
    <row r="648" spans="12:17" x14ac:dyDescent="0.2">
      <c r="L648" t="s">
        <v>587</v>
      </c>
      <c r="M648">
        <v>23</v>
      </c>
      <c r="N648">
        <v>183</v>
      </c>
      <c r="O648">
        <v>86</v>
      </c>
      <c r="P648" t="str">
        <f>IF(Table11[[#This Row],[Age]]&lt;=22,"Rookie",IF(Table11[[#This Row],[Age]]&lt;=29,"Seasoned","Veteran"))</f>
        <v>Seasoned</v>
      </c>
      <c r="Q648" t="str">
        <f>IF(AND(Table11[[#This Row],[Height (cm)]]&gt;=180,Table11[[#This Row],[Weight (kg)]]&gt;=70),"180+ and 70+","")</f>
        <v>180+ and 70+</v>
      </c>
    </row>
    <row r="649" spans="12:17" x14ac:dyDescent="0.2">
      <c r="L649" t="s">
        <v>588</v>
      </c>
      <c r="M649">
        <v>19</v>
      </c>
      <c r="N649">
        <v>180</v>
      </c>
      <c r="O649">
        <v>73</v>
      </c>
      <c r="P649" t="str">
        <f>IF(Table11[[#This Row],[Age]]&lt;=22,"Rookie",IF(Table11[[#This Row],[Age]]&lt;=29,"Seasoned","Veteran"))</f>
        <v>Rookie</v>
      </c>
      <c r="Q649" t="str">
        <f>IF(AND(Table11[[#This Row],[Height (cm)]]&gt;=180,Table11[[#This Row],[Weight (kg)]]&gt;=70),"180+ and 70+","")</f>
        <v>180+ and 70+</v>
      </c>
    </row>
    <row r="650" spans="12:17" x14ac:dyDescent="0.2">
      <c r="L650" t="s">
        <v>589</v>
      </c>
      <c r="M650">
        <v>16</v>
      </c>
      <c r="N650">
        <v>178</v>
      </c>
      <c r="O650">
        <v>66</v>
      </c>
      <c r="P650" t="str">
        <f>IF(Table11[[#This Row],[Age]]&lt;=22,"Rookie",IF(Table11[[#This Row],[Age]]&lt;=29,"Seasoned","Veteran"))</f>
        <v>Rookie</v>
      </c>
      <c r="Q650" t="str">
        <f>IF(AND(Table11[[#This Row],[Height (cm)]]&gt;=180,Table11[[#This Row],[Weight (kg)]]&gt;=70),"180+ and 70+","")</f>
        <v/>
      </c>
    </row>
    <row r="651" spans="12:17" x14ac:dyDescent="0.2">
      <c r="L651" t="s">
        <v>590</v>
      </c>
      <c r="M651">
        <v>18</v>
      </c>
      <c r="N651">
        <v>174</v>
      </c>
      <c r="O651">
        <v>66</v>
      </c>
      <c r="P651" t="str">
        <f>IF(Table11[[#This Row],[Age]]&lt;=22,"Rookie",IF(Table11[[#This Row],[Age]]&lt;=29,"Seasoned","Veteran"))</f>
        <v>Rookie</v>
      </c>
      <c r="Q651" t="str">
        <f>IF(AND(Table11[[#This Row],[Height (cm)]]&gt;=180,Table11[[#This Row],[Weight (kg)]]&gt;=70),"180+ and 70+","")</f>
        <v/>
      </c>
    </row>
    <row r="652" spans="12:17" x14ac:dyDescent="0.2">
      <c r="L652" t="s">
        <v>591</v>
      </c>
      <c r="M652">
        <v>23</v>
      </c>
      <c r="N652">
        <v>196</v>
      </c>
      <c r="O652">
        <v>91</v>
      </c>
      <c r="P652" t="str">
        <f>IF(Table11[[#This Row],[Age]]&lt;=22,"Rookie",IF(Table11[[#This Row],[Age]]&lt;=29,"Seasoned","Veteran"))</f>
        <v>Seasoned</v>
      </c>
      <c r="Q652" t="str">
        <f>IF(AND(Table11[[#This Row],[Height (cm)]]&gt;=180,Table11[[#This Row],[Weight (kg)]]&gt;=70),"180+ and 70+","")</f>
        <v>180+ and 70+</v>
      </c>
    </row>
    <row r="653" spans="12:17" x14ac:dyDescent="0.2">
      <c r="L653" t="s">
        <v>592</v>
      </c>
      <c r="M653">
        <v>18</v>
      </c>
      <c r="N653">
        <v>176</v>
      </c>
      <c r="O653">
        <v>65</v>
      </c>
      <c r="P653" t="str">
        <f>IF(Table11[[#This Row],[Age]]&lt;=22,"Rookie",IF(Table11[[#This Row],[Age]]&lt;=29,"Seasoned","Veteran"))</f>
        <v>Rookie</v>
      </c>
      <c r="Q653" t="str">
        <f>IF(AND(Table11[[#This Row],[Height (cm)]]&gt;=180,Table11[[#This Row],[Weight (kg)]]&gt;=70),"180+ and 70+","")</f>
        <v/>
      </c>
    </row>
    <row r="654" spans="12:17" x14ac:dyDescent="0.2">
      <c r="L654" t="s">
        <v>593</v>
      </c>
      <c r="M654">
        <v>18</v>
      </c>
      <c r="N654">
        <v>180</v>
      </c>
      <c r="O654">
        <v>74</v>
      </c>
      <c r="P654" t="str">
        <f>IF(Table11[[#This Row],[Age]]&lt;=22,"Rookie",IF(Table11[[#This Row],[Age]]&lt;=29,"Seasoned","Veteran"))</f>
        <v>Rookie</v>
      </c>
      <c r="Q654" t="str">
        <f>IF(AND(Table11[[#This Row],[Height (cm)]]&gt;=180,Table11[[#This Row],[Weight (kg)]]&gt;=70),"180+ and 70+","")</f>
        <v>180+ and 70+</v>
      </c>
    </row>
    <row r="655" spans="12:17" x14ac:dyDescent="0.2">
      <c r="L655" t="s">
        <v>594</v>
      </c>
      <c r="M655">
        <v>19</v>
      </c>
      <c r="N655">
        <v>176</v>
      </c>
      <c r="O655">
        <v>64</v>
      </c>
      <c r="P655" t="str">
        <f>IF(Table11[[#This Row],[Age]]&lt;=22,"Rookie",IF(Table11[[#This Row],[Age]]&lt;=29,"Seasoned","Veteran"))</f>
        <v>Rookie</v>
      </c>
      <c r="Q655" t="str">
        <f>IF(AND(Table11[[#This Row],[Height (cm)]]&gt;=180,Table11[[#This Row],[Weight (kg)]]&gt;=70),"180+ and 70+","")</f>
        <v/>
      </c>
    </row>
    <row r="656" spans="12:17" x14ac:dyDescent="0.2">
      <c r="L656" t="s">
        <v>595</v>
      </c>
      <c r="M656">
        <v>17</v>
      </c>
      <c r="N656">
        <v>189</v>
      </c>
      <c r="O656">
        <v>79</v>
      </c>
      <c r="P656" t="str">
        <f>IF(Table11[[#This Row],[Age]]&lt;=22,"Rookie",IF(Table11[[#This Row],[Age]]&lt;=29,"Seasoned","Veteran"))</f>
        <v>Rookie</v>
      </c>
      <c r="Q656" t="str">
        <f>IF(AND(Table11[[#This Row],[Height (cm)]]&gt;=180,Table11[[#This Row],[Weight (kg)]]&gt;=70),"180+ and 70+","")</f>
        <v>180+ and 70+</v>
      </c>
    </row>
    <row r="657" spans="12:17" x14ac:dyDescent="0.2">
      <c r="L657" t="s">
        <v>596</v>
      </c>
      <c r="M657">
        <v>20</v>
      </c>
      <c r="N657">
        <v>186</v>
      </c>
      <c r="O657">
        <v>77</v>
      </c>
      <c r="P657" t="str">
        <f>IF(Table11[[#This Row],[Age]]&lt;=22,"Rookie",IF(Table11[[#This Row],[Age]]&lt;=29,"Seasoned","Veteran"))</f>
        <v>Rookie</v>
      </c>
      <c r="Q657" t="str">
        <f>IF(AND(Table11[[#This Row],[Height (cm)]]&gt;=180,Table11[[#This Row],[Weight (kg)]]&gt;=70),"180+ and 70+","")</f>
        <v>180+ and 70+</v>
      </c>
    </row>
    <row r="658" spans="12:17" x14ac:dyDescent="0.2">
      <c r="L658" t="s">
        <v>597</v>
      </c>
      <c r="M658">
        <v>18</v>
      </c>
      <c r="N658">
        <v>172</v>
      </c>
      <c r="O658">
        <v>68</v>
      </c>
      <c r="P658" t="str">
        <f>IF(Table11[[#This Row],[Age]]&lt;=22,"Rookie",IF(Table11[[#This Row],[Age]]&lt;=29,"Seasoned","Veteran"))</f>
        <v>Rookie</v>
      </c>
      <c r="Q658" t="str">
        <f>IF(AND(Table11[[#This Row],[Height (cm)]]&gt;=180,Table11[[#This Row],[Weight (kg)]]&gt;=70),"180+ and 70+","")</f>
        <v/>
      </c>
    </row>
    <row r="659" spans="12:17" x14ac:dyDescent="0.2">
      <c r="L659" t="s">
        <v>598</v>
      </c>
      <c r="M659">
        <v>19</v>
      </c>
      <c r="N659">
        <v>188</v>
      </c>
      <c r="O659">
        <v>75</v>
      </c>
      <c r="P659" t="str">
        <f>IF(Table11[[#This Row],[Age]]&lt;=22,"Rookie",IF(Table11[[#This Row],[Age]]&lt;=29,"Seasoned","Veteran"))</f>
        <v>Rookie</v>
      </c>
      <c r="Q659" t="str">
        <f>IF(AND(Table11[[#This Row],[Height (cm)]]&gt;=180,Table11[[#This Row],[Weight (kg)]]&gt;=70),"180+ and 70+","")</f>
        <v>180+ and 70+</v>
      </c>
    </row>
    <row r="660" spans="12:17" x14ac:dyDescent="0.2">
      <c r="L660" t="s">
        <v>599</v>
      </c>
      <c r="M660">
        <v>17</v>
      </c>
      <c r="N660">
        <v>175</v>
      </c>
      <c r="O660">
        <v>60</v>
      </c>
      <c r="P660" t="str">
        <f>IF(Table11[[#This Row],[Age]]&lt;=22,"Rookie",IF(Table11[[#This Row],[Age]]&lt;=29,"Seasoned","Veteran"))</f>
        <v>Rookie</v>
      </c>
      <c r="Q660" t="str">
        <f>IF(AND(Table11[[#This Row],[Height (cm)]]&gt;=180,Table11[[#This Row],[Weight (kg)]]&gt;=70),"180+ and 70+","")</f>
        <v/>
      </c>
    </row>
    <row r="661" spans="12:17" x14ac:dyDescent="0.2">
      <c r="L661" t="s">
        <v>600</v>
      </c>
      <c r="M661">
        <v>19</v>
      </c>
      <c r="N661">
        <v>174</v>
      </c>
      <c r="O661">
        <v>73</v>
      </c>
      <c r="P661" t="str">
        <f>IF(Table11[[#This Row],[Age]]&lt;=22,"Rookie",IF(Table11[[#This Row],[Age]]&lt;=29,"Seasoned","Veteran"))</f>
        <v>Rookie</v>
      </c>
      <c r="Q661" t="str">
        <f>IF(AND(Table11[[#This Row],[Height (cm)]]&gt;=180,Table11[[#This Row],[Weight (kg)]]&gt;=70),"180+ and 70+","")</f>
        <v/>
      </c>
    </row>
    <row r="662" spans="12:17" x14ac:dyDescent="0.2">
      <c r="L662" t="s">
        <v>601</v>
      </c>
      <c r="M662">
        <v>30</v>
      </c>
      <c r="N662">
        <v>180</v>
      </c>
      <c r="O662">
        <v>76</v>
      </c>
      <c r="P662" t="str">
        <f>IF(Table11[[#This Row],[Age]]&lt;=22,"Rookie",IF(Table11[[#This Row],[Age]]&lt;=29,"Seasoned","Veteran"))</f>
        <v>Veteran</v>
      </c>
      <c r="Q662" t="str">
        <f>IF(AND(Table11[[#This Row],[Height (cm)]]&gt;=180,Table11[[#This Row],[Weight (kg)]]&gt;=70),"180+ and 70+","")</f>
        <v>180+ and 70+</v>
      </c>
    </row>
    <row r="663" spans="12:17" x14ac:dyDescent="0.2">
      <c r="L663" t="s">
        <v>602</v>
      </c>
      <c r="M663">
        <v>27</v>
      </c>
      <c r="N663">
        <v>195</v>
      </c>
      <c r="O663">
        <v>99</v>
      </c>
      <c r="P663" t="str">
        <f>IF(Table11[[#This Row],[Age]]&lt;=22,"Rookie",IF(Table11[[#This Row],[Age]]&lt;=29,"Seasoned","Veteran"))</f>
        <v>Seasoned</v>
      </c>
      <c r="Q663" t="str">
        <f>IF(AND(Table11[[#This Row],[Height (cm)]]&gt;=180,Table11[[#This Row],[Weight (kg)]]&gt;=70),"180+ and 70+","")</f>
        <v>180+ and 70+</v>
      </c>
    </row>
    <row r="664" spans="12:17" x14ac:dyDescent="0.2">
      <c r="L664" t="s">
        <v>554</v>
      </c>
      <c r="M664">
        <v>28</v>
      </c>
      <c r="N664">
        <v>179</v>
      </c>
      <c r="O664">
        <v>68</v>
      </c>
      <c r="P664" t="str">
        <f>IF(Table11[[#This Row],[Age]]&lt;=22,"Rookie",IF(Table11[[#This Row],[Age]]&lt;=29,"Seasoned","Veteran"))</f>
        <v>Seasoned</v>
      </c>
      <c r="Q664" t="str">
        <f>IF(AND(Table11[[#This Row],[Height (cm)]]&gt;=180,Table11[[#This Row],[Weight (kg)]]&gt;=70),"180+ and 70+","")</f>
        <v/>
      </c>
    </row>
    <row r="665" spans="12:17" x14ac:dyDescent="0.2">
      <c r="L665" t="s">
        <v>603</v>
      </c>
      <c r="M665">
        <v>27</v>
      </c>
      <c r="N665">
        <v>195</v>
      </c>
      <c r="O665">
        <v>94</v>
      </c>
      <c r="P665" t="str">
        <f>IF(Table11[[#This Row],[Age]]&lt;=22,"Rookie",IF(Table11[[#This Row],[Age]]&lt;=29,"Seasoned","Veteran"))</f>
        <v>Seasoned</v>
      </c>
      <c r="Q665" t="str">
        <f>IF(AND(Table11[[#This Row],[Height (cm)]]&gt;=180,Table11[[#This Row],[Weight (kg)]]&gt;=70),"180+ and 70+","")</f>
        <v>180+ and 70+</v>
      </c>
    </row>
    <row r="666" spans="12:17" x14ac:dyDescent="0.2">
      <c r="L666" t="s">
        <v>604</v>
      </c>
      <c r="M666">
        <v>30</v>
      </c>
      <c r="N666">
        <v>172</v>
      </c>
      <c r="O666">
        <v>66</v>
      </c>
      <c r="P666" t="str">
        <f>IF(Table11[[#This Row],[Age]]&lt;=22,"Rookie",IF(Table11[[#This Row],[Age]]&lt;=29,"Seasoned","Veteran"))</f>
        <v>Veteran</v>
      </c>
      <c r="Q666" t="str">
        <f>IF(AND(Table11[[#This Row],[Height (cm)]]&gt;=180,Table11[[#This Row],[Weight (kg)]]&gt;=70),"180+ and 70+","")</f>
        <v/>
      </c>
    </row>
    <row r="667" spans="12:17" x14ac:dyDescent="0.2">
      <c r="L667" t="s">
        <v>605</v>
      </c>
      <c r="M667">
        <v>29</v>
      </c>
      <c r="N667">
        <v>183</v>
      </c>
      <c r="O667">
        <v>82</v>
      </c>
      <c r="P667" t="str">
        <f>IF(Table11[[#This Row],[Age]]&lt;=22,"Rookie",IF(Table11[[#This Row],[Age]]&lt;=29,"Seasoned","Veteran"))</f>
        <v>Seasoned</v>
      </c>
      <c r="Q667" t="str">
        <f>IF(AND(Table11[[#This Row],[Height (cm)]]&gt;=180,Table11[[#This Row],[Weight (kg)]]&gt;=70),"180+ and 70+","")</f>
        <v>180+ and 70+</v>
      </c>
    </row>
    <row r="668" spans="12:17" x14ac:dyDescent="0.2">
      <c r="L668" t="s">
        <v>606</v>
      </c>
      <c r="M668">
        <v>27</v>
      </c>
      <c r="N668">
        <v>182</v>
      </c>
      <c r="O668">
        <v>76</v>
      </c>
      <c r="P668" t="str">
        <f>IF(Table11[[#This Row],[Age]]&lt;=22,"Rookie",IF(Table11[[#This Row],[Age]]&lt;=29,"Seasoned","Veteran"))</f>
        <v>Seasoned</v>
      </c>
      <c r="Q668" t="str">
        <f>IF(AND(Table11[[#This Row],[Height (cm)]]&gt;=180,Table11[[#This Row],[Weight (kg)]]&gt;=70),"180+ and 70+","")</f>
        <v>180+ and 70+</v>
      </c>
    </row>
    <row r="669" spans="12:17" x14ac:dyDescent="0.2">
      <c r="L669" t="s">
        <v>607</v>
      </c>
      <c r="M669">
        <v>28</v>
      </c>
      <c r="N669">
        <v>185</v>
      </c>
      <c r="O669">
        <v>74</v>
      </c>
      <c r="P669" t="str">
        <f>IF(Table11[[#This Row],[Age]]&lt;=22,"Rookie",IF(Table11[[#This Row],[Age]]&lt;=29,"Seasoned","Veteran"))</f>
        <v>Seasoned</v>
      </c>
      <c r="Q669" t="str">
        <f>IF(AND(Table11[[#This Row],[Height (cm)]]&gt;=180,Table11[[#This Row],[Weight (kg)]]&gt;=70),"180+ and 70+","")</f>
        <v>180+ and 70+</v>
      </c>
    </row>
    <row r="670" spans="12:17" x14ac:dyDescent="0.2">
      <c r="L670" t="s">
        <v>608</v>
      </c>
      <c r="M670">
        <v>27</v>
      </c>
      <c r="N670">
        <v>177</v>
      </c>
      <c r="O670">
        <v>68</v>
      </c>
      <c r="P670" t="str">
        <f>IF(Table11[[#This Row],[Age]]&lt;=22,"Rookie",IF(Table11[[#This Row],[Age]]&lt;=29,"Seasoned","Veteran"))</f>
        <v>Seasoned</v>
      </c>
      <c r="Q670" t="str">
        <f>IF(AND(Table11[[#This Row],[Height (cm)]]&gt;=180,Table11[[#This Row],[Weight (kg)]]&gt;=70),"180+ and 70+","")</f>
        <v/>
      </c>
    </row>
    <row r="671" spans="12:17" x14ac:dyDescent="0.2">
      <c r="L671" t="s">
        <v>609</v>
      </c>
      <c r="M671">
        <v>26</v>
      </c>
      <c r="N671">
        <v>183</v>
      </c>
      <c r="O671">
        <v>74</v>
      </c>
      <c r="P671" t="str">
        <f>IF(Table11[[#This Row],[Age]]&lt;=22,"Rookie",IF(Table11[[#This Row],[Age]]&lt;=29,"Seasoned","Veteran"))</f>
        <v>Seasoned</v>
      </c>
      <c r="Q671" t="str">
        <f>IF(AND(Table11[[#This Row],[Height (cm)]]&gt;=180,Table11[[#This Row],[Weight (kg)]]&gt;=70),"180+ and 70+","")</f>
        <v>180+ and 70+</v>
      </c>
    </row>
    <row r="672" spans="12:17" x14ac:dyDescent="0.2">
      <c r="L672" t="s">
        <v>610</v>
      </c>
      <c r="M672">
        <v>25</v>
      </c>
      <c r="N672">
        <v>195</v>
      </c>
      <c r="O672">
        <v>96</v>
      </c>
      <c r="P672" t="str">
        <f>IF(Table11[[#This Row],[Age]]&lt;=22,"Rookie",IF(Table11[[#This Row],[Age]]&lt;=29,"Seasoned","Veteran"))</f>
        <v>Seasoned</v>
      </c>
      <c r="Q672" t="str">
        <f>IF(AND(Table11[[#This Row],[Height (cm)]]&gt;=180,Table11[[#This Row],[Weight (kg)]]&gt;=70),"180+ and 70+","")</f>
        <v>180+ and 70+</v>
      </c>
    </row>
    <row r="673" spans="12:17" x14ac:dyDescent="0.2">
      <c r="L673" t="s">
        <v>611</v>
      </c>
      <c r="M673">
        <v>27</v>
      </c>
      <c r="N673">
        <v>186</v>
      </c>
      <c r="O673">
        <v>77</v>
      </c>
      <c r="P673" t="str">
        <f>IF(Table11[[#This Row],[Age]]&lt;=22,"Rookie",IF(Table11[[#This Row],[Age]]&lt;=29,"Seasoned","Veteran"))</f>
        <v>Seasoned</v>
      </c>
      <c r="Q673" t="str">
        <f>IF(AND(Table11[[#This Row],[Height (cm)]]&gt;=180,Table11[[#This Row],[Weight (kg)]]&gt;=70),"180+ and 70+","")</f>
        <v>180+ and 70+</v>
      </c>
    </row>
    <row r="674" spans="12:17" x14ac:dyDescent="0.2">
      <c r="L674" t="s">
        <v>612</v>
      </c>
      <c r="M674">
        <v>27</v>
      </c>
      <c r="N674">
        <v>187</v>
      </c>
      <c r="O674">
        <v>91</v>
      </c>
      <c r="P674" t="str">
        <f>IF(Table11[[#This Row],[Age]]&lt;=22,"Rookie",IF(Table11[[#This Row],[Age]]&lt;=29,"Seasoned","Veteran"))</f>
        <v>Seasoned</v>
      </c>
      <c r="Q674" t="str">
        <f>IF(AND(Table11[[#This Row],[Height (cm)]]&gt;=180,Table11[[#This Row],[Weight (kg)]]&gt;=70),"180+ and 70+","")</f>
        <v>180+ and 70+</v>
      </c>
    </row>
    <row r="675" spans="12:17" x14ac:dyDescent="0.2">
      <c r="L675" t="s">
        <v>613</v>
      </c>
      <c r="M675">
        <v>25</v>
      </c>
      <c r="N675">
        <v>190</v>
      </c>
      <c r="O675">
        <v>86</v>
      </c>
      <c r="P675" t="str">
        <f>IF(Table11[[#This Row],[Age]]&lt;=22,"Rookie",IF(Table11[[#This Row],[Age]]&lt;=29,"Seasoned","Veteran"))</f>
        <v>Seasoned</v>
      </c>
      <c r="Q675" t="str">
        <f>IF(AND(Table11[[#This Row],[Height (cm)]]&gt;=180,Table11[[#This Row],[Weight (kg)]]&gt;=70),"180+ and 70+","")</f>
        <v>180+ and 70+</v>
      </c>
    </row>
    <row r="676" spans="12:17" x14ac:dyDescent="0.2">
      <c r="L676" t="s">
        <v>614</v>
      </c>
      <c r="M676">
        <v>25</v>
      </c>
      <c r="N676">
        <v>174</v>
      </c>
      <c r="O676">
        <v>71</v>
      </c>
      <c r="P676" t="str">
        <f>IF(Table11[[#This Row],[Age]]&lt;=22,"Rookie",IF(Table11[[#This Row],[Age]]&lt;=29,"Seasoned","Veteran"))</f>
        <v>Seasoned</v>
      </c>
      <c r="Q676" t="str">
        <f>IF(AND(Table11[[#This Row],[Height (cm)]]&gt;=180,Table11[[#This Row],[Weight (kg)]]&gt;=70),"180+ and 70+","")</f>
        <v/>
      </c>
    </row>
    <row r="677" spans="12:17" x14ac:dyDescent="0.2">
      <c r="L677" t="s">
        <v>615</v>
      </c>
      <c r="M677">
        <v>26</v>
      </c>
      <c r="N677">
        <v>181</v>
      </c>
      <c r="O677">
        <v>75</v>
      </c>
      <c r="P677" t="str">
        <f>IF(Table11[[#This Row],[Age]]&lt;=22,"Rookie",IF(Table11[[#This Row],[Age]]&lt;=29,"Seasoned","Veteran"))</f>
        <v>Seasoned</v>
      </c>
      <c r="Q677" t="str">
        <f>IF(AND(Table11[[#This Row],[Height (cm)]]&gt;=180,Table11[[#This Row],[Weight (kg)]]&gt;=70),"180+ and 70+","")</f>
        <v>180+ and 70+</v>
      </c>
    </row>
    <row r="678" spans="12:17" x14ac:dyDescent="0.2">
      <c r="L678" t="s">
        <v>616</v>
      </c>
      <c r="M678">
        <v>25</v>
      </c>
      <c r="N678">
        <v>174</v>
      </c>
      <c r="O678">
        <v>76</v>
      </c>
      <c r="P678" t="str">
        <f>IF(Table11[[#This Row],[Age]]&lt;=22,"Rookie",IF(Table11[[#This Row],[Age]]&lt;=29,"Seasoned","Veteran"))</f>
        <v>Seasoned</v>
      </c>
      <c r="Q678" t="str">
        <f>IF(AND(Table11[[#This Row],[Height (cm)]]&gt;=180,Table11[[#This Row],[Weight (kg)]]&gt;=70),"180+ and 70+","")</f>
        <v/>
      </c>
    </row>
    <row r="679" spans="12:17" x14ac:dyDescent="0.2">
      <c r="L679" t="s">
        <v>617</v>
      </c>
      <c r="M679">
        <v>24</v>
      </c>
      <c r="N679">
        <v>191</v>
      </c>
      <c r="O679">
        <v>81</v>
      </c>
      <c r="P679" t="str">
        <f>IF(Table11[[#This Row],[Age]]&lt;=22,"Rookie",IF(Table11[[#This Row],[Age]]&lt;=29,"Seasoned","Veteran"))</f>
        <v>Seasoned</v>
      </c>
      <c r="Q679" t="str">
        <f>IF(AND(Table11[[#This Row],[Height (cm)]]&gt;=180,Table11[[#This Row],[Weight (kg)]]&gt;=70),"180+ and 70+","")</f>
        <v>180+ and 70+</v>
      </c>
    </row>
    <row r="680" spans="12:17" x14ac:dyDescent="0.2">
      <c r="L680" t="s">
        <v>618</v>
      </c>
      <c r="M680">
        <v>25</v>
      </c>
      <c r="N680">
        <v>187</v>
      </c>
      <c r="O680">
        <v>83</v>
      </c>
      <c r="P680" t="str">
        <f>IF(Table11[[#This Row],[Age]]&lt;=22,"Rookie",IF(Table11[[#This Row],[Age]]&lt;=29,"Seasoned","Veteran"))</f>
        <v>Seasoned</v>
      </c>
      <c r="Q680" t="str">
        <f>IF(AND(Table11[[#This Row],[Height (cm)]]&gt;=180,Table11[[#This Row],[Weight (kg)]]&gt;=70),"180+ and 70+","")</f>
        <v>180+ and 70+</v>
      </c>
    </row>
    <row r="681" spans="12:17" x14ac:dyDescent="0.2">
      <c r="L681" t="s">
        <v>619</v>
      </c>
      <c r="M681">
        <v>24</v>
      </c>
      <c r="N681">
        <v>190</v>
      </c>
      <c r="O681">
        <v>76</v>
      </c>
      <c r="P681" t="str">
        <f>IF(Table11[[#This Row],[Age]]&lt;=22,"Rookie",IF(Table11[[#This Row],[Age]]&lt;=29,"Seasoned","Veteran"))</f>
        <v>Seasoned</v>
      </c>
      <c r="Q681" t="str">
        <f>IF(AND(Table11[[#This Row],[Height (cm)]]&gt;=180,Table11[[#This Row],[Weight (kg)]]&gt;=70),"180+ and 70+","")</f>
        <v>180+ and 70+</v>
      </c>
    </row>
    <row r="682" spans="12:17" x14ac:dyDescent="0.2">
      <c r="L682" t="s">
        <v>620</v>
      </c>
      <c r="M682">
        <v>23</v>
      </c>
      <c r="N682">
        <v>185</v>
      </c>
      <c r="O682">
        <v>79</v>
      </c>
      <c r="P682" t="str">
        <f>IF(Table11[[#This Row],[Age]]&lt;=22,"Rookie",IF(Table11[[#This Row],[Age]]&lt;=29,"Seasoned","Veteran"))</f>
        <v>Seasoned</v>
      </c>
      <c r="Q682" t="str">
        <f>IF(AND(Table11[[#This Row],[Height (cm)]]&gt;=180,Table11[[#This Row],[Weight (kg)]]&gt;=70),"180+ and 70+","")</f>
        <v>180+ and 70+</v>
      </c>
    </row>
    <row r="683" spans="12:17" x14ac:dyDescent="0.2">
      <c r="L683" t="s">
        <v>621</v>
      </c>
      <c r="M683">
        <v>25</v>
      </c>
      <c r="N683">
        <v>195</v>
      </c>
      <c r="O683">
        <v>90</v>
      </c>
      <c r="P683" t="str">
        <f>IF(Table11[[#This Row],[Age]]&lt;=22,"Rookie",IF(Table11[[#This Row],[Age]]&lt;=29,"Seasoned","Veteran"))</f>
        <v>Seasoned</v>
      </c>
      <c r="Q683" t="str">
        <f>IF(AND(Table11[[#This Row],[Height (cm)]]&gt;=180,Table11[[#This Row],[Weight (kg)]]&gt;=70),"180+ and 70+","")</f>
        <v>180+ and 70+</v>
      </c>
    </row>
    <row r="684" spans="12:17" x14ac:dyDescent="0.2">
      <c r="L684" t="s">
        <v>622</v>
      </c>
      <c r="M684">
        <v>24</v>
      </c>
      <c r="N684">
        <v>196</v>
      </c>
      <c r="O684">
        <v>90</v>
      </c>
      <c r="P684" t="str">
        <f>IF(Table11[[#This Row],[Age]]&lt;=22,"Rookie",IF(Table11[[#This Row],[Age]]&lt;=29,"Seasoned","Veteran"))</f>
        <v>Seasoned</v>
      </c>
      <c r="Q684" t="str">
        <f>IF(AND(Table11[[#This Row],[Height (cm)]]&gt;=180,Table11[[#This Row],[Weight (kg)]]&gt;=70),"180+ and 70+","")</f>
        <v>180+ and 70+</v>
      </c>
    </row>
    <row r="685" spans="12:17" x14ac:dyDescent="0.2">
      <c r="L685" t="s">
        <v>623</v>
      </c>
      <c r="M685">
        <v>23</v>
      </c>
      <c r="N685">
        <v>185</v>
      </c>
      <c r="O685">
        <v>83</v>
      </c>
      <c r="P685" t="str">
        <f>IF(Table11[[#This Row],[Age]]&lt;=22,"Rookie",IF(Table11[[#This Row],[Age]]&lt;=29,"Seasoned","Veteran"))</f>
        <v>Seasoned</v>
      </c>
      <c r="Q685" t="str">
        <f>IF(AND(Table11[[#This Row],[Height (cm)]]&gt;=180,Table11[[#This Row],[Weight (kg)]]&gt;=70),"180+ and 70+","")</f>
        <v>180+ and 70+</v>
      </c>
    </row>
    <row r="686" spans="12:17" x14ac:dyDescent="0.2">
      <c r="L686" t="s">
        <v>624</v>
      </c>
      <c r="M686">
        <v>23</v>
      </c>
      <c r="N686">
        <v>185</v>
      </c>
      <c r="O686">
        <v>76</v>
      </c>
      <c r="P686" t="str">
        <f>IF(Table11[[#This Row],[Age]]&lt;=22,"Rookie",IF(Table11[[#This Row],[Age]]&lt;=29,"Seasoned","Veteran"))</f>
        <v>Seasoned</v>
      </c>
      <c r="Q686" t="str">
        <f>IF(AND(Table11[[#This Row],[Height (cm)]]&gt;=180,Table11[[#This Row],[Weight (kg)]]&gt;=70),"180+ and 70+","")</f>
        <v>180+ and 70+</v>
      </c>
    </row>
    <row r="687" spans="12:17" x14ac:dyDescent="0.2">
      <c r="L687" t="s">
        <v>625</v>
      </c>
      <c r="M687">
        <v>22</v>
      </c>
      <c r="N687">
        <v>175</v>
      </c>
      <c r="O687">
        <v>70</v>
      </c>
      <c r="P687" t="str">
        <f>IF(Table11[[#This Row],[Age]]&lt;=22,"Rookie",IF(Table11[[#This Row],[Age]]&lt;=29,"Seasoned","Veteran"))</f>
        <v>Rookie</v>
      </c>
      <c r="Q687" t="str">
        <f>IF(AND(Table11[[#This Row],[Height (cm)]]&gt;=180,Table11[[#This Row],[Weight (kg)]]&gt;=70),"180+ and 70+","")</f>
        <v/>
      </c>
    </row>
    <row r="688" spans="12:17" x14ac:dyDescent="0.2">
      <c r="L688" t="s">
        <v>626</v>
      </c>
      <c r="M688">
        <v>23</v>
      </c>
      <c r="N688">
        <v>181</v>
      </c>
      <c r="O688">
        <v>79</v>
      </c>
      <c r="P688" t="str">
        <f>IF(Table11[[#This Row],[Age]]&lt;=22,"Rookie",IF(Table11[[#This Row],[Age]]&lt;=29,"Seasoned","Veteran"))</f>
        <v>Seasoned</v>
      </c>
      <c r="Q688" t="str">
        <f>IF(AND(Table11[[#This Row],[Height (cm)]]&gt;=180,Table11[[#This Row],[Weight (kg)]]&gt;=70),"180+ and 70+","")</f>
        <v>180+ and 70+</v>
      </c>
    </row>
    <row r="689" spans="12:17" x14ac:dyDescent="0.2">
      <c r="L689" t="s">
        <v>627</v>
      </c>
      <c r="M689">
        <v>22</v>
      </c>
      <c r="N689">
        <v>182</v>
      </c>
      <c r="O689">
        <v>82</v>
      </c>
      <c r="P689" t="str">
        <f>IF(Table11[[#This Row],[Age]]&lt;=22,"Rookie",IF(Table11[[#This Row],[Age]]&lt;=29,"Seasoned","Veteran"))</f>
        <v>Rookie</v>
      </c>
      <c r="Q689" t="str">
        <f>IF(AND(Table11[[#This Row],[Height (cm)]]&gt;=180,Table11[[#This Row],[Weight (kg)]]&gt;=70),"180+ and 70+","")</f>
        <v>180+ and 70+</v>
      </c>
    </row>
    <row r="690" spans="12:17" x14ac:dyDescent="0.2">
      <c r="L690" t="s">
        <v>628</v>
      </c>
      <c r="M690">
        <v>22</v>
      </c>
      <c r="N690">
        <v>175</v>
      </c>
      <c r="O690">
        <v>64</v>
      </c>
      <c r="P690" t="str">
        <f>IF(Table11[[#This Row],[Age]]&lt;=22,"Rookie",IF(Table11[[#This Row],[Age]]&lt;=29,"Seasoned","Veteran"))</f>
        <v>Rookie</v>
      </c>
      <c r="Q690" t="str">
        <f>IF(AND(Table11[[#This Row],[Height (cm)]]&gt;=180,Table11[[#This Row],[Weight (kg)]]&gt;=70),"180+ and 70+","")</f>
        <v/>
      </c>
    </row>
    <row r="691" spans="12:17" x14ac:dyDescent="0.2">
      <c r="L691" t="s">
        <v>629</v>
      </c>
      <c r="M691">
        <v>23</v>
      </c>
      <c r="N691">
        <v>180</v>
      </c>
      <c r="O691">
        <v>73</v>
      </c>
      <c r="P691" t="str">
        <f>IF(Table11[[#This Row],[Age]]&lt;=22,"Rookie",IF(Table11[[#This Row],[Age]]&lt;=29,"Seasoned","Veteran"))</f>
        <v>Seasoned</v>
      </c>
      <c r="Q691" t="str">
        <f>IF(AND(Table11[[#This Row],[Height (cm)]]&gt;=180,Table11[[#This Row],[Weight (kg)]]&gt;=70),"180+ and 70+","")</f>
        <v>180+ and 70+</v>
      </c>
    </row>
    <row r="692" spans="12:17" x14ac:dyDescent="0.2">
      <c r="L692" t="s">
        <v>630</v>
      </c>
      <c r="M692">
        <v>23</v>
      </c>
      <c r="N692">
        <v>192</v>
      </c>
      <c r="O692">
        <v>88</v>
      </c>
      <c r="P692" t="str">
        <f>IF(Table11[[#This Row],[Age]]&lt;=22,"Rookie",IF(Table11[[#This Row],[Age]]&lt;=29,"Seasoned","Veteran"))</f>
        <v>Seasoned</v>
      </c>
      <c r="Q692" t="str">
        <f>IF(AND(Table11[[#This Row],[Height (cm)]]&gt;=180,Table11[[#This Row],[Weight (kg)]]&gt;=70),"180+ and 70+","")</f>
        <v>180+ and 70+</v>
      </c>
    </row>
    <row r="693" spans="12:17" x14ac:dyDescent="0.2">
      <c r="L693" t="s">
        <v>631</v>
      </c>
      <c r="M693">
        <v>22</v>
      </c>
      <c r="N693">
        <v>183</v>
      </c>
      <c r="O693">
        <v>72</v>
      </c>
      <c r="P693" t="str">
        <f>IF(Table11[[#This Row],[Age]]&lt;=22,"Rookie",IF(Table11[[#This Row],[Age]]&lt;=29,"Seasoned","Veteran"))</f>
        <v>Rookie</v>
      </c>
      <c r="Q693" t="str">
        <f>IF(AND(Table11[[#This Row],[Height (cm)]]&gt;=180,Table11[[#This Row],[Weight (kg)]]&gt;=70),"180+ and 70+","")</f>
        <v>180+ and 70+</v>
      </c>
    </row>
    <row r="694" spans="12:17" x14ac:dyDescent="0.2">
      <c r="L694" t="s">
        <v>632</v>
      </c>
      <c r="M694">
        <v>22</v>
      </c>
      <c r="N694">
        <v>186</v>
      </c>
      <c r="O694">
        <v>78</v>
      </c>
      <c r="P694" t="str">
        <f>IF(Table11[[#This Row],[Age]]&lt;=22,"Rookie",IF(Table11[[#This Row],[Age]]&lt;=29,"Seasoned","Veteran"))</f>
        <v>Rookie</v>
      </c>
      <c r="Q694" t="str">
        <f>IF(AND(Table11[[#This Row],[Height (cm)]]&gt;=180,Table11[[#This Row],[Weight (kg)]]&gt;=70),"180+ and 70+","")</f>
        <v>180+ and 70+</v>
      </c>
    </row>
    <row r="695" spans="12:17" x14ac:dyDescent="0.2">
      <c r="L695" t="s">
        <v>633</v>
      </c>
      <c r="M695">
        <v>21</v>
      </c>
      <c r="N695">
        <v>175</v>
      </c>
      <c r="O695">
        <v>74</v>
      </c>
      <c r="P695" t="str">
        <f>IF(Table11[[#This Row],[Age]]&lt;=22,"Rookie",IF(Table11[[#This Row],[Age]]&lt;=29,"Seasoned","Veteran"))</f>
        <v>Rookie</v>
      </c>
      <c r="Q695" t="str">
        <f>IF(AND(Table11[[#This Row],[Height (cm)]]&gt;=180,Table11[[#This Row],[Weight (kg)]]&gt;=70),"180+ and 70+","")</f>
        <v/>
      </c>
    </row>
    <row r="696" spans="12:17" x14ac:dyDescent="0.2">
      <c r="L696" t="s">
        <v>634</v>
      </c>
      <c r="M696">
        <v>22</v>
      </c>
      <c r="N696">
        <v>177</v>
      </c>
      <c r="O696">
        <v>69</v>
      </c>
      <c r="P696" t="str">
        <f>IF(Table11[[#This Row],[Age]]&lt;=22,"Rookie",IF(Table11[[#This Row],[Age]]&lt;=29,"Seasoned","Veteran"))</f>
        <v>Rookie</v>
      </c>
      <c r="Q696" t="str">
        <f>IF(AND(Table11[[#This Row],[Height (cm)]]&gt;=180,Table11[[#This Row],[Weight (kg)]]&gt;=70),"180+ and 70+","")</f>
        <v/>
      </c>
    </row>
    <row r="697" spans="12:17" x14ac:dyDescent="0.2">
      <c r="L697" t="s">
        <v>635</v>
      </c>
      <c r="M697">
        <v>21</v>
      </c>
      <c r="N697">
        <v>185</v>
      </c>
      <c r="O697">
        <v>72</v>
      </c>
      <c r="P697" t="str">
        <f>IF(Table11[[#This Row],[Age]]&lt;=22,"Rookie",IF(Table11[[#This Row],[Age]]&lt;=29,"Seasoned","Veteran"))</f>
        <v>Rookie</v>
      </c>
      <c r="Q697" t="str">
        <f>IF(AND(Table11[[#This Row],[Height (cm)]]&gt;=180,Table11[[#This Row],[Weight (kg)]]&gt;=70),"180+ and 70+","")</f>
        <v>180+ and 70+</v>
      </c>
    </row>
    <row r="698" spans="12:17" x14ac:dyDescent="0.2">
      <c r="L698" t="s">
        <v>636</v>
      </c>
      <c r="M698">
        <v>23</v>
      </c>
      <c r="N698">
        <v>173</v>
      </c>
      <c r="O698">
        <v>67</v>
      </c>
      <c r="P698" t="str">
        <f>IF(Table11[[#This Row],[Age]]&lt;=22,"Rookie",IF(Table11[[#This Row],[Age]]&lt;=29,"Seasoned","Veteran"))</f>
        <v>Seasoned</v>
      </c>
      <c r="Q698" t="str">
        <f>IF(AND(Table11[[#This Row],[Height (cm)]]&gt;=180,Table11[[#This Row],[Weight (kg)]]&gt;=70),"180+ and 70+","")</f>
        <v/>
      </c>
    </row>
    <row r="699" spans="12:17" x14ac:dyDescent="0.2">
      <c r="L699" t="s">
        <v>514</v>
      </c>
      <c r="M699">
        <v>22</v>
      </c>
      <c r="N699">
        <v>183</v>
      </c>
      <c r="O699">
        <v>79</v>
      </c>
      <c r="P699" t="str">
        <f>IF(Table11[[#This Row],[Age]]&lt;=22,"Rookie",IF(Table11[[#This Row],[Age]]&lt;=29,"Seasoned","Veteran"))</f>
        <v>Rookie</v>
      </c>
      <c r="Q699" t="str">
        <f>IF(AND(Table11[[#This Row],[Height (cm)]]&gt;=180,Table11[[#This Row],[Weight (kg)]]&gt;=70),"180+ and 70+","")</f>
        <v>180+ and 70+</v>
      </c>
    </row>
    <row r="700" spans="12:17" x14ac:dyDescent="0.2">
      <c r="L700" t="s">
        <v>637</v>
      </c>
      <c r="M700">
        <v>20</v>
      </c>
      <c r="N700">
        <v>185</v>
      </c>
      <c r="O700">
        <v>74</v>
      </c>
      <c r="P700" t="str">
        <f>IF(Table11[[#This Row],[Age]]&lt;=22,"Rookie",IF(Table11[[#This Row],[Age]]&lt;=29,"Seasoned","Veteran"))</f>
        <v>Rookie</v>
      </c>
      <c r="Q700" t="str">
        <f>IF(AND(Table11[[#This Row],[Height (cm)]]&gt;=180,Table11[[#This Row],[Weight (kg)]]&gt;=70),"180+ and 70+","")</f>
        <v>180+ and 70+</v>
      </c>
    </row>
    <row r="701" spans="12:17" x14ac:dyDescent="0.2">
      <c r="L701" t="s">
        <v>638</v>
      </c>
      <c r="M701">
        <v>23</v>
      </c>
      <c r="N701">
        <v>178</v>
      </c>
      <c r="O701">
        <v>78</v>
      </c>
      <c r="P701" t="str">
        <f>IF(Table11[[#This Row],[Age]]&lt;=22,"Rookie",IF(Table11[[#This Row],[Age]]&lt;=29,"Seasoned","Veteran"))</f>
        <v>Seasoned</v>
      </c>
      <c r="Q701" t="str">
        <f>IF(AND(Table11[[#This Row],[Height (cm)]]&gt;=180,Table11[[#This Row],[Weight (kg)]]&gt;=70),"180+ and 70+","")</f>
        <v/>
      </c>
    </row>
    <row r="702" spans="12:17" x14ac:dyDescent="0.2">
      <c r="L702" t="s">
        <v>639</v>
      </c>
      <c r="M702">
        <v>25</v>
      </c>
      <c r="N702">
        <v>173</v>
      </c>
      <c r="O702">
        <v>68</v>
      </c>
      <c r="P702" t="str">
        <f>IF(Table11[[#This Row],[Age]]&lt;=22,"Rookie",IF(Table11[[#This Row],[Age]]&lt;=29,"Seasoned","Veteran"))</f>
        <v>Seasoned</v>
      </c>
      <c r="Q702" t="str">
        <f>IF(AND(Table11[[#This Row],[Height (cm)]]&gt;=180,Table11[[#This Row],[Weight (kg)]]&gt;=70),"180+ and 70+","")</f>
        <v/>
      </c>
    </row>
    <row r="703" spans="12:17" x14ac:dyDescent="0.2">
      <c r="L703" t="s">
        <v>640</v>
      </c>
      <c r="M703">
        <v>21</v>
      </c>
      <c r="N703">
        <v>189</v>
      </c>
      <c r="O703">
        <v>78</v>
      </c>
      <c r="P703" t="str">
        <f>IF(Table11[[#This Row],[Age]]&lt;=22,"Rookie",IF(Table11[[#This Row],[Age]]&lt;=29,"Seasoned","Veteran"))</f>
        <v>Rookie</v>
      </c>
      <c r="Q703" t="str">
        <f>IF(AND(Table11[[#This Row],[Height (cm)]]&gt;=180,Table11[[#This Row],[Weight (kg)]]&gt;=70),"180+ and 70+","")</f>
        <v>180+ and 70+</v>
      </c>
    </row>
    <row r="704" spans="12:17" x14ac:dyDescent="0.2">
      <c r="L704" t="s">
        <v>641</v>
      </c>
      <c r="M704">
        <v>20</v>
      </c>
      <c r="N704">
        <v>183</v>
      </c>
      <c r="O704">
        <v>78</v>
      </c>
      <c r="P704" t="str">
        <f>IF(Table11[[#This Row],[Age]]&lt;=22,"Rookie",IF(Table11[[#This Row],[Age]]&lt;=29,"Seasoned","Veteran"))</f>
        <v>Rookie</v>
      </c>
      <c r="Q704" t="str">
        <f>IF(AND(Table11[[#This Row],[Height (cm)]]&gt;=180,Table11[[#This Row],[Weight (kg)]]&gt;=70),"180+ and 70+","")</f>
        <v>180+ and 70+</v>
      </c>
    </row>
    <row r="705" spans="12:17" x14ac:dyDescent="0.2">
      <c r="L705" t="s">
        <v>642</v>
      </c>
      <c r="M705">
        <v>21</v>
      </c>
      <c r="N705">
        <v>184</v>
      </c>
      <c r="O705">
        <v>76</v>
      </c>
      <c r="P705" t="str">
        <f>IF(Table11[[#This Row],[Age]]&lt;=22,"Rookie",IF(Table11[[#This Row],[Age]]&lt;=29,"Seasoned","Veteran"))</f>
        <v>Rookie</v>
      </c>
      <c r="Q705" t="str">
        <f>IF(AND(Table11[[#This Row],[Height (cm)]]&gt;=180,Table11[[#This Row],[Weight (kg)]]&gt;=70),"180+ and 70+","")</f>
        <v>180+ and 70+</v>
      </c>
    </row>
    <row r="706" spans="12:17" x14ac:dyDescent="0.2">
      <c r="L706" t="s">
        <v>643</v>
      </c>
      <c r="M706">
        <v>23</v>
      </c>
      <c r="N706">
        <v>191</v>
      </c>
      <c r="O706">
        <v>83</v>
      </c>
      <c r="P706" t="str">
        <f>IF(Table11[[#This Row],[Age]]&lt;=22,"Rookie",IF(Table11[[#This Row],[Age]]&lt;=29,"Seasoned","Veteran"))</f>
        <v>Seasoned</v>
      </c>
      <c r="Q706" t="str">
        <f>IF(AND(Table11[[#This Row],[Height (cm)]]&gt;=180,Table11[[#This Row],[Weight (kg)]]&gt;=70),"180+ and 70+","")</f>
        <v>180+ and 70+</v>
      </c>
    </row>
    <row r="707" spans="12:17" x14ac:dyDescent="0.2">
      <c r="L707" t="s">
        <v>644</v>
      </c>
      <c r="M707">
        <v>21</v>
      </c>
      <c r="N707">
        <v>183</v>
      </c>
      <c r="O707">
        <v>77</v>
      </c>
      <c r="P707" t="str">
        <f>IF(Table11[[#This Row],[Age]]&lt;=22,"Rookie",IF(Table11[[#This Row],[Age]]&lt;=29,"Seasoned","Veteran"))</f>
        <v>Rookie</v>
      </c>
      <c r="Q707" t="str">
        <f>IF(AND(Table11[[#This Row],[Height (cm)]]&gt;=180,Table11[[#This Row],[Weight (kg)]]&gt;=70),"180+ and 70+","")</f>
        <v>180+ and 70+</v>
      </c>
    </row>
    <row r="708" spans="12:17" x14ac:dyDescent="0.2">
      <c r="L708" t="s">
        <v>519</v>
      </c>
      <c r="M708">
        <v>21</v>
      </c>
      <c r="N708">
        <v>189</v>
      </c>
      <c r="O708">
        <v>71</v>
      </c>
      <c r="P708" t="str">
        <f>IF(Table11[[#This Row],[Age]]&lt;=22,"Rookie",IF(Table11[[#This Row],[Age]]&lt;=29,"Seasoned","Veteran"))</f>
        <v>Rookie</v>
      </c>
      <c r="Q708" t="str">
        <f>IF(AND(Table11[[#This Row],[Height (cm)]]&gt;=180,Table11[[#This Row],[Weight (kg)]]&gt;=70),"180+ and 70+","")</f>
        <v>180+ and 70+</v>
      </c>
    </row>
    <row r="709" spans="12:17" x14ac:dyDescent="0.2">
      <c r="L709" t="s">
        <v>645</v>
      </c>
      <c r="M709">
        <v>21</v>
      </c>
      <c r="N709">
        <v>170</v>
      </c>
      <c r="O709">
        <v>59</v>
      </c>
      <c r="P709" t="str">
        <f>IF(Table11[[#This Row],[Age]]&lt;=22,"Rookie",IF(Table11[[#This Row],[Age]]&lt;=29,"Seasoned","Veteran"))</f>
        <v>Rookie</v>
      </c>
      <c r="Q709" t="str">
        <f>IF(AND(Table11[[#This Row],[Height (cm)]]&gt;=180,Table11[[#This Row],[Weight (kg)]]&gt;=70),"180+ and 70+","")</f>
        <v/>
      </c>
    </row>
    <row r="710" spans="12:17" x14ac:dyDescent="0.2">
      <c r="L710" t="s">
        <v>646</v>
      </c>
      <c r="M710">
        <v>23</v>
      </c>
      <c r="N710">
        <v>186</v>
      </c>
      <c r="O710">
        <v>86</v>
      </c>
      <c r="P710" t="str">
        <f>IF(Table11[[#This Row],[Age]]&lt;=22,"Rookie",IF(Table11[[#This Row],[Age]]&lt;=29,"Seasoned","Veteran"))</f>
        <v>Seasoned</v>
      </c>
      <c r="Q710" t="str">
        <f>IF(AND(Table11[[#This Row],[Height (cm)]]&gt;=180,Table11[[#This Row],[Weight (kg)]]&gt;=70),"180+ and 70+","")</f>
        <v>180+ and 70+</v>
      </c>
    </row>
    <row r="711" spans="12:17" x14ac:dyDescent="0.2">
      <c r="L711" t="s">
        <v>647</v>
      </c>
      <c r="M711">
        <v>24</v>
      </c>
      <c r="N711">
        <v>170</v>
      </c>
      <c r="O711">
        <v>68</v>
      </c>
      <c r="P711" t="str">
        <f>IF(Table11[[#This Row],[Age]]&lt;=22,"Rookie",IF(Table11[[#This Row],[Age]]&lt;=29,"Seasoned","Veteran"))</f>
        <v>Seasoned</v>
      </c>
      <c r="Q711" t="str">
        <f>IF(AND(Table11[[#This Row],[Height (cm)]]&gt;=180,Table11[[#This Row],[Weight (kg)]]&gt;=70),"180+ and 70+","")</f>
        <v/>
      </c>
    </row>
    <row r="712" spans="12:17" x14ac:dyDescent="0.2">
      <c r="L712" t="s">
        <v>648</v>
      </c>
      <c r="M712">
        <v>23</v>
      </c>
      <c r="N712">
        <v>182</v>
      </c>
      <c r="O712">
        <v>77</v>
      </c>
      <c r="P712" t="str">
        <f>IF(Table11[[#This Row],[Age]]&lt;=22,"Rookie",IF(Table11[[#This Row],[Age]]&lt;=29,"Seasoned","Veteran"))</f>
        <v>Seasoned</v>
      </c>
      <c r="Q712" t="str">
        <f>IF(AND(Table11[[#This Row],[Height (cm)]]&gt;=180,Table11[[#This Row],[Weight (kg)]]&gt;=70),"180+ and 70+","")</f>
        <v>180+ and 70+</v>
      </c>
    </row>
    <row r="713" spans="12:17" x14ac:dyDescent="0.2">
      <c r="L713" t="s">
        <v>527</v>
      </c>
      <c r="M713">
        <v>20</v>
      </c>
      <c r="N713">
        <v>177</v>
      </c>
      <c r="O713">
        <v>68</v>
      </c>
      <c r="P713" t="str">
        <f>IF(Table11[[#This Row],[Age]]&lt;=22,"Rookie",IF(Table11[[#This Row],[Age]]&lt;=29,"Seasoned","Veteran"))</f>
        <v>Rookie</v>
      </c>
      <c r="Q713" t="str">
        <f>IF(AND(Table11[[#This Row],[Height (cm)]]&gt;=180,Table11[[#This Row],[Weight (kg)]]&gt;=70),"180+ and 70+","")</f>
        <v/>
      </c>
    </row>
    <row r="714" spans="12:17" x14ac:dyDescent="0.2">
      <c r="L714" t="s">
        <v>649</v>
      </c>
      <c r="M714">
        <v>21</v>
      </c>
      <c r="N714">
        <v>191</v>
      </c>
      <c r="O714">
        <v>80</v>
      </c>
      <c r="P714" t="str">
        <f>IF(Table11[[#This Row],[Age]]&lt;=22,"Rookie",IF(Table11[[#This Row],[Age]]&lt;=29,"Seasoned","Veteran"))</f>
        <v>Rookie</v>
      </c>
      <c r="Q714" t="str">
        <f>IF(AND(Table11[[#This Row],[Height (cm)]]&gt;=180,Table11[[#This Row],[Weight (kg)]]&gt;=70),"180+ and 70+","")</f>
        <v>180+ and 70+</v>
      </c>
    </row>
    <row r="715" spans="12:17" x14ac:dyDescent="0.2">
      <c r="L715" t="s">
        <v>650</v>
      </c>
      <c r="M715">
        <v>19</v>
      </c>
      <c r="N715">
        <v>179</v>
      </c>
      <c r="O715">
        <v>73</v>
      </c>
      <c r="P715" t="str">
        <f>IF(Table11[[#This Row],[Age]]&lt;=22,"Rookie",IF(Table11[[#This Row],[Age]]&lt;=29,"Seasoned","Veteran"))</f>
        <v>Rookie</v>
      </c>
      <c r="Q715" t="str">
        <f>IF(AND(Table11[[#This Row],[Height (cm)]]&gt;=180,Table11[[#This Row],[Weight (kg)]]&gt;=70),"180+ and 70+","")</f>
        <v/>
      </c>
    </row>
    <row r="716" spans="12:17" x14ac:dyDescent="0.2">
      <c r="L716" t="s">
        <v>651</v>
      </c>
      <c r="M716">
        <v>22</v>
      </c>
      <c r="N716">
        <v>185</v>
      </c>
      <c r="O716">
        <v>79</v>
      </c>
      <c r="P716" t="str">
        <f>IF(Table11[[#This Row],[Age]]&lt;=22,"Rookie",IF(Table11[[#This Row],[Age]]&lt;=29,"Seasoned","Veteran"))</f>
        <v>Rookie</v>
      </c>
      <c r="Q716" t="str">
        <f>IF(AND(Table11[[#This Row],[Height (cm)]]&gt;=180,Table11[[#This Row],[Weight (kg)]]&gt;=70),"180+ and 70+","")</f>
        <v>180+ and 70+</v>
      </c>
    </row>
    <row r="717" spans="12:17" x14ac:dyDescent="0.2">
      <c r="L717" t="s">
        <v>652</v>
      </c>
      <c r="M717">
        <v>22</v>
      </c>
      <c r="N717">
        <v>184</v>
      </c>
      <c r="O717">
        <v>79</v>
      </c>
      <c r="P717" t="str">
        <f>IF(Table11[[#This Row],[Age]]&lt;=22,"Rookie",IF(Table11[[#This Row],[Age]]&lt;=29,"Seasoned","Veteran"))</f>
        <v>Rookie</v>
      </c>
      <c r="Q717" t="str">
        <f>IF(AND(Table11[[#This Row],[Height (cm)]]&gt;=180,Table11[[#This Row],[Weight (kg)]]&gt;=70),"180+ and 70+","")</f>
        <v>180+ and 70+</v>
      </c>
    </row>
    <row r="718" spans="12:17" x14ac:dyDescent="0.2">
      <c r="L718" t="s">
        <v>653</v>
      </c>
      <c r="M718">
        <v>21</v>
      </c>
      <c r="N718">
        <v>180</v>
      </c>
      <c r="O718">
        <v>65</v>
      </c>
      <c r="P718" t="str">
        <f>IF(Table11[[#This Row],[Age]]&lt;=22,"Rookie",IF(Table11[[#This Row],[Age]]&lt;=29,"Seasoned","Veteran"))</f>
        <v>Rookie</v>
      </c>
      <c r="Q718" t="str">
        <f>IF(AND(Table11[[#This Row],[Height (cm)]]&gt;=180,Table11[[#This Row],[Weight (kg)]]&gt;=70),"180+ and 70+","")</f>
        <v/>
      </c>
    </row>
    <row r="719" spans="12:17" x14ac:dyDescent="0.2">
      <c r="L719" t="s">
        <v>654</v>
      </c>
      <c r="M719">
        <v>20</v>
      </c>
      <c r="N719">
        <v>181</v>
      </c>
      <c r="O719">
        <v>71</v>
      </c>
      <c r="P719" t="str">
        <f>IF(Table11[[#This Row],[Age]]&lt;=22,"Rookie",IF(Table11[[#This Row],[Age]]&lt;=29,"Seasoned","Veteran"))</f>
        <v>Rookie</v>
      </c>
      <c r="Q719" t="str">
        <f>IF(AND(Table11[[#This Row],[Height (cm)]]&gt;=180,Table11[[#This Row],[Weight (kg)]]&gt;=70),"180+ and 70+","")</f>
        <v>180+ and 70+</v>
      </c>
    </row>
    <row r="720" spans="12:17" x14ac:dyDescent="0.2">
      <c r="L720" t="s">
        <v>655</v>
      </c>
      <c r="M720">
        <v>19</v>
      </c>
      <c r="N720">
        <v>179</v>
      </c>
      <c r="O720">
        <v>70</v>
      </c>
      <c r="P720" t="str">
        <f>IF(Table11[[#This Row],[Age]]&lt;=22,"Rookie",IF(Table11[[#This Row],[Age]]&lt;=29,"Seasoned","Veteran"))</f>
        <v>Rookie</v>
      </c>
      <c r="Q720" t="str">
        <f>IF(AND(Table11[[#This Row],[Height (cm)]]&gt;=180,Table11[[#This Row],[Weight (kg)]]&gt;=70),"180+ and 70+","")</f>
        <v/>
      </c>
    </row>
    <row r="721" spans="12:17" x14ac:dyDescent="0.2">
      <c r="L721" t="s">
        <v>656</v>
      </c>
      <c r="M721">
        <v>20</v>
      </c>
      <c r="N721">
        <v>181</v>
      </c>
      <c r="O721">
        <v>73</v>
      </c>
      <c r="P721" t="str">
        <f>IF(Table11[[#This Row],[Age]]&lt;=22,"Rookie",IF(Table11[[#This Row],[Age]]&lt;=29,"Seasoned","Veteran"))</f>
        <v>Rookie</v>
      </c>
      <c r="Q721" t="str">
        <f>IF(AND(Table11[[#This Row],[Height (cm)]]&gt;=180,Table11[[#This Row],[Weight (kg)]]&gt;=70),"180+ and 70+","")</f>
        <v>180+ and 70+</v>
      </c>
    </row>
    <row r="722" spans="12:17" x14ac:dyDescent="0.2">
      <c r="L722" t="s">
        <v>657</v>
      </c>
      <c r="M722">
        <v>37</v>
      </c>
      <c r="N722">
        <v>171</v>
      </c>
      <c r="O722">
        <v>68</v>
      </c>
      <c r="P722" t="str">
        <f>IF(Table11[[#This Row],[Age]]&lt;=22,"Rookie",IF(Table11[[#This Row],[Age]]&lt;=29,"Seasoned","Veteran"))</f>
        <v>Veteran</v>
      </c>
      <c r="Q722" t="str">
        <f>IF(AND(Table11[[#This Row],[Height (cm)]]&gt;=180,Table11[[#This Row],[Weight (kg)]]&gt;=70),"180+ and 70+","")</f>
        <v/>
      </c>
    </row>
    <row r="723" spans="12:17" x14ac:dyDescent="0.2">
      <c r="L723" t="s">
        <v>658</v>
      </c>
      <c r="M723">
        <v>36</v>
      </c>
      <c r="N723">
        <v>173</v>
      </c>
      <c r="O723">
        <v>67</v>
      </c>
      <c r="P723" t="str">
        <f>IF(Table11[[#This Row],[Age]]&lt;=22,"Rookie",IF(Table11[[#This Row],[Age]]&lt;=29,"Seasoned","Veteran"))</f>
        <v>Veteran</v>
      </c>
      <c r="Q723" t="str">
        <f>IF(AND(Table11[[#This Row],[Height (cm)]]&gt;=180,Table11[[#This Row],[Weight (kg)]]&gt;=70),"180+ and 70+","")</f>
        <v/>
      </c>
    </row>
    <row r="724" spans="12:17" x14ac:dyDescent="0.2">
      <c r="L724" t="s">
        <v>659</v>
      </c>
      <c r="M724">
        <v>36</v>
      </c>
      <c r="N724">
        <v>193</v>
      </c>
      <c r="O724">
        <v>91</v>
      </c>
      <c r="P724" t="str">
        <f>IF(Table11[[#This Row],[Age]]&lt;=22,"Rookie",IF(Table11[[#This Row],[Age]]&lt;=29,"Seasoned","Veteran"))</f>
        <v>Veteran</v>
      </c>
      <c r="Q724" t="str">
        <f>IF(AND(Table11[[#This Row],[Height (cm)]]&gt;=180,Table11[[#This Row],[Weight (kg)]]&gt;=70),"180+ and 70+","")</f>
        <v>180+ and 70+</v>
      </c>
    </row>
    <row r="725" spans="12:17" x14ac:dyDescent="0.2">
      <c r="L725" t="s">
        <v>660</v>
      </c>
      <c r="M725">
        <v>34</v>
      </c>
      <c r="N725">
        <v>194</v>
      </c>
      <c r="O725">
        <v>85</v>
      </c>
      <c r="P725" t="str">
        <f>IF(Table11[[#This Row],[Age]]&lt;=22,"Rookie",IF(Table11[[#This Row],[Age]]&lt;=29,"Seasoned","Veteran"))</f>
        <v>Veteran</v>
      </c>
      <c r="Q725" t="str">
        <f>IF(AND(Table11[[#This Row],[Height (cm)]]&gt;=180,Table11[[#This Row],[Weight (kg)]]&gt;=70),"180+ and 70+","")</f>
        <v>180+ and 70+</v>
      </c>
    </row>
    <row r="726" spans="12:17" x14ac:dyDescent="0.2">
      <c r="L726" t="s">
        <v>661</v>
      </c>
      <c r="M726">
        <v>30</v>
      </c>
      <c r="N726">
        <v>181</v>
      </c>
      <c r="O726">
        <v>79</v>
      </c>
      <c r="P726" t="str">
        <f>IF(Table11[[#This Row],[Age]]&lt;=22,"Rookie",IF(Table11[[#This Row],[Age]]&lt;=29,"Seasoned","Veteran"))</f>
        <v>Veteran</v>
      </c>
      <c r="Q726" t="str">
        <f>IF(AND(Table11[[#This Row],[Height (cm)]]&gt;=180,Table11[[#This Row],[Weight (kg)]]&gt;=70),"180+ and 70+","")</f>
        <v>180+ and 70+</v>
      </c>
    </row>
    <row r="727" spans="12:17" x14ac:dyDescent="0.2">
      <c r="L727" t="s">
        <v>662</v>
      </c>
      <c r="M727">
        <v>30</v>
      </c>
      <c r="N727">
        <v>191</v>
      </c>
      <c r="O727">
        <v>81</v>
      </c>
      <c r="P727" t="str">
        <f>IF(Table11[[#This Row],[Age]]&lt;=22,"Rookie",IF(Table11[[#This Row],[Age]]&lt;=29,"Seasoned","Veteran"))</f>
        <v>Veteran</v>
      </c>
      <c r="Q727" t="str">
        <f>IF(AND(Table11[[#This Row],[Height (cm)]]&gt;=180,Table11[[#This Row],[Weight (kg)]]&gt;=70),"180+ and 70+","")</f>
        <v>180+ and 70+</v>
      </c>
    </row>
    <row r="728" spans="12:17" x14ac:dyDescent="0.2">
      <c r="L728" t="s">
        <v>547</v>
      </c>
      <c r="M728">
        <v>32</v>
      </c>
      <c r="N728">
        <v>192</v>
      </c>
      <c r="O728">
        <v>80</v>
      </c>
      <c r="P728" t="str">
        <f>IF(Table11[[#This Row],[Age]]&lt;=22,"Rookie",IF(Table11[[#This Row],[Age]]&lt;=29,"Seasoned","Veteran"))</f>
        <v>Veteran</v>
      </c>
      <c r="Q728" t="str">
        <f>IF(AND(Table11[[#This Row],[Height (cm)]]&gt;=180,Table11[[#This Row],[Weight (kg)]]&gt;=70),"180+ and 70+","")</f>
        <v>180+ and 70+</v>
      </c>
    </row>
    <row r="729" spans="12:17" x14ac:dyDescent="0.2">
      <c r="L729" t="s">
        <v>548</v>
      </c>
      <c r="M729">
        <v>28</v>
      </c>
      <c r="N729">
        <v>172</v>
      </c>
      <c r="O729">
        <v>69</v>
      </c>
      <c r="P729" t="str">
        <f>IF(Table11[[#This Row],[Age]]&lt;=22,"Rookie",IF(Table11[[#This Row],[Age]]&lt;=29,"Seasoned","Veteran"))</f>
        <v>Seasoned</v>
      </c>
      <c r="Q729" t="str">
        <f>IF(AND(Table11[[#This Row],[Height (cm)]]&gt;=180,Table11[[#This Row],[Weight (kg)]]&gt;=70),"180+ and 70+","")</f>
        <v/>
      </c>
    </row>
    <row r="730" spans="12:17" x14ac:dyDescent="0.2">
      <c r="L730" t="s">
        <v>663</v>
      </c>
      <c r="M730">
        <v>31</v>
      </c>
      <c r="N730">
        <v>193</v>
      </c>
      <c r="O730">
        <v>92</v>
      </c>
      <c r="P730" t="str">
        <f>IF(Table11[[#This Row],[Age]]&lt;=22,"Rookie",IF(Table11[[#This Row],[Age]]&lt;=29,"Seasoned","Veteran"))</f>
        <v>Veteran</v>
      </c>
      <c r="Q730" t="str">
        <f>IF(AND(Table11[[#This Row],[Height (cm)]]&gt;=180,Table11[[#This Row],[Weight (kg)]]&gt;=70),"180+ and 70+","")</f>
        <v>180+ and 70+</v>
      </c>
    </row>
    <row r="731" spans="12:17" x14ac:dyDescent="0.2">
      <c r="L731" t="s">
        <v>664</v>
      </c>
      <c r="M731">
        <v>26</v>
      </c>
      <c r="N731">
        <v>189</v>
      </c>
      <c r="O731">
        <v>77</v>
      </c>
      <c r="P731" t="str">
        <f>IF(Table11[[#This Row],[Age]]&lt;=22,"Rookie",IF(Table11[[#This Row],[Age]]&lt;=29,"Seasoned","Veteran"))</f>
        <v>Seasoned</v>
      </c>
      <c r="Q731" t="str">
        <f>IF(AND(Table11[[#This Row],[Height (cm)]]&gt;=180,Table11[[#This Row],[Weight (kg)]]&gt;=70),"180+ and 70+","")</f>
        <v>180+ and 70+</v>
      </c>
    </row>
    <row r="732" spans="12:17" x14ac:dyDescent="0.2">
      <c r="L732" t="s">
        <v>665</v>
      </c>
      <c r="M732">
        <v>25</v>
      </c>
      <c r="N732">
        <v>181</v>
      </c>
      <c r="O732">
        <v>85</v>
      </c>
      <c r="P732" t="str">
        <f>IF(Table11[[#This Row],[Age]]&lt;=22,"Rookie",IF(Table11[[#This Row],[Age]]&lt;=29,"Seasoned","Veteran"))</f>
        <v>Seasoned</v>
      </c>
      <c r="Q732" t="str">
        <f>IF(AND(Table11[[#This Row],[Height (cm)]]&gt;=180,Table11[[#This Row],[Weight (kg)]]&gt;=70),"180+ and 70+","")</f>
        <v>180+ and 70+</v>
      </c>
    </row>
    <row r="733" spans="12:17" x14ac:dyDescent="0.2">
      <c r="L733" t="s">
        <v>666</v>
      </c>
      <c r="M733">
        <v>26</v>
      </c>
      <c r="N733">
        <v>169</v>
      </c>
      <c r="O733">
        <v>66</v>
      </c>
      <c r="P733" t="str">
        <f>IF(Table11[[#This Row],[Age]]&lt;=22,"Rookie",IF(Table11[[#This Row],[Age]]&lt;=29,"Seasoned","Veteran"))</f>
        <v>Seasoned</v>
      </c>
      <c r="Q733" t="str">
        <f>IF(AND(Table11[[#This Row],[Height (cm)]]&gt;=180,Table11[[#This Row],[Weight (kg)]]&gt;=70),"180+ and 70+","")</f>
        <v/>
      </c>
    </row>
    <row r="734" spans="12:17" x14ac:dyDescent="0.2">
      <c r="L734" t="s">
        <v>667</v>
      </c>
      <c r="M734">
        <v>24</v>
      </c>
      <c r="N734">
        <v>184</v>
      </c>
      <c r="O734">
        <v>77</v>
      </c>
      <c r="P734" t="str">
        <f>IF(Table11[[#This Row],[Age]]&lt;=22,"Rookie",IF(Table11[[#This Row],[Age]]&lt;=29,"Seasoned","Veteran"))</f>
        <v>Seasoned</v>
      </c>
      <c r="Q734" t="str">
        <f>IF(AND(Table11[[#This Row],[Height (cm)]]&gt;=180,Table11[[#This Row],[Weight (kg)]]&gt;=70),"180+ and 70+","")</f>
        <v>180+ and 70+</v>
      </c>
    </row>
    <row r="735" spans="12:17" x14ac:dyDescent="0.2">
      <c r="L735" t="s">
        <v>618</v>
      </c>
      <c r="M735">
        <v>25</v>
      </c>
      <c r="N735">
        <v>187</v>
      </c>
      <c r="O735">
        <v>83</v>
      </c>
      <c r="P735" t="str">
        <f>IF(Table11[[#This Row],[Age]]&lt;=22,"Rookie",IF(Table11[[#This Row],[Age]]&lt;=29,"Seasoned","Veteran"))</f>
        <v>Seasoned</v>
      </c>
      <c r="Q735" t="str">
        <f>IF(AND(Table11[[#This Row],[Height (cm)]]&gt;=180,Table11[[#This Row],[Weight (kg)]]&gt;=70),"180+ and 70+","")</f>
        <v>180+ and 70+</v>
      </c>
    </row>
    <row r="736" spans="12:17" x14ac:dyDescent="0.2">
      <c r="L736" t="s">
        <v>668</v>
      </c>
      <c r="M736">
        <v>24</v>
      </c>
      <c r="N736">
        <v>175</v>
      </c>
      <c r="O736">
        <v>69</v>
      </c>
      <c r="P736" t="str">
        <f>IF(Table11[[#This Row],[Age]]&lt;=22,"Rookie",IF(Table11[[#This Row],[Age]]&lt;=29,"Seasoned","Veteran"))</f>
        <v>Seasoned</v>
      </c>
      <c r="Q736" t="str">
        <f>IF(AND(Table11[[#This Row],[Height (cm)]]&gt;=180,Table11[[#This Row],[Weight (kg)]]&gt;=70),"180+ and 70+","")</f>
        <v/>
      </c>
    </row>
    <row r="737" spans="12:17" x14ac:dyDescent="0.2">
      <c r="L737" t="s">
        <v>669</v>
      </c>
      <c r="M737">
        <v>24</v>
      </c>
      <c r="N737">
        <v>175</v>
      </c>
      <c r="O737">
        <v>66</v>
      </c>
      <c r="P737" t="str">
        <f>IF(Table11[[#This Row],[Age]]&lt;=22,"Rookie",IF(Table11[[#This Row],[Age]]&lt;=29,"Seasoned","Veteran"))</f>
        <v>Seasoned</v>
      </c>
      <c r="Q737" t="str">
        <f>IF(AND(Table11[[#This Row],[Height (cm)]]&gt;=180,Table11[[#This Row],[Weight (kg)]]&gt;=70),"180+ and 70+","")</f>
        <v/>
      </c>
    </row>
    <row r="738" spans="12:17" x14ac:dyDescent="0.2">
      <c r="L738" t="s">
        <v>670</v>
      </c>
      <c r="M738">
        <v>25</v>
      </c>
      <c r="N738">
        <v>176</v>
      </c>
      <c r="O738">
        <v>72</v>
      </c>
      <c r="P738" t="str">
        <f>IF(Table11[[#This Row],[Age]]&lt;=22,"Rookie",IF(Table11[[#This Row],[Age]]&lt;=29,"Seasoned","Veteran"))</f>
        <v>Seasoned</v>
      </c>
      <c r="Q738" t="str">
        <f>IF(AND(Table11[[#This Row],[Height (cm)]]&gt;=180,Table11[[#This Row],[Weight (kg)]]&gt;=70),"180+ and 70+","")</f>
        <v/>
      </c>
    </row>
    <row r="739" spans="12:17" x14ac:dyDescent="0.2">
      <c r="L739" t="s">
        <v>671</v>
      </c>
      <c r="M739">
        <v>24</v>
      </c>
      <c r="N739">
        <v>189</v>
      </c>
      <c r="O739">
        <v>82</v>
      </c>
      <c r="P739" t="str">
        <f>IF(Table11[[#This Row],[Age]]&lt;=22,"Rookie",IF(Table11[[#This Row],[Age]]&lt;=29,"Seasoned","Veteran"))</f>
        <v>Seasoned</v>
      </c>
      <c r="Q739" t="str">
        <f>IF(AND(Table11[[#This Row],[Height (cm)]]&gt;=180,Table11[[#This Row],[Weight (kg)]]&gt;=70),"180+ and 70+","")</f>
        <v>180+ and 70+</v>
      </c>
    </row>
    <row r="740" spans="12:17" x14ac:dyDescent="0.2">
      <c r="L740" t="s">
        <v>672</v>
      </c>
      <c r="M740">
        <v>23</v>
      </c>
      <c r="N740">
        <v>177</v>
      </c>
      <c r="O740">
        <v>70</v>
      </c>
      <c r="P740" t="str">
        <f>IF(Table11[[#This Row],[Age]]&lt;=22,"Rookie",IF(Table11[[#This Row],[Age]]&lt;=29,"Seasoned","Veteran"))</f>
        <v>Seasoned</v>
      </c>
      <c r="Q740" t="str">
        <f>IF(AND(Table11[[#This Row],[Height (cm)]]&gt;=180,Table11[[#This Row],[Weight (kg)]]&gt;=70),"180+ and 70+","")</f>
        <v/>
      </c>
    </row>
    <row r="741" spans="12:17" x14ac:dyDescent="0.2">
      <c r="L741" t="s">
        <v>631</v>
      </c>
      <c r="M741">
        <v>22</v>
      </c>
      <c r="N741">
        <v>183</v>
      </c>
      <c r="O741">
        <v>72</v>
      </c>
      <c r="P741" t="str">
        <f>IF(Table11[[#This Row],[Age]]&lt;=22,"Rookie",IF(Table11[[#This Row],[Age]]&lt;=29,"Seasoned","Veteran"))</f>
        <v>Rookie</v>
      </c>
      <c r="Q741" t="str">
        <f>IF(AND(Table11[[#This Row],[Height (cm)]]&gt;=180,Table11[[#This Row],[Weight (kg)]]&gt;=70),"180+ and 70+","")</f>
        <v>180+ and 70+</v>
      </c>
    </row>
    <row r="742" spans="12:17" x14ac:dyDescent="0.2">
      <c r="L742" t="s">
        <v>673</v>
      </c>
      <c r="M742">
        <v>21</v>
      </c>
      <c r="N742">
        <v>163</v>
      </c>
      <c r="O742">
        <v>61</v>
      </c>
      <c r="P742" t="str">
        <f>IF(Table11[[#This Row],[Age]]&lt;=22,"Rookie",IF(Table11[[#This Row],[Age]]&lt;=29,"Seasoned","Veteran"))</f>
        <v>Rookie</v>
      </c>
      <c r="Q742" t="str">
        <f>IF(AND(Table11[[#This Row],[Height (cm)]]&gt;=180,Table11[[#This Row],[Weight (kg)]]&gt;=70),"180+ and 70+","")</f>
        <v/>
      </c>
    </row>
    <row r="743" spans="12:17" x14ac:dyDescent="0.2">
      <c r="L743" t="s">
        <v>674</v>
      </c>
      <c r="M743">
        <v>22</v>
      </c>
      <c r="N743">
        <v>185</v>
      </c>
      <c r="O743">
        <v>71</v>
      </c>
      <c r="P743" t="str">
        <f>IF(Table11[[#This Row],[Age]]&lt;=22,"Rookie",IF(Table11[[#This Row],[Age]]&lt;=29,"Seasoned","Veteran"))</f>
        <v>Rookie</v>
      </c>
      <c r="Q743" t="str">
        <f>IF(AND(Table11[[#This Row],[Height (cm)]]&gt;=180,Table11[[#This Row],[Weight (kg)]]&gt;=70),"180+ and 70+","")</f>
        <v>180+ and 70+</v>
      </c>
    </row>
    <row r="744" spans="12:17" x14ac:dyDescent="0.2">
      <c r="L744" t="s">
        <v>675</v>
      </c>
      <c r="M744">
        <v>23</v>
      </c>
      <c r="N744">
        <v>184</v>
      </c>
      <c r="O744">
        <v>76</v>
      </c>
      <c r="P744" t="str">
        <f>IF(Table11[[#This Row],[Age]]&lt;=22,"Rookie",IF(Table11[[#This Row],[Age]]&lt;=29,"Seasoned","Veteran"))</f>
        <v>Seasoned</v>
      </c>
      <c r="Q744" t="str">
        <f>IF(AND(Table11[[#This Row],[Height (cm)]]&gt;=180,Table11[[#This Row],[Weight (kg)]]&gt;=70),"180+ and 70+","")</f>
        <v>180+ and 70+</v>
      </c>
    </row>
    <row r="745" spans="12:17" x14ac:dyDescent="0.2">
      <c r="L745" t="s">
        <v>676</v>
      </c>
      <c r="M745">
        <v>21</v>
      </c>
      <c r="N745">
        <v>175</v>
      </c>
      <c r="O745">
        <v>76</v>
      </c>
      <c r="P745" t="str">
        <f>IF(Table11[[#This Row],[Age]]&lt;=22,"Rookie",IF(Table11[[#This Row],[Age]]&lt;=29,"Seasoned","Veteran"))</f>
        <v>Rookie</v>
      </c>
      <c r="Q745" t="str">
        <f>IF(AND(Table11[[#This Row],[Height (cm)]]&gt;=180,Table11[[#This Row],[Weight (kg)]]&gt;=70),"180+ and 70+","")</f>
        <v/>
      </c>
    </row>
    <row r="746" spans="12:17" x14ac:dyDescent="0.2">
      <c r="L746" t="s">
        <v>677</v>
      </c>
      <c r="M746">
        <v>22</v>
      </c>
      <c r="N746">
        <v>180</v>
      </c>
      <c r="O746">
        <v>75</v>
      </c>
      <c r="P746" t="str">
        <f>IF(Table11[[#This Row],[Age]]&lt;=22,"Rookie",IF(Table11[[#This Row],[Age]]&lt;=29,"Seasoned","Veteran"))</f>
        <v>Rookie</v>
      </c>
      <c r="Q746" t="str">
        <f>IF(AND(Table11[[#This Row],[Height (cm)]]&gt;=180,Table11[[#This Row],[Weight (kg)]]&gt;=70),"180+ and 70+","")</f>
        <v>180+ and 70+</v>
      </c>
    </row>
    <row r="747" spans="12:17" x14ac:dyDescent="0.2">
      <c r="L747" t="s">
        <v>678</v>
      </c>
      <c r="M747">
        <v>22</v>
      </c>
      <c r="N747">
        <v>175</v>
      </c>
      <c r="O747">
        <v>65</v>
      </c>
      <c r="P747" t="str">
        <f>IF(Table11[[#This Row],[Age]]&lt;=22,"Rookie",IF(Table11[[#This Row],[Age]]&lt;=29,"Seasoned","Veteran"))</f>
        <v>Rookie</v>
      </c>
      <c r="Q747" t="str">
        <f>IF(AND(Table11[[#This Row],[Height (cm)]]&gt;=180,Table11[[#This Row],[Weight (kg)]]&gt;=70),"180+ and 70+","")</f>
        <v/>
      </c>
    </row>
    <row r="748" spans="12:17" x14ac:dyDescent="0.2">
      <c r="L748" t="s">
        <v>679</v>
      </c>
      <c r="M748">
        <v>24</v>
      </c>
      <c r="N748">
        <v>178</v>
      </c>
      <c r="O748">
        <v>70</v>
      </c>
      <c r="P748" t="str">
        <f>IF(Table11[[#This Row],[Age]]&lt;=22,"Rookie",IF(Table11[[#This Row],[Age]]&lt;=29,"Seasoned","Veteran"))</f>
        <v>Seasoned</v>
      </c>
      <c r="Q748" t="str">
        <f>IF(AND(Table11[[#This Row],[Height (cm)]]&gt;=180,Table11[[#This Row],[Weight (kg)]]&gt;=70),"180+ and 70+","")</f>
        <v/>
      </c>
    </row>
    <row r="749" spans="12:17" x14ac:dyDescent="0.2">
      <c r="L749" t="s">
        <v>680</v>
      </c>
      <c r="M749">
        <v>23</v>
      </c>
      <c r="N749">
        <v>176</v>
      </c>
      <c r="O749">
        <v>62</v>
      </c>
      <c r="P749" t="str">
        <f>IF(Table11[[#This Row],[Age]]&lt;=22,"Rookie",IF(Table11[[#This Row],[Age]]&lt;=29,"Seasoned","Veteran"))</f>
        <v>Seasoned</v>
      </c>
      <c r="Q749" t="str">
        <f>IF(AND(Table11[[#This Row],[Height (cm)]]&gt;=180,Table11[[#This Row],[Weight (kg)]]&gt;=70),"180+ and 70+","")</f>
        <v/>
      </c>
    </row>
    <row r="750" spans="12:17" x14ac:dyDescent="0.2">
      <c r="L750" t="s">
        <v>681</v>
      </c>
      <c r="M750">
        <v>22</v>
      </c>
      <c r="N750">
        <v>182</v>
      </c>
      <c r="O750">
        <v>75</v>
      </c>
      <c r="P750" t="str">
        <f>IF(Table11[[#This Row],[Age]]&lt;=22,"Rookie",IF(Table11[[#This Row],[Age]]&lt;=29,"Seasoned","Veteran"))</f>
        <v>Rookie</v>
      </c>
      <c r="Q750" t="str">
        <f>IF(AND(Table11[[#This Row],[Height (cm)]]&gt;=180,Table11[[#This Row],[Weight (kg)]]&gt;=70),"180+ and 70+","")</f>
        <v>180+ and 70+</v>
      </c>
    </row>
    <row r="751" spans="12:17" x14ac:dyDescent="0.2">
      <c r="L751" t="s">
        <v>682</v>
      </c>
      <c r="M751">
        <v>22</v>
      </c>
      <c r="N751">
        <v>174</v>
      </c>
      <c r="O751">
        <v>60</v>
      </c>
      <c r="P751" t="str">
        <f>IF(Table11[[#This Row],[Age]]&lt;=22,"Rookie",IF(Table11[[#This Row],[Age]]&lt;=29,"Seasoned","Veteran"))</f>
        <v>Rookie</v>
      </c>
      <c r="Q751" t="str">
        <f>IF(AND(Table11[[#This Row],[Height (cm)]]&gt;=180,Table11[[#This Row],[Weight (kg)]]&gt;=70),"180+ and 70+","")</f>
        <v/>
      </c>
    </row>
    <row r="752" spans="12:17" x14ac:dyDescent="0.2">
      <c r="L752" t="s">
        <v>683</v>
      </c>
      <c r="M752">
        <v>22</v>
      </c>
      <c r="N752">
        <v>175</v>
      </c>
      <c r="O752">
        <v>68</v>
      </c>
      <c r="P752" t="str">
        <f>IF(Table11[[#This Row],[Age]]&lt;=22,"Rookie",IF(Table11[[#This Row],[Age]]&lt;=29,"Seasoned","Veteran"))</f>
        <v>Rookie</v>
      </c>
      <c r="Q752" t="str">
        <f>IF(AND(Table11[[#This Row],[Height (cm)]]&gt;=180,Table11[[#This Row],[Weight (kg)]]&gt;=70),"180+ and 70+","")</f>
        <v/>
      </c>
    </row>
    <row r="753" spans="12:17" x14ac:dyDescent="0.2">
      <c r="L753" t="s">
        <v>684</v>
      </c>
      <c r="M753">
        <v>22</v>
      </c>
      <c r="N753">
        <v>190</v>
      </c>
      <c r="O753">
        <v>79</v>
      </c>
      <c r="P753" t="str">
        <f>IF(Table11[[#This Row],[Age]]&lt;=22,"Rookie",IF(Table11[[#This Row],[Age]]&lt;=29,"Seasoned","Veteran"))</f>
        <v>Rookie</v>
      </c>
      <c r="Q753" t="str">
        <f>IF(AND(Table11[[#This Row],[Height (cm)]]&gt;=180,Table11[[#This Row],[Weight (kg)]]&gt;=70),"180+ and 70+","")</f>
        <v>180+ and 70+</v>
      </c>
    </row>
    <row r="754" spans="12:17" x14ac:dyDescent="0.2">
      <c r="L754" t="s">
        <v>685</v>
      </c>
      <c r="M754">
        <v>19</v>
      </c>
      <c r="N754">
        <v>188</v>
      </c>
      <c r="O754">
        <v>73</v>
      </c>
      <c r="P754" t="str">
        <f>IF(Table11[[#This Row],[Age]]&lt;=22,"Rookie",IF(Table11[[#This Row],[Age]]&lt;=29,"Seasoned","Veteran"))</f>
        <v>Rookie</v>
      </c>
      <c r="Q754" t="str">
        <f>IF(AND(Table11[[#This Row],[Height (cm)]]&gt;=180,Table11[[#This Row],[Weight (kg)]]&gt;=70),"180+ and 70+","")</f>
        <v>180+ and 70+</v>
      </c>
    </row>
    <row r="755" spans="12:17" x14ac:dyDescent="0.2">
      <c r="L755" t="s">
        <v>646</v>
      </c>
      <c r="M755">
        <v>23</v>
      </c>
      <c r="N755">
        <v>186</v>
      </c>
      <c r="O755">
        <v>86</v>
      </c>
      <c r="P755" t="str">
        <f>IF(Table11[[#This Row],[Age]]&lt;=22,"Rookie",IF(Table11[[#This Row],[Age]]&lt;=29,"Seasoned","Veteran"))</f>
        <v>Seasoned</v>
      </c>
      <c r="Q755" t="str">
        <f>IF(AND(Table11[[#This Row],[Height (cm)]]&gt;=180,Table11[[#This Row],[Weight (kg)]]&gt;=70),"180+ and 70+","")</f>
        <v>180+ and 70+</v>
      </c>
    </row>
    <row r="756" spans="12:17" x14ac:dyDescent="0.2">
      <c r="L756" t="s">
        <v>686</v>
      </c>
      <c r="M756">
        <v>21</v>
      </c>
      <c r="N756">
        <v>188</v>
      </c>
      <c r="O756">
        <v>77</v>
      </c>
      <c r="P756" t="str">
        <f>IF(Table11[[#This Row],[Age]]&lt;=22,"Rookie",IF(Table11[[#This Row],[Age]]&lt;=29,"Seasoned","Veteran"))</f>
        <v>Rookie</v>
      </c>
      <c r="Q756" t="str">
        <f>IF(AND(Table11[[#This Row],[Height (cm)]]&gt;=180,Table11[[#This Row],[Weight (kg)]]&gt;=70),"180+ and 70+","")</f>
        <v>180+ and 70+</v>
      </c>
    </row>
    <row r="757" spans="12:17" x14ac:dyDescent="0.2">
      <c r="L757" t="s">
        <v>687</v>
      </c>
      <c r="M757">
        <v>21</v>
      </c>
      <c r="N757">
        <v>180</v>
      </c>
      <c r="O757">
        <v>78</v>
      </c>
      <c r="P757" t="str">
        <f>IF(Table11[[#This Row],[Age]]&lt;=22,"Rookie",IF(Table11[[#This Row],[Age]]&lt;=29,"Seasoned","Veteran"))</f>
        <v>Rookie</v>
      </c>
      <c r="Q757" t="str">
        <f>IF(AND(Table11[[#This Row],[Height (cm)]]&gt;=180,Table11[[#This Row],[Weight (kg)]]&gt;=70),"180+ and 70+","")</f>
        <v>180+ and 70+</v>
      </c>
    </row>
    <row r="758" spans="12:17" x14ac:dyDescent="0.2">
      <c r="L758" t="s">
        <v>688</v>
      </c>
      <c r="M758">
        <v>21</v>
      </c>
      <c r="N758">
        <v>189</v>
      </c>
      <c r="O758">
        <v>70</v>
      </c>
      <c r="P758" t="str">
        <f>IF(Table11[[#This Row],[Age]]&lt;=22,"Rookie",IF(Table11[[#This Row],[Age]]&lt;=29,"Seasoned","Veteran"))</f>
        <v>Rookie</v>
      </c>
      <c r="Q758" t="str">
        <f>IF(AND(Table11[[#This Row],[Height (cm)]]&gt;=180,Table11[[#This Row],[Weight (kg)]]&gt;=70),"180+ and 70+","")</f>
        <v>180+ and 70+</v>
      </c>
    </row>
    <row r="759" spans="12:17" x14ac:dyDescent="0.2">
      <c r="L759" t="s">
        <v>689</v>
      </c>
      <c r="M759">
        <v>20</v>
      </c>
      <c r="N759">
        <v>181</v>
      </c>
      <c r="O759">
        <v>77</v>
      </c>
      <c r="P759" t="str">
        <f>IF(Table11[[#This Row],[Age]]&lt;=22,"Rookie",IF(Table11[[#This Row],[Age]]&lt;=29,"Seasoned","Veteran"))</f>
        <v>Rookie</v>
      </c>
      <c r="Q759" t="str">
        <f>IF(AND(Table11[[#This Row],[Height (cm)]]&gt;=180,Table11[[#This Row],[Weight (kg)]]&gt;=70),"180+ and 70+","")</f>
        <v>180+ and 70+</v>
      </c>
    </row>
    <row r="760" spans="12:17" x14ac:dyDescent="0.2">
      <c r="L760" t="s">
        <v>690</v>
      </c>
      <c r="M760">
        <v>19</v>
      </c>
      <c r="N760">
        <v>182</v>
      </c>
      <c r="O760">
        <v>75</v>
      </c>
      <c r="P760" t="str">
        <f>IF(Table11[[#This Row],[Age]]&lt;=22,"Rookie",IF(Table11[[#This Row],[Age]]&lt;=29,"Seasoned","Veteran"))</f>
        <v>Rookie</v>
      </c>
      <c r="Q760" t="str">
        <f>IF(AND(Table11[[#This Row],[Height (cm)]]&gt;=180,Table11[[#This Row],[Weight (kg)]]&gt;=70),"180+ and 70+","")</f>
        <v>180+ and 70+</v>
      </c>
    </row>
    <row r="761" spans="12:17" x14ac:dyDescent="0.2">
      <c r="L761" t="s">
        <v>691</v>
      </c>
      <c r="M761">
        <v>20</v>
      </c>
      <c r="N761">
        <v>194</v>
      </c>
      <c r="O761">
        <v>86</v>
      </c>
      <c r="P761" t="str">
        <f>IF(Table11[[#This Row],[Age]]&lt;=22,"Rookie",IF(Table11[[#This Row],[Age]]&lt;=29,"Seasoned","Veteran"))</f>
        <v>Rookie</v>
      </c>
      <c r="Q761" t="str">
        <f>IF(AND(Table11[[#This Row],[Height (cm)]]&gt;=180,Table11[[#This Row],[Weight (kg)]]&gt;=70),"180+ and 70+","")</f>
        <v>180+ and 70+</v>
      </c>
    </row>
    <row r="762" spans="12:17" x14ac:dyDescent="0.2">
      <c r="L762" t="s">
        <v>692</v>
      </c>
      <c r="M762">
        <v>22</v>
      </c>
      <c r="N762">
        <v>178</v>
      </c>
      <c r="O762">
        <v>68</v>
      </c>
      <c r="P762" t="str">
        <f>IF(Table11[[#This Row],[Age]]&lt;=22,"Rookie",IF(Table11[[#This Row],[Age]]&lt;=29,"Seasoned","Veteran"))</f>
        <v>Rookie</v>
      </c>
      <c r="Q762" t="str">
        <f>IF(AND(Table11[[#This Row],[Height (cm)]]&gt;=180,Table11[[#This Row],[Weight (kg)]]&gt;=70),"180+ and 70+","")</f>
        <v/>
      </c>
    </row>
    <row r="763" spans="12:17" x14ac:dyDescent="0.2">
      <c r="L763" t="s">
        <v>693</v>
      </c>
      <c r="M763">
        <v>20</v>
      </c>
      <c r="N763">
        <v>182</v>
      </c>
      <c r="O763">
        <v>70</v>
      </c>
      <c r="P763" t="str">
        <f>IF(Table11[[#This Row],[Age]]&lt;=22,"Rookie",IF(Table11[[#This Row],[Age]]&lt;=29,"Seasoned","Veteran"))</f>
        <v>Rookie</v>
      </c>
      <c r="Q763" t="str">
        <f>IF(AND(Table11[[#This Row],[Height (cm)]]&gt;=180,Table11[[#This Row],[Weight (kg)]]&gt;=70),"180+ and 70+","")</f>
        <v>180+ and 70+</v>
      </c>
    </row>
    <row r="764" spans="12:17" x14ac:dyDescent="0.2">
      <c r="L764" t="s">
        <v>694</v>
      </c>
      <c r="M764">
        <v>22</v>
      </c>
      <c r="N764">
        <v>189</v>
      </c>
      <c r="O764">
        <v>76</v>
      </c>
      <c r="P764" t="str">
        <f>IF(Table11[[#This Row],[Age]]&lt;=22,"Rookie",IF(Table11[[#This Row],[Age]]&lt;=29,"Seasoned","Veteran"))</f>
        <v>Rookie</v>
      </c>
      <c r="Q764" t="str">
        <f>IF(AND(Table11[[#This Row],[Height (cm)]]&gt;=180,Table11[[#This Row],[Weight (kg)]]&gt;=70),"180+ and 70+","")</f>
        <v>180+ and 70+</v>
      </c>
    </row>
    <row r="765" spans="12:17" x14ac:dyDescent="0.2">
      <c r="L765" t="s">
        <v>695</v>
      </c>
      <c r="M765">
        <v>19</v>
      </c>
      <c r="N765">
        <v>189</v>
      </c>
      <c r="O765">
        <v>83</v>
      </c>
      <c r="P765" t="str">
        <f>IF(Table11[[#This Row],[Age]]&lt;=22,"Rookie",IF(Table11[[#This Row],[Age]]&lt;=29,"Seasoned","Veteran"))</f>
        <v>Rookie</v>
      </c>
      <c r="Q765" t="str">
        <f>IF(AND(Table11[[#This Row],[Height (cm)]]&gt;=180,Table11[[#This Row],[Weight (kg)]]&gt;=70),"180+ and 70+","")</f>
        <v>180+ and 70+</v>
      </c>
    </row>
    <row r="766" spans="12:17" x14ac:dyDescent="0.2">
      <c r="L766" t="s">
        <v>696</v>
      </c>
      <c r="M766">
        <v>18</v>
      </c>
      <c r="N766">
        <v>180</v>
      </c>
      <c r="O766">
        <v>75</v>
      </c>
      <c r="P766" t="str">
        <f>IF(Table11[[#This Row],[Age]]&lt;=22,"Rookie",IF(Table11[[#This Row],[Age]]&lt;=29,"Seasoned","Veteran"))</f>
        <v>Rookie</v>
      </c>
      <c r="Q766" t="str">
        <f>IF(AND(Table11[[#This Row],[Height (cm)]]&gt;=180,Table11[[#This Row],[Weight (kg)]]&gt;=70),"180+ and 70+","")</f>
        <v>180+ and 70+</v>
      </c>
    </row>
    <row r="767" spans="12:17" x14ac:dyDescent="0.2">
      <c r="L767" t="s">
        <v>697</v>
      </c>
      <c r="M767">
        <v>19</v>
      </c>
      <c r="N767">
        <v>191</v>
      </c>
      <c r="O767">
        <v>81</v>
      </c>
      <c r="P767" t="str">
        <f>IF(Table11[[#This Row],[Age]]&lt;=22,"Rookie",IF(Table11[[#This Row],[Age]]&lt;=29,"Seasoned","Veteran"))</f>
        <v>Rookie</v>
      </c>
      <c r="Q767" t="str">
        <f>IF(AND(Table11[[#This Row],[Height (cm)]]&gt;=180,Table11[[#This Row],[Weight (kg)]]&gt;=70),"180+ and 70+","")</f>
        <v>180+ and 70+</v>
      </c>
    </row>
    <row r="768" spans="12:17" x14ac:dyDescent="0.2">
      <c r="L768" t="s">
        <v>698</v>
      </c>
      <c r="M768">
        <v>20</v>
      </c>
      <c r="N768">
        <v>182</v>
      </c>
      <c r="O768">
        <v>73</v>
      </c>
      <c r="P768" t="str">
        <f>IF(Table11[[#This Row],[Age]]&lt;=22,"Rookie",IF(Table11[[#This Row],[Age]]&lt;=29,"Seasoned","Veteran"))</f>
        <v>Rookie</v>
      </c>
      <c r="Q768" t="str">
        <f>IF(AND(Table11[[#This Row],[Height (cm)]]&gt;=180,Table11[[#This Row],[Weight (kg)]]&gt;=70),"180+ and 70+","")</f>
        <v>180+ and 70+</v>
      </c>
    </row>
    <row r="769" spans="12:17" x14ac:dyDescent="0.2">
      <c r="L769" t="s">
        <v>699</v>
      </c>
      <c r="M769">
        <v>18</v>
      </c>
      <c r="N769">
        <v>178</v>
      </c>
      <c r="O769">
        <v>70</v>
      </c>
      <c r="P769" t="str">
        <f>IF(Table11[[#This Row],[Age]]&lt;=22,"Rookie",IF(Table11[[#This Row],[Age]]&lt;=29,"Seasoned","Veteran"))</f>
        <v>Rookie</v>
      </c>
      <c r="Q769" t="str">
        <f>IF(AND(Table11[[#This Row],[Height (cm)]]&gt;=180,Table11[[#This Row],[Weight (kg)]]&gt;=70),"180+ and 70+","")</f>
        <v/>
      </c>
    </row>
    <row r="770" spans="12:17" x14ac:dyDescent="0.2">
      <c r="L770" t="s">
        <v>700</v>
      </c>
      <c r="M770">
        <v>22</v>
      </c>
      <c r="N770">
        <v>182</v>
      </c>
      <c r="O770">
        <v>72</v>
      </c>
      <c r="P770" t="str">
        <f>IF(Table11[[#This Row],[Age]]&lt;=22,"Rookie",IF(Table11[[#This Row],[Age]]&lt;=29,"Seasoned","Veteran"))</f>
        <v>Rookie</v>
      </c>
      <c r="Q770" t="str">
        <f>IF(AND(Table11[[#This Row],[Height (cm)]]&gt;=180,Table11[[#This Row],[Weight (kg)]]&gt;=70),"180+ and 70+","")</f>
        <v>180+ and 70+</v>
      </c>
    </row>
    <row r="771" spans="12:17" x14ac:dyDescent="0.2">
      <c r="L771" t="s">
        <v>701</v>
      </c>
      <c r="M771">
        <v>25</v>
      </c>
      <c r="N771">
        <v>190</v>
      </c>
      <c r="O771">
        <v>80</v>
      </c>
      <c r="P771" t="str">
        <f>IF(Table11[[#This Row],[Age]]&lt;=22,"Rookie",IF(Table11[[#This Row],[Age]]&lt;=29,"Seasoned","Veteran"))</f>
        <v>Seasoned</v>
      </c>
      <c r="Q771" t="str">
        <f>IF(AND(Table11[[#This Row],[Height (cm)]]&gt;=180,Table11[[#This Row],[Weight (kg)]]&gt;=70),"180+ and 70+","")</f>
        <v>180+ and 70+</v>
      </c>
    </row>
    <row r="772" spans="12:17" x14ac:dyDescent="0.2">
      <c r="L772" t="s">
        <v>702</v>
      </c>
      <c r="M772">
        <v>20</v>
      </c>
      <c r="N772">
        <v>183</v>
      </c>
      <c r="O772">
        <v>73</v>
      </c>
      <c r="P772" t="str">
        <f>IF(Table11[[#This Row],[Age]]&lt;=22,"Rookie",IF(Table11[[#This Row],[Age]]&lt;=29,"Seasoned","Veteran"))</f>
        <v>Rookie</v>
      </c>
      <c r="Q772" t="str">
        <f>IF(AND(Table11[[#This Row],[Height (cm)]]&gt;=180,Table11[[#This Row],[Weight (kg)]]&gt;=70),"180+ and 70+","")</f>
        <v>180+ and 70+</v>
      </c>
    </row>
    <row r="773" spans="12:17" x14ac:dyDescent="0.2">
      <c r="L773" t="s">
        <v>703</v>
      </c>
      <c r="M773">
        <v>18</v>
      </c>
      <c r="N773">
        <v>191</v>
      </c>
      <c r="O773">
        <v>82</v>
      </c>
      <c r="P773" t="str">
        <f>IF(Table11[[#This Row],[Age]]&lt;=22,"Rookie",IF(Table11[[#This Row],[Age]]&lt;=29,"Seasoned","Veteran"))</f>
        <v>Rookie</v>
      </c>
      <c r="Q773" t="str">
        <f>IF(AND(Table11[[#This Row],[Height (cm)]]&gt;=180,Table11[[#This Row],[Weight (kg)]]&gt;=70),"180+ and 70+","")</f>
        <v>180+ and 70+</v>
      </c>
    </row>
    <row r="774" spans="12:17" x14ac:dyDescent="0.2">
      <c r="L774" t="s">
        <v>704</v>
      </c>
      <c r="M774">
        <v>22</v>
      </c>
      <c r="N774">
        <v>173</v>
      </c>
      <c r="O774">
        <v>74</v>
      </c>
      <c r="P774" t="str">
        <f>IF(Table11[[#This Row],[Age]]&lt;=22,"Rookie",IF(Table11[[#This Row],[Age]]&lt;=29,"Seasoned","Veteran"))</f>
        <v>Rookie</v>
      </c>
      <c r="Q774" t="str">
        <f>IF(AND(Table11[[#This Row],[Height (cm)]]&gt;=180,Table11[[#This Row],[Weight (kg)]]&gt;=70),"180+ and 70+","")</f>
        <v/>
      </c>
    </row>
    <row r="775" spans="12:17" x14ac:dyDescent="0.2">
      <c r="L775" t="s">
        <v>705</v>
      </c>
      <c r="M775">
        <v>19</v>
      </c>
      <c r="N775">
        <v>175</v>
      </c>
      <c r="O775">
        <v>75</v>
      </c>
      <c r="P775" t="str">
        <f>IF(Table11[[#This Row],[Age]]&lt;=22,"Rookie",IF(Table11[[#This Row],[Age]]&lt;=29,"Seasoned","Veteran"))</f>
        <v>Rookie</v>
      </c>
      <c r="Q775" t="str">
        <f>IF(AND(Table11[[#This Row],[Height (cm)]]&gt;=180,Table11[[#This Row],[Weight (kg)]]&gt;=70),"180+ and 70+","")</f>
        <v/>
      </c>
    </row>
    <row r="776" spans="12:17" x14ac:dyDescent="0.2">
      <c r="L776" t="s">
        <v>706</v>
      </c>
      <c r="M776">
        <v>19</v>
      </c>
      <c r="N776">
        <v>185</v>
      </c>
      <c r="O776">
        <v>75</v>
      </c>
      <c r="P776" t="str">
        <f>IF(Table11[[#This Row],[Age]]&lt;=22,"Rookie",IF(Table11[[#This Row],[Age]]&lt;=29,"Seasoned","Veteran"))</f>
        <v>Rookie</v>
      </c>
      <c r="Q776" t="str">
        <f>IF(AND(Table11[[#This Row],[Height (cm)]]&gt;=180,Table11[[#This Row],[Weight (kg)]]&gt;=70),"180+ and 70+","")</f>
        <v>180+ and 70+</v>
      </c>
    </row>
    <row r="777" spans="12:17" x14ac:dyDescent="0.2">
      <c r="L777" t="s">
        <v>593</v>
      </c>
      <c r="M777">
        <v>18</v>
      </c>
      <c r="N777">
        <v>180</v>
      </c>
      <c r="O777">
        <v>74</v>
      </c>
      <c r="P777" t="str">
        <f>IF(Table11[[#This Row],[Age]]&lt;=22,"Rookie",IF(Table11[[#This Row],[Age]]&lt;=29,"Seasoned","Veteran"))</f>
        <v>Rookie</v>
      </c>
      <c r="Q777" t="str">
        <f>IF(AND(Table11[[#This Row],[Height (cm)]]&gt;=180,Table11[[#This Row],[Weight (kg)]]&gt;=70),"180+ and 70+","")</f>
        <v>180+ and 70+</v>
      </c>
    </row>
    <row r="778" spans="12:17" x14ac:dyDescent="0.2">
      <c r="L778" t="s">
        <v>707</v>
      </c>
      <c r="M778">
        <v>20</v>
      </c>
      <c r="N778">
        <v>178</v>
      </c>
      <c r="O778">
        <v>70</v>
      </c>
      <c r="P778" t="str">
        <f>IF(Table11[[#This Row],[Age]]&lt;=22,"Rookie",IF(Table11[[#This Row],[Age]]&lt;=29,"Seasoned","Veteran"))</f>
        <v>Rookie</v>
      </c>
      <c r="Q778" t="str">
        <f>IF(AND(Table11[[#This Row],[Height (cm)]]&gt;=180,Table11[[#This Row],[Weight (kg)]]&gt;=70),"180+ and 70+","")</f>
        <v/>
      </c>
    </row>
    <row r="779" spans="12:17" x14ac:dyDescent="0.2">
      <c r="L779" t="s">
        <v>708</v>
      </c>
      <c r="M779">
        <v>17</v>
      </c>
      <c r="N779">
        <v>181</v>
      </c>
      <c r="O779">
        <v>75</v>
      </c>
      <c r="P779" t="str">
        <f>IF(Table11[[#This Row],[Age]]&lt;=22,"Rookie",IF(Table11[[#This Row],[Age]]&lt;=29,"Seasoned","Veteran"))</f>
        <v>Rookie</v>
      </c>
      <c r="Q779" t="str">
        <f>IF(AND(Table11[[#This Row],[Height (cm)]]&gt;=180,Table11[[#This Row],[Weight (kg)]]&gt;=70),"180+ and 70+","")</f>
        <v>180+ and 70+</v>
      </c>
    </row>
    <row r="780" spans="12:17" x14ac:dyDescent="0.2">
      <c r="L780" t="s">
        <v>709</v>
      </c>
      <c r="M780">
        <v>18</v>
      </c>
      <c r="N780">
        <v>172</v>
      </c>
      <c r="O780">
        <v>78</v>
      </c>
      <c r="P780" t="str">
        <f>IF(Table11[[#This Row],[Age]]&lt;=22,"Rookie",IF(Table11[[#This Row],[Age]]&lt;=29,"Seasoned","Veteran"))</f>
        <v>Rookie</v>
      </c>
      <c r="Q780" t="str">
        <f>IF(AND(Table11[[#This Row],[Height (cm)]]&gt;=180,Table11[[#This Row],[Weight (kg)]]&gt;=70),"180+ and 70+","")</f>
        <v/>
      </c>
    </row>
    <row r="781" spans="12:17" x14ac:dyDescent="0.2">
      <c r="L781" t="s">
        <v>710</v>
      </c>
      <c r="M781">
        <v>18</v>
      </c>
      <c r="N781">
        <v>185</v>
      </c>
      <c r="O781">
        <v>75</v>
      </c>
      <c r="P781" t="str">
        <f>IF(Table11[[#This Row],[Age]]&lt;=22,"Rookie",IF(Table11[[#This Row],[Age]]&lt;=29,"Seasoned","Veteran"))</f>
        <v>Rookie</v>
      </c>
      <c r="Q781" t="str">
        <f>IF(AND(Table11[[#This Row],[Height (cm)]]&gt;=180,Table11[[#This Row],[Weight (kg)]]&gt;=70),"180+ and 70+","")</f>
        <v>180+ and 70+</v>
      </c>
    </row>
    <row r="782" spans="12:17" x14ac:dyDescent="0.2">
      <c r="L782" t="s">
        <v>711</v>
      </c>
      <c r="M782">
        <v>37</v>
      </c>
      <c r="N782">
        <v>177</v>
      </c>
      <c r="O782">
        <v>72</v>
      </c>
      <c r="P782" t="str">
        <f>IF(Table11[[#This Row],[Age]]&lt;=22,"Rookie",IF(Table11[[#This Row],[Age]]&lt;=29,"Seasoned","Veteran"))</f>
        <v>Veteran</v>
      </c>
      <c r="Q782" t="str">
        <f>IF(AND(Table11[[#This Row],[Height (cm)]]&gt;=180,Table11[[#This Row],[Weight (kg)]]&gt;=70),"180+ and 70+","")</f>
        <v/>
      </c>
    </row>
    <row r="783" spans="12:17" x14ac:dyDescent="0.2">
      <c r="L783" t="s">
        <v>712</v>
      </c>
      <c r="M783">
        <v>34</v>
      </c>
      <c r="N783">
        <v>190</v>
      </c>
      <c r="O783">
        <v>86</v>
      </c>
      <c r="P783" t="str">
        <f>IF(Table11[[#This Row],[Age]]&lt;=22,"Rookie",IF(Table11[[#This Row],[Age]]&lt;=29,"Seasoned","Veteran"))</f>
        <v>Veteran</v>
      </c>
      <c r="Q783" t="str">
        <f>IF(AND(Table11[[#This Row],[Height (cm)]]&gt;=180,Table11[[#This Row],[Weight (kg)]]&gt;=70),"180+ and 70+","")</f>
        <v>180+ and 70+</v>
      </c>
    </row>
    <row r="784" spans="12:17" x14ac:dyDescent="0.2">
      <c r="L784" t="s">
        <v>713</v>
      </c>
      <c r="M784">
        <v>34</v>
      </c>
      <c r="N784">
        <v>182</v>
      </c>
      <c r="O784">
        <v>74</v>
      </c>
      <c r="P784" t="str">
        <f>IF(Table11[[#This Row],[Age]]&lt;=22,"Rookie",IF(Table11[[#This Row],[Age]]&lt;=29,"Seasoned","Veteran"))</f>
        <v>Veteran</v>
      </c>
      <c r="Q784" t="str">
        <f>IF(AND(Table11[[#This Row],[Height (cm)]]&gt;=180,Table11[[#This Row],[Weight (kg)]]&gt;=70),"180+ and 70+","")</f>
        <v>180+ and 70+</v>
      </c>
    </row>
    <row r="785" spans="12:17" x14ac:dyDescent="0.2">
      <c r="L785" t="s">
        <v>714</v>
      </c>
      <c r="M785">
        <v>33</v>
      </c>
      <c r="N785">
        <v>185</v>
      </c>
      <c r="O785">
        <v>76</v>
      </c>
      <c r="P785" t="str">
        <f>IF(Table11[[#This Row],[Age]]&lt;=22,"Rookie",IF(Table11[[#This Row],[Age]]&lt;=29,"Seasoned","Veteran"))</f>
        <v>Veteran</v>
      </c>
      <c r="Q785" t="str">
        <f>IF(AND(Table11[[#This Row],[Height (cm)]]&gt;=180,Table11[[#This Row],[Weight (kg)]]&gt;=70),"180+ and 70+","")</f>
        <v>180+ and 70+</v>
      </c>
    </row>
    <row r="786" spans="12:17" x14ac:dyDescent="0.2">
      <c r="L786" t="s">
        <v>715</v>
      </c>
      <c r="M786">
        <v>31</v>
      </c>
      <c r="N786">
        <v>176</v>
      </c>
      <c r="O786">
        <v>75</v>
      </c>
      <c r="P786" t="str">
        <f>IF(Table11[[#This Row],[Age]]&lt;=22,"Rookie",IF(Table11[[#This Row],[Age]]&lt;=29,"Seasoned","Veteran"))</f>
        <v>Veteran</v>
      </c>
      <c r="Q786" t="str">
        <f>IF(AND(Table11[[#This Row],[Height (cm)]]&gt;=180,Table11[[#This Row],[Weight (kg)]]&gt;=70),"180+ and 70+","")</f>
        <v/>
      </c>
    </row>
    <row r="787" spans="12:17" x14ac:dyDescent="0.2">
      <c r="L787" t="s">
        <v>716</v>
      </c>
      <c r="M787">
        <v>29</v>
      </c>
      <c r="N787">
        <v>175</v>
      </c>
      <c r="O787">
        <v>70</v>
      </c>
      <c r="P787" t="str">
        <f>IF(Table11[[#This Row],[Age]]&lt;=22,"Rookie",IF(Table11[[#This Row],[Age]]&lt;=29,"Seasoned","Veteran"))</f>
        <v>Seasoned</v>
      </c>
      <c r="Q787" t="str">
        <f>IF(AND(Table11[[#This Row],[Height (cm)]]&gt;=180,Table11[[#This Row],[Weight (kg)]]&gt;=70),"180+ and 70+","")</f>
        <v/>
      </c>
    </row>
    <row r="788" spans="12:17" x14ac:dyDescent="0.2">
      <c r="L788" t="s">
        <v>717</v>
      </c>
      <c r="M788">
        <v>30</v>
      </c>
      <c r="N788">
        <v>165</v>
      </c>
      <c r="O788">
        <v>60</v>
      </c>
      <c r="P788" t="str">
        <f>IF(Table11[[#This Row],[Age]]&lt;=22,"Rookie",IF(Table11[[#This Row],[Age]]&lt;=29,"Seasoned","Veteran"))</f>
        <v>Veteran</v>
      </c>
      <c r="Q788" t="str">
        <f>IF(AND(Table11[[#This Row],[Height (cm)]]&gt;=180,Table11[[#This Row],[Weight (kg)]]&gt;=70),"180+ and 70+","")</f>
        <v/>
      </c>
    </row>
    <row r="789" spans="12:17" x14ac:dyDescent="0.2">
      <c r="L789" t="s">
        <v>718</v>
      </c>
      <c r="M789">
        <v>32</v>
      </c>
      <c r="N789">
        <v>186</v>
      </c>
      <c r="O789">
        <v>93</v>
      </c>
      <c r="P789" t="str">
        <f>IF(Table11[[#This Row],[Age]]&lt;=22,"Rookie",IF(Table11[[#This Row],[Age]]&lt;=29,"Seasoned","Veteran"))</f>
        <v>Veteran</v>
      </c>
      <c r="Q789" t="str">
        <f>IF(AND(Table11[[#This Row],[Height (cm)]]&gt;=180,Table11[[#This Row],[Weight (kg)]]&gt;=70),"180+ and 70+","")</f>
        <v>180+ and 70+</v>
      </c>
    </row>
    <row r="790" spans="12:17" x14ac:dyDescent="0.2">
      <c r="L790" t="s">
        <v>719</v>
      </c>
      <c r="M790">
        <v>30</v>
      </c>
      <c r="N790">
        <v>193</v>
      </c>
      <c r="O790">
        <v>100</v>
      </c>
      <c r="P790" t="str">
        <f>IF(Table11[[#This Row],[Age]]&lt;=22,"Rookie",IF(Table11[[#This Row],[Age]]&lt;=29,"Seasoned","Veteran"))</f>
        <v>Veteran</v>
      </c>
      <c r="Q790" t="str">
        <f>IF(AND(Table11[[#This Row],[Height (cm)]]&gt;=180,Table11[[#This Row],[Weight (kg)]]&gt;=70),"180+ and 70+","")</f>
        <v>180+ and 70+</v>
      </c>
    </row>
    <row r="791" spans="12:17" x14ac:dyDescent="0.2">
      <c r="L791" t="s">
        <v>720</v>
      </c>
      <c r="M791">
        <v>29</v>
      </c>
      <c r="N791">
        <v>188</v>
      </c>
      <c r="O791">
        <v>76</v>
      </c>
      <c r="P791" t="str">
        <f>IF(Table11[[#This Row],[Age]]&lt;=22,"Rookie",IF(Table11[[#This Row],[Age]]&lt;=29,"Seasoned","Veteran"))</f>
        <v>Seasoned</v>
      </c>
      <c r="Q791" t="str">
        <f>IF(AND(Table11[[#This Row],[Height (cm)]]&gt;=180,Table11[[#This Row],[Weight (kg)]]&gt;=70),"180+ and 70+","")</f>
        <v>180+ and 70+</v>
      </c>
    </row>
    <row r="792" spans="12:17" x14ac:dyDescent="0.2">
      <c r="L792" t="s">
        <v>721</v>
      </c>
      <c r="M792">
        <v>29</v>
      </c>
      <c r="N792">
        <v>177</v>
      </c>
      <c r="O792">
        <v>80</v>
      </c>
      <c r="P792" t="str">
        <f>IF(Table11[[#This Row],[Age]]&lt;=22,"Rookie",IF(Table11[[#This Row],[Age]]&lt;=29,"Seasoned","Veteran"))</f>
        <v>Seasoned</v>
      </c>
      <c r="Q792" t="str">
        <f>IF(AND(Table11[[#This Row],[Height (cm)]]&gt;=180,Table11[[#This Row],[Weight (kg)]]&gt;=70),"180+ and 70+","")</f>
        <v/>
      </c>
    </row>
    <row r="793" spans="12:17" x14ac:dyDescent="0.2">
      <c r="L793" t="s">
        <v>722</v>
      </c>
      <c r="M793">
        <v>32</v>
      </c>
      <c r="N793">
        <v>173</v>
      </c>
      <c r="O793">
        <v>70</v>
      </c>
      <c r="P793" t="str">
        <f>IF(Table11[[#This Row],[Age]]&lt;=22,"Rookie",IF(Table11[[#This Row],[Age]]&lt;=29,"Seasoned","Veteran"))</f>
        <v>Veteran</v>
      </c>
      <c r="Q793" t="str">
        <f>IF(AND(Table11[[#This Row],[Height (cm)]]&gt;=180,Table11[[#This Row],[Weight (kg)]]&gt;=70),"180+ and 70+","")</f>
        <v/>
      </c>
    </row>
    <row r="794" spans="12:17" x14ac:dyDescent="0.2">
      <c r="L794" t="s">
        <v>552</v>
      </c>
      <c r="M794">
        <v>36</v>
      </c>
      <c r="N794">
        <v>179</v>
      </c>
      <c r="O794">
        <v>74</v>
      </c>
      <c r="P794" t="str">
        <f>IF(Table11[[#This Row],[Age]]&lt;=22,"Rookie",IF(Table11[[#This Row],[Age]]&lt;=29,"Seasoned","Veteran"))</f>
        <v>Veteran</v>
      </c>
      <c r="Q794" t="str">
        <f>IF(AND(Table11[[#This Row],[Height (cm)]]&gt;=180,Table11[[#This Row],[Weight (kg)]]&gt;=70),"180+ and 70+","")</f>
        <v/>
      </c>
    </row>
    <row r="795" spans="12:17" x14ac:dyDescent="0.2">
      <c r="L795" t="s">
        <v>723</v>
      </c>
      <c r="M795">
        <v>28</v>
      </c>
      <c r="N795">
        <v>183</v>
      </c>
      <c r="O795">
        <v>72</v>
      </c>
      <c r="P795" t="str">
        <f>IF(Table11[[#This Row],[Age]]&lt;=22,"Rookie",IF(Table11[[#This Row],[Age]]&lt;=29,"Seasoned","Veteran"))</f>
        <v>Seasoned</v>
      </c>
      <c r="Q795" t="str">
        <f>IF(AND(Table11[[#This Row],[Height (cm)]]&gt;=180,Table11[[#This Row],[Weight (kg)]]&gt;=70),"180+ and 70+","")</f>
        <v>180+ and 70+</v>
      </c>
    </row>
    <row r="796" spans="12:17" x14ac:dyDescent="0.2">
      <c r="L796" t="s">
        <v>724</v>
      </c>
      <c r="M796">
        <v>29</v>
      </c>
      <c r="N796">
        <v>201</v>
      </c>
      <c r="O796">
        <v>98</v>
      </c>
      <c r="P796" t="str">
        <f>IF(Table11[[#This Row],[Age]]&lt;=22,"Rookie",IF(Table11[[#This Row],[Age]]&lt;=29,"Seasoned","Veteran"))</f>
        <v>Seasoned</v>
      </c>
      <c r="Q796" t="str">
        <f>IF(AND(Table11[[#This Row],[Height (cm)]]&gt;=180,Table11[[#This Row],[Weight (kg)]]&gt;=70),"180+ and 70+","")</f>
        <v>180+ and 70+</v>
      </c>
    </row>
    <row r="797" spans="12:17" x14ac:dyDescent="0.2">
      <c r="L797" t="s">
        <v>603</v>
      </c>
      <c r="M797">
        <v>27</v>
      </c>
      <c r="N797">
        <v>195</v>
      </c>
      <c r="O797">
        <v>94</v>
      </c>
      <c r="P797" t="str">
        <f>IF(Table11[[#This Row],[Age]]&lt;=22,"Rookie",IF(Table11[[#This Row],[Age]]&lt;=29,"Seasoned","Veteran"))</f>
        <v>Seasoned</v>
      </c>
      <c r="Q797" t="str">
        <f>IF(AND(Table11[[#This Row],[Height (cm)]]&gt;=180,Table11[[#This Row],[Weight (kg)]]&gt;=70),"180+ and 70+","")</f>
        <v>180+ and 70+</v>
      </c>
    </row>
    <row r="798" spans="12:17" x14ac:dyDescent="0.2">
      <c r="L798" t="s">
        <v>725</v>
      </c>
      <c r="M798">
        <v>27</v>
      </c>
      <c r="N798">
        <v>181</v>
      </c>
      <c r="O798">
        <v>75</v>
      </c>
      <c r="P798" t="str">
        <f>IF(Table11[[#This Row],[Age]]&lt;=22,"Rookie",IF(Table11[[#This Row],[Age]]&lt;=29,"Seasoned","Veteran"))</f>
        <v>Seasoned</v>
      </c>
      <c r="Q798" t="str">
        <f>IF(AND(Table11[[#This Row],[Height (cm)]]&gt;=180,Table11[[#This Row],[Weight (kg)]]&gt;=70),"180+ and 70+","")</f>
        <v>180+ and 70+</v>
      </c>
    </row>
    <row r="799" spans="12:17" x14ac:dyDescent="0.2">
      <c r="L799" t="s">
        <v>726</v>
      </c>
      <c r="M799">
        <v>28</v>
      </c>
      <c r="N799">
        <v>188</v>
      </c>
      <c r="O799">
        <v>78</v>
      </c>
      <c r="P799" t="str">
        <f>IF(Table11[[#This Row],[Age]]&lt;=22,"Rookie",IF(Table11[[#This Row],[Age]]&lt;=29,"Seasoned","Veteran"))</f>
        <v>Seasoned</v>
      </c>
      <c r="Q799" t="str">
        <f>IF(AND(Table11[[#This Row],[Height (cm)]]&gt;=180,Table11[[#This Row],[Weight (kg)]]&gt;=70),"180+ and 70+","")</f>
        <v>180+ and 70+</v>
      </c>
    </row>
    <row r="800" spans="12:17" x14ac:dyDescent="0.2">
      <c r="L800" t="s">
        <v>727</v>
      </c>
      <c r="M800">
        <v>29</v>
      </c>
      <c r="N800">
        <v>173</v>
      </c>
      <c r="O800">
        <v>75</v>
      </c>
      <c r="P800" t="str">
        <f>IF(Table11[[#This Row],[Age]]&lt;=22,"Rookie",IF(Table11[[#This Row],[Age]]&lt;=29,"Seasoned","Veteran"))</f>
        <v>Seasoned</v>
      </c>
      <c r="Q800" t="str">
        <f>IF(AND(Table11[[#This Row],[Height (cm)]]&gt;=180,Table11[[#This Row],[Weight (kg)]]&gt;=70),"180+ and 70+","")</f>
        <v/>
      </c>
    </row>
    <row r="801" spans="12:17" x14ac:dyDescent="0.2">
      <c r="L801" t="s">
        <v>728</v>
      </c>
      <c r="M801">
        <v>27</v>
      </c>
      <c r="N801">
        <v>194</v>
      </c>
      <c r="O801">
        <v>81</v>
      </c>
      <c r="P801" t="str">
        <f>IF(Table11[[#This Row],[Age]]&lt;=22,"Rookie",IF(Table11[[#This Row],[Age]]&lt;=29,"Seasoned","Veteran"))</f>
        <v>Seasoned</v>
      </c>
      <c r="Q801" t="str">
        <f>IF(AND(Table11[[#This Row],[Height (cm)]]&gt;=180,Table11[[#This Row],[Weight (kg)]]&gt;=70),"180+ and 70+","")</f>
        <v>180+ and 70+</v>
      </c>
    </row>
    <row r="802" spans="12:17" x14ac:dyDescent="0.2">
      <c r="L802" t="s">
        <v>729</v>
      </c>
      <c r="M802">
        <v>25</v>
      </c>
      <c r="N802">
        <v>172</v>
      </c>
      <c r="O802">
        <v>70</v>
      </c>
      <c r="P802" t="str">
        <f>IF(Table11[[#This Row],[Age]]&lt;=22,"Rookie",IF(Table11[[#This Row],[Age]]&lt;=29,"Seasoned","Veteran"))</f>
        <v>Seasoned</v>
      </c>
      <c r="Q802" t="str">
        <f>IF(AND(Table11[[#This Row],[Height (cm)]]&gt;=180,Table11[[#This Row],[Weight (kg)]]&gt;=70),"180+ and 70+","")</f>
        <v/>
      </c>
    </row>
    <row r="803" spans="12:17" x14ac:dyDescent="0.2">
      <c r="L803" t="s">
        <v>730</v>
      </c>
      <c r="M803">
        <v>26</v>
      </c>
      <c r="N803">
        <v>178</v>
      </c>
      <c r="O803">
        <v>70</v>
      </c>
      <c r="P803" t="str">
        <f>IF(Table11[[#This Row],[Age]]&lt;=22,"Rookie",IF(Table11[[#This Row],[Age]]&lt;=29,"Seasoned","Veteran"))</f>
        <v>Seasoned</v>
      </c>
      <c r="Q803" t="str">
        <f>IF(AND(Table11[[#This Row],[Height (cm)]]&gt;=180,Table11[[#This Row],[Weight (kg)]]&gt;=70),"180+ and 70+","")</f>
        <v/>
      </c>
    </row>
    <row r="804" spans="12:17" x14ac:dyDescent="0.2">
      <c r="L804" t="s">
        <v>731</v>
      </c>
      <c r="M804">
        <v>25</v>
      </c>
      <c r="N804">
        <v>170</v>
      </c>
      <c r="O804">
        <v>66</v>
      </c>
      <c r="P804" t="str">
        <f>IF(Table11[[#This Row],[Age]]&lt;=22,"Rookie",IF(Table11[[#This Row],[Age]]&lt;=29,"Seasoned","Veteran"))</f>
        <v>Seasoned</v>
      </c>
      <c r="Q804" t="str">
        <f>IF(AND(Table11[[#This Row],[Height (cm)]]&gt;=180,Table11[[#This Row],[Weight (kg)]]&gt;=70),"180+ and 70+","")</f>
        <v/>
      </c>
    </row>
    <row r="805" spans="12:17" x14ac:dyDescent="0.2">
      <c r="L805" t="s">
        <v>732</v>
      </c>
      <c r="M805">
        <v>27</v>
      </c>
      <c r="N805">
        <v>189</v>
      </c>
      <c r="O805">
        <v>80</v>
      </c>
      <c r="P805" t="str">
        <f>IF(Table11[[#This Row],[Age]]&lt;=22,"Rookie",IF(Table11[[#This Row],[Age]]&lt;=29,"Seasoned","Veteran"))</f>
        <v>Seasoned</v>
      </c>
      <c r="Q805" t="str">
        <f>IF(AND(Table11[[#This Row],[Height (cm)]]&gt;=180,Table11[[#This Row],[Weight (kg)]]&gt;=70),"180+ and 70+","")</f>
        <v>180+ and 70+</v>
      </c>
    </row>
    <row r="806" spans="12:17" x14ac:dyDescent="0.2">
      <c r="L806" t="s">
        <v>733</v>
      </c>
      <c r="M806">
        <v>28</v>
      </c>
      <c r="N806">
        <v>183</v>
      </c>
      <c r="O806">
        <v>73</v>
      </c>
      <c r="P806" t="str">
        <f>IF(Table11[[#This Row],[Age]]&lt;=22,"Rookie",IF(Table11[[#This Row],[Age]]&lt;=29,"Seasoned","Veteran"))</f>
        <v>Seasoned</v>
      </c>
      <c r="Q806" t="str">
        <f>IF(AND(Table11[[#This Row],[Height (cm)]]&gt;=180,Table11[[#This Row],[Weight (kg)]]&gt;=70),"180+ and 70+","")</f>
        <v>180+ and 70+</v>
      </c>
    </row>
    <row r="807" spans="12:17" x14ac:dyDescent="0.2">
      <c r="L807" t="s">
        <v>560</v>
      </c>
      <c r="M807">
        <v>25</v>
      </c>
      <c r="N807">
        <v>165</v>
      </c>
      <c r="O807">
        <v>64</v>
      </c>
      <c r="P807" t="str">
        <f>IF(Table11[[#This Row],[Age]]&lt;=22,"Rookie",IF(Table11[[#This Row],[Age]]&lt;=29,"Seasoned","Veteran"))</f>
        <v>Seasoned</v>
      </c>
      <c r="Q807" t="str">
        <f>IF(AND(Table11[[#This Row],[Height (cm)]]&gt;=180,Table11[[#This Row],[Weight (kg)]]&gt;=70),"180+ and 70+","")</f>
        <v/>
      </c>
    </row>
    <row r="808" spans="12:17" x14ac:dyDescent="0.2">
      <c r="L808" t="s">
        <v>734</v>
      </c>
      <c r="M808">
        <v>26</v>
      </c>
      <c r="N808">
        <v>186</v>
      </c>
      <c r="O808">
        <v>76</v>
      </c>
      <c r="P808" t="str">
        <f>IF(Table11[[#This Row],[Age]]&lt;=22,"Rookie",IF(Table11[[#This Row],[Age]]&lt;=29,"Seasoned","Veteran"))</f>
        <v>Seasoned</v>
      </c>
      <c r="Q808" t="str">
        <f>IF(AND(Table11[[#This Row],[Height (cm)]]&gt;=180,Table11[[#This Row],[Weight (kg)]]&gt;=70),"180+ and 70+","")</f>
        <v>180+ and 70+</v>
      </c>
    </row>
    <row r="809" spans="12:17" x14ac:dyDescent="0.2">
      <c r="L809" t="s">
        <v>735</v>
      </c>
      <c r="M809">
        <v>26</v>
      </c>
      <c r="N809">
        <v>187</v>
      </c>
      <c r="O809">
        <v>73</v>
      </c>
      <c r="P809" t="str">
        <f>IF(Table11[[#This Row],[Age]]&lt;=22,"Rookie",IF(Table11[[#This Row],[Age]]&lt;=29,"Seasoned","Veteran"))</f>
        <v>Seasoned</v>
      </c>
      <c r="Q809" t="str">
        <f>IF(AND(Table11[[#This Row],[Height (cm)]]&gt;=180,Table11[[#This Row],[Weight (kg)]]&gt;=70),"180+ and 70+","")</f>
        <v>180+ and 70+</v>
      </c>
    </row>
    <row r="810" spans="12:17" x14ac:dyDescent="0.2">
      <c r="L810" t="s">
        <v>736</v>
      </c>
      <c r="M810">
        <v>26</v>
      </c>
      <c r="N810">
        <v>180</v>
      </c>
      <c r="O810">
        <v>71</v>
      </c>
      <c r="P810" t="str">
        <f>IF(Table11[[#This Row],[Age]]&lt;=22,"Rookie",IF(Table11[[#This Row],[Age]]&lt;=29,"Seasoned","Veteran"))</f>
        <v>Seasoned</v>
      </c>
      <c r="Q810" t="str">
        <f>IF(AND(Table11[[#This Row],[Height (cm)]]&gt;=180,Table11[[#This Row],[Weight (kg)]]&gt;=70),"180+ and 70+","")</f>
        <v>180+ and 70+</v>
      </c>
    </row>
    <row r="811" spans="12:17" x14ac:dyDescent="0.2">
      <c r="L811" t="s">
        <v>737</v>
      </c>
      <c r="M811">
        <v>24</v>
      </c>
      <c r="N811">
        <v>183</v>
      </c>
      <c r="O811">
        <v>82</v>
      </c>
      <c r="P811" t="str">
        <f>IF(Table11[[#This Row],[Age]]&lt;=22,"Rookie",IF(Table11[[#This Row],[Age]]&lt;=29,"Seasoned","Veteran"))</f>
        <v>Seasoned</v>
      </c>
      <c r="Q811" t="str">
        <f>IF(AND(Table11[[#This Row],[Height (cm)]]&gt;=180,Table11[[#This Row],[Weight (kg)]]&gt;=70),"180+ and 70+","")</f>
        <v>180+ and 70+</v>
      </c>
    </row>
    <row r="812" spans="12:17" x14ac:dyDescent="0.2">
      <c r="L812" t="s">
        <v>738</v>
      </c>
      <c r="M812">
        <v>25</v>
      </c>
      <c r="N812">
        <v>182</v>
      </c>
      <c r="O812">
        <v>70</v>
      </c>
      <c r="P812" t="str">
        <f>IF(Table11[[#This Row],[Age]]&lt;=22,"Rookie",IF(Table11[[#This Row],[Age]]&lt;=29,"Seasoned","Veteran"))</f>
        <v>Seasoned</v>
      </c>
      <c r="Q812" t="str">
        <f>IF(AND(Table11[[#This Row],[Height (cm)]]&gt;=180,Table11[[#This Row],[Weight (kg)]]&gt;=70),"180+ and 70+","")</f>
        <v>180+ and 70+</v>
      </c>
    </row>
    <row r="813" spans="12:17" x14ac:dyDescent="0.2">
      <c r="L813" t="s">
        <v>739</v>
      </c>
      <c r="M813">
        <v>26</v>
      </c>
      <c r="N813">
        <v>190</v>
      </c>
      <c r="O813">
        <v>89</v>
      </c>
      <c r="P813" t="str">
        <f>IF(Table11[[#This Row],[Age]]&lt;=22,"Rookie",IF(Table11[[#This Row],[Age]]&lt;=29,"Seasoned","Veteran"))</f>
        <v>Seasoned</v>
      </c>
      <c r="Q813" t="str">
        <f>IF(AND(Table11[[#This Row],[Height (cm)]]&gt;=180,Table11[[#This Row],[Weight (kg)]]&gt;=70),"180+ and 70+","")</f>
        <v>180+ and 70+</v>
      </c>
    </row>
    <row r="814" spans="12:17" x14ac:dyDescent="0.2">
      <c r="L814" t="s">
        <v>740</v>
      </c>
      <c r="M814">
        <v>24</v>
      </c>
      <c r="N814">
        <v>184</v>
      </c>
      <c r="O814">
        <v>75</v>
      </c>
      <c r="P814" t="str">
        <f>IF(Table11[[#This Row],[Age]]&lt;=22,"Rookie",IF(Table11[[#This Row],[Age]]&lt;=29,"Seasoned","Veteran"))</f>
        <v>Seasoned</v>
      </c>
      <c r="Q814" t="str">
        <f>IF(AND(Table11[[#This Row],[Height (cm)]]&gt;=180,Table11[[#This Row],[Weight (kg)]]&gt;=70),"180+ and 70+","")</f>
        <v>180+ and 70+</v>
      </c>
    </row>
    <row r="815" spans="12:17" x14ac:dyDescent="0.2">
      <c r="L815" t="s">
        <v>741</v>
      </c>
      <c r="M815">
        <v>20</v>
      </c>
      <c r="N815">
        <v>179</v>
      </c>
      <c r="O815">
        <v>73</v>
      </c>
      <c r="P815" t="str">
        <f>IF(Table11[[#This Row],[Age]]&lt;=22,"Rookie",IF(Table11[[#This Row],[Age]]&lt;=29,"Seasoned","Veteran"))</f>
        <v>Rookie</v>
      </c>
      <c r="Q815" t="str">
        <f>IF(AND(Table11[[#This Row],[Height (cm)]]&gt;=180,Table11[[#This Row],[Weight (kg)]]&gt;=70),"180+ and 70+","")</f>
        <v/>
      </c>
    </row>
    <row r="816" spans="12:17" x14ac:dyDescent="0.2">
      <c r="L816" t="s">
        <v>742</v>
      </c>
      <c r="M816">
        <v>20</v>
      </c>
      <c r="N816">
        <v>180</v>
      </c>
      <c r="O816">
        <v>66</v>
      </c>
      <c r="P816" t="str">
        <f>IF(Table11[[#This Row],[Age]]&lt;=22,"Rookie",IF(Table11[[#This Row],[Age]]&lt;=29,"Seasoned","Veteran"))</f>
        <v>Rookie</v>
      </c>
      <c r="Q816" t="str">
        <f>IF(AND(Table11[[#This Row],[Height (cm)]]&gt;=180,Table11[[#This Row],[Weight (kg)]]&gt;=70),"180+ and 70+","")</f>
        <v/>
      </c>
    </row>
    <row r="817" spans="12:17" x14ac:dyDescent="0.2">
      <c r="L817" t="s">
        <v>743</v>
      </c>
      <c r="M817">
        <v>20</v>
      </c>
      <c r="N817">
        <v>193</v>
      </c>
      <c r="O817">
        <v>83</v>
      </c>
      <c r="P817" t="str">
        <f>IF(Table11[[#This Row],[Age]]&lt;=22,"Rookie",IF(Table11[[#This Row],[Age]]&lt;=29,"Seasoned","Veteran"))</f>
        <v>Rookie</v>
      </c>
      <c r="Q817" t="str">
        <f>IF(AND(Table11[[#This Row],[Height (cm)]]&gt;=180,Table11[[#This Row],[Weight (kg)]]&gt;=70),"180+ and 70+","")</f>
        <v>180+ and 70+</v>
      </c>
    </row>
    <row r="818" spans="12:17" x14ac:dyDescent="0.2">
      <c r="L818" t="s">
        <v>744</v>
      </c>
      <c r="M818">
        <v>21</v>
      </c>
      <c r="N818">
        <v>175</v>
      </c>
      <c r="O818">
        <v>65</v>
      </c>
      <c r="P818" t="str">
        <f>IF(Table11[[#This Row],[Age]]&lt;=22,"Rookie",IF(Table11[[#This Row],[Age]]&lt;=29,"Seasoned","Veteran"))</f>
        <v>Rookie</v>
      </c>
      <c r="Q818" t="str">
        <f>IF(AND(Table11[[#This Row],[Height (cm)]]&gt;=180,Table11[[#This Row],[Weight (kg)]]&gt;=70),"180+ and 70+","")</f>
        <v/>
      </c>
    </row>
    <row r="819" spans="12:17" x14ac:dyDescent="0.2">
      <c r="L819" t="s">
        <v>745</v>
      </c>
      <c r="M819">
        <v>19</v>
      </c>
      <c r="N819">
        <v>175</v>
      </c>
      <c r="O819">
        <v>70</v>
      </c>
      <c r="P819" t="str">
        <f>IF(Table11[[#This Row],[Age]]&lt;=22,"Rookie",IF(Table11[[#This Row],[Age]]&lt;=29,"Seasoned","Veteran"))</f>
        <v>Rookie</v>
      </c>
      <c r="Q819" t="str">
        <f>IF(AND(Table11[[#This Row],[Height (cm)]]&gt;=180,Table11[[#This Row],[Weight (kg)]]&gt;=70),"180+ and 70+","")</f>
        <v/>
      </c>
    </row>
    <row r="820" spans="12:17" x14ac:dyDescent="0.2">
      <c r="L820" t="s">
        <v>746</v>
      </c>
      <c r="M820">
        <v>21</v>
      </c>
      <c r="N820">
        <v>185</v>
      </c>
      <c r="O820">
        <v>74</v>
      </c>
      <c r="P820" t="str">
        <f>IF(Table11[[#This Row],[Age]]&lt;=22,"Rookie",IF(Table11[[#This Row],[Age]]&lt;=29,"Seasoned","Veteran"))</f>
        <v>Rookie</v>
      </c>
      <c r="Q820" t="str">
        <f>IF(AND(Table11[[#This Row],[Height (cm)]]&gt;=180,Table11[[#This Row],[Weight (kg)]]&gt;=70),"180+ and 70+","")</f>
        <v>180+ and 70+</v>
      </c>
    </row>
    <row r="821" spans="12:17" x14ac:dyDescent="0.2">
      <c r="L821" t="s">
        <v>747</v>
      </c>
      <c r="M821">
        <v>21</v>
      </c>
      <c r="N821">
        <v>190</v>
      </c>
      <c r="O821">
        <v>78</v>
      </c>
      <c r="P821" t="str">
        <f>IF(Table11[[#This Row],[Age]]&lt;=22,"Rookie",IF(Table11[[#This Row],[Age]]&lt;=29,"Seasoned","Veteran"))</f>
        <v>Rookie</v>
      </c>
      <c r="Q821" t="str">
        <f>IF(AND(Table11[[#This Row],[Height (cm)]]&gt;=180,Table11[[#This Row],[Weight (kg)]]&gt;=70),"180+ and 70+","")</f>
        <v>180+ and 70+</v>
      </c>
    </row>
    <row r="822" spans="12:17" x14ac:dyDescent="0.2">
      <c r="L822" t="s">
        <v>748</v>
      </c>
      <c r="M822">
        <v>23</v>
      </c>
      <c r="N822">
        <v>186</v>
      </c>
      <c r="O822">
        <v>76</v>
      </c>
      <c r="P822" t="str">
        <f>IF(Table11[[#This Row],[Age]]&lt;=22,"Rookie",IF(Table11[[#This Row],[Age]]&lt;=29,"Seasoned","Veteran"))</f>
        <v>Seasoned</v>
      </c>
      <c r="Q822" t="str">
        <f>IF(AND(Table11[[#This Row],[Height (cm)]]&gt;=180,Table11[[#This Row],[Weight (kg)]]&gt;=70),"180+ and 70+","")</f>
        <v>180+ and 70+</v>
      </c>
    </row>
    <row r="823" spans="12:17" x14ac:dyDescent="0.2">
      <c r="L823" t="s">
        <v>749</v>
      </c>
      <c r="M823">
        <v>23</v>
      </c>
      <c r="N823">
        <v>186</v>
      </c>
      <c r="O823">
        <v>72</v>
      </c>
      <c r="P823" t="str">
        <f>IF(Table11[[#This Row],[Age]]&lt;=22,"Rookie",IF(Table11[[#This Row],[Age]]&lt;=29,"Seasoned","Veteran"))</f>
        <v>Seasoned</v>
      </c>
      <c r="Q823" t="str">
        <f>IF(AND(Table11[[#This Row],[Height (cm)]]&gt;=180,Table11[[#This Row],[Weight (kg)]]&gt;=70),"180+ and 70+","")</f>
        <v>180+ and 70+</v>
      </c>
    </row>
    <row r="824" spans="12:17" x14ac:dyDescent="0.2">
      <c r="L824" t="s">
        <v>750</v>
      </c>
      <c r="M824">
        <v>19</v>
      </c>
      <c r="N824">
        <v>188</v>
      </c>
      <c r="O824">
        <v>85</v>
      </c>
      <c r="P824" t="str">
        <f>IF(Table11[[#This Row],[Age]]&lt;=22,"Rookie",IF(Table11[[#This Row],[Age]]&lt;=29,"Seasoned","Veteran"))</f>
        <v>Rookie</v>
      </c>
      <c r="Q824" t="str">
        <f>IF(AND(Table11[[#This Row],[Height (cm)]]&gt;=180,Table11[[#This Row],[Weight (kg)]]&gt;=70),"180+ and 70+","")</f>
        <v>180+ and 70+</v>
      </c>
    </row>
    <row r="825" spans="12:17" x14ac:dyDescent="0.2">
      <c r="L825" t="s">
        <v>751</v>
      </c>
      <c r="M825">
        <v>23</v>
      </c>
      <c r="N825">
        <v>192</v>
      </c>
      <c r="O825">
        <v>73</v>
      </c>
      <c r="P825" t="str">
        <f>IF(Table11[[#This Row],[Age]]&lt;=22,"Rookie",IF(Table11[[#This Row],[Age]]&lt;=29,"Seasoned","Veteran"))</f>
        <v>Seasoned</v>
      </c>
      <c r="Q825" t="str">
        <f>IF(AND(Table11[[#This Row],[Height (cm)]]&gt;=180,Table11[[#This Row],[Weight (kg)]]&gt;=70),"180+ and 70+","")</f>
        <v>180+ and 70+</v>
      </c>
    </row>
    <row r="826" spans="12:17" x14ac:dyDescent="0.2">
      <c r="L826" t="s">
        <v>752</v>
      </c>
      <c r="M826">
        <v>18</v>
      </c>
      <c r="N826">
        <v>178</v>
      </c>
      <c r="O826">
        <v>65</v>
      </c>
      <c r="P826" t="str">
        <f>IF(Table11[[#This Row],[Age]]&lt;=22,"Rookie",IF(Table11[[#This Row],[Age]]&lt;=29,"Seasoned","Veteran"))</f>
        <v>Rookie</v>
      </c>
      <c r="Q826" t="str">
        <f>IF(AND(Table11[[#This Row],[Height (cm)]]&gt;=180,Table11[[#This Row],[Weight (kg)]]&gt;=70),"180+ and 70+","")</f>
        <v/>
      </c>
    </row>
    <row r="827" spans="12:17" x14ac:dyDescent="0.2">
      <c r="L827" t="s">
        <v>753</v>
      </c>
      <c r="M827">
        <v>17</v>
      </c>
      <c r="N827">
        <v>185</v>
      </c>
      <c r="O827">
        <v>72</v>
      </c>
      <c r="P827" t="str">
        <f>IF(Table11[[#This Row],[Age]]&lt;=22,"Rookie",IF(Table11[[#This Row],[Age]]&lt;=29,"Seasoned","Veteran"))</f>
        <v>Rookie</v>
      </c>
      <c r="Q827" t="str">
        <f>IF(AND(Table11[[#This Row],[Height (cm)]]&gt;=180,Table11[[#This Row],[Weight (kg)]]&gt;=70),"180+ and 70+","")</f>
        <v>180+ and 70+</v>
      </c>
    </row>
    <row r="828" spans="12:17" x14ac:dyDescent="0.2">
      <c r="L828" t="s">
        <v>754</v>
      </c>
      <c r="M828">
        <v>23</v>
      </c>
      <c r="N828">
        <v>190</v>
      </c>
      <c r="O828">
        <v>92</v>
      </c>
      <c r="P828" t="str">
        <f>IF(Table11[[#This Row],[Age]]&lt;=22,"Rookie",IF(Table11[[#This Row],[Age]]&lt;=29,"Seasoned","Veteran"))</f>
        <v>Seasoned</v>
      </c>
      <c r="Q828" t="str">
        <f>IF(AND(Table11[[#This Row],[Height (cm)]]&gt;=180,Table11[[#This Row],[Weight (kg)]]&gt;=70),"180+ and 70+","")</f>
        <v>180+ and 70+</v>
      </c>
    </row>
    <row r="829" spans="12:17" x14ac:dyDescent="0.2">
      <c r="L829" t="s">
        <v>755</v>
      </c>
      <c r="M829">
        <v>18</v>
      </c>
      <c r="N829">
        <v>182</v>
      </c>
      <c r="O829">
        <v>73</v>
      </c>
      <c r="P829" t="str">
        <f>IF(Table11[[#This Row],[Age]]&lt;=22,"Rookie",IF(Table11[[#This Row],[Age]]&lt;=29,"Seasoned","Veteran"))</f>
        <v>Rookie</v>
      </c>
      <c r="Q829" t="str">
        <f>IF(AND(Table11[[#This Row],[Height (cm)]]&gt;=180,Table11[[#This Row],[Weight (kg)]]&gt;=70),"180+ and 70+","")</f>
        <v>180+ and 70+</v>
      </c>
    </row>
    <row r="830" spans="12:17" x14ac:dyDescent="0.2">
      <c r="L830" t="s">
        <v>756</v>
      </c>
      <c r="M830">
        <v>18</v>
      </c>
      <c r="N830">
        <v>179</v>
      </c>
      <c r="O830">
        <v>73</v>
      </c>
      <c r="P830" t="str">
        <f>IF(Table11[[#This Row],[Age]]&lt;=22,"Rookie",IF(Table11[[#This Row],[Age]]&lt;=29,"Seasoned","Veteran"))</f>
        <v>Rookie</v>
      </c>
      <c r="Q830" t="str">
        <f>IF(AND(Table11[[#This Row],[Height (cm)]]&gt;=180,Table11[[#This Row],[Weight (kg)]]&gt;=70),"180+ and 70+","")</f>
        <v/>
      </c>
    </row>
    <row r="831" spans="12:17" x14ac:dyDescent="0.2">
      <c r="L831" t="s">
        <v>757</v>
      </c>
      <c r="M831">
        <v>18</v>
      </c>
      <c r="N831">
        <v>178</v>
      </c>
      <c r="O831">
        <v>72</v>
      </c>
      <c r="P831" t="str">
        <f>IF(Table11[[#This Row],[Age]]&lt;=22,"Rookie",IF(Table11[[#This Row],[Age]]&lt;=29,"Seasoned","Veteran"))</f>
        <v>Rookie</v>
      </c>
      <c r="Q831" t="str">
        <f>IF(AND(Table11[[#This Row],[Height (cm)]]&gt;=180,Table11[[#This Row],[Weight (kg)]]&gt;=70),"180+ and 70+","")</f>
        <v/>
      </c>
    </row>
    <row r="832" spans="12:17" x14ac:dyDescent="0.2">
      <c r="L832" t="s">
        <v>758</v>
      </c>
      <c r="M832">
        <v>19</v>
      </c>
      <c r="N832">
        <v>192</v>
      </c>
      <c r="O832">
        <v>81</v>
      </c>
      <c r="P832" t="str">
        <f>IF(Table11[[#This Row],[Age]]&lt;=22,"Rookie",IF(Table11[[#This Row],[Age]]&lt;=29,"Seasoned","Veteran"))</f>
        <v>Rookie</v>
      </c>
      <c r="Q832" t="str">
        <f>IF(AND(Table11[[#This Row],[Height (cm)]]&gt;=180,Table11[[#This Row],[Weight (kg)]]&gt;=70),"180+ and 70+","")</f>
        <v>180+ and 70+</v>
      </c>
    </row>
    <row r="833" spans="12:17" x14ac:dyDescent="0.2">
      <c r="L833" t="s">
        <v>759</v>
      </c>
      <c r="M833">
        <v>18</v>
      </c>
      <c r="N833">
        <v>180</v>
      </c>
      <c r="O833">
        <v>76</v>
      </c>
      <c r="P833" t="str">
        <f>IF(Table11[[#This Row],[Age]]&lt;=22,"Rookie",IF(Table11[[#This Row],[Age]]&lt;=29,"Seasoned","Veteran"))</f>
        <v>Rookie</v>
      </c>
      <c r="Q833" t="str">
        <f>IF(AND(Table11[[#This Row],[Height (cm)]]&gt;=180,Table11[[#This Row],[Weight (kg)]]&gt;=70),"180+ and 70+","")</f>
        <v>180+ and 70+</v>
      </c>
    </row>
    <row r="834" spans="12:17" x14ac:dyDescent="0.2">
      <c r="L834" t="s">
        <v>760</v>
      </c>
      <c r="M834">
        <v>18</v>
      </c>
      <c r="N834">
        <v>178</v>
      </c>
      <c r="O834">
        <v>67</v>
      </c>
      <c r="P834" t="str">
        <f>IF(Table11[[#This Row],[Age]]&lt;=22,"Rookie",IF(Table11[[#This Row],[Age]]&lt;=29,"Seasoned","Veteran"))</f>
        <v>Rookie</v>
      </c>
      <c r="Q834" t="str">
        <f>IF(AND(Table11[[#This Row],[Height (cm)]]&gt;=180,Table11[[#This Row],[Weight (kg)]]&gt;=70),"180+ and 70+","")</f>
        <v/>
      </c>
    </row>
    <row r="835" spans="12:17" x14ac:dyDescent="0.2">
      <c r="L835" t="s">
        <v>761</v>
      </c>
      <c r="M835">
        <v>19</v>
      </c>
      <c r="N835">
        <v>185</v>
      </c>
      <c r="O835">
        <v>78</v>
      </c>
      <c r="P835" t="str">
        <f>IF(Table11[[#This Row],[Age]]&lt;=22,"Rookie",IF(Table11[[#This Row],[Age]]&lt;=29,"Seasoned","Veteran"))</f>
        <v>Rookie</v>
      </c>
      <c r="Q835" t="str">
        <f>IF(AND(Table11[[#This Row],[Height (cm)]]&gt;=180,Table11[[#This Row],[Weight (kg)]]&gt;=70),"180+ and 70+","")</f>
        <v>180+ and 70+</v>
      </c>
    </row>
    <row r="836" spans="12:17" x14ac:dyDescent="0.2">
      <c r="L836" t="s">
        <v>707</v>
      </c>
      <c r="M836">
        <v>20</v>
      </c>
      <c r="N836">
        <v>178</v>
      </c>
      <c r="O836">
        <v>70</v>
      </c>
      <c r="P836" t="str">
        <f>IF(Table11[[#This Row],[Age]]&lt;=22,"Rookie",IF(Table11[[#This Row],[Age]]&lt;=29,"Seasoned","Veteran"))</f>
        <v>Rookie</v>
      </c>
      <c r="Q836" t="str">
        <f>IF(AND(Table11[[#This Row],[Height (cm)]]&gt;=180,Table11[[#This Row],[Weight (kg)]]&gt;=70),"180+ and 70+","")</f>
        <v/>
      </c>
    </row>
    <row r="837" spans="12:17" x14ac:dyDescent="0.2">
      <c r="L837" t="s">
        <v>762</v>
      </c>
      <c r="M837">
        <v>20</v>
      </c>
      <c r="N837">
        <v>190</v>
      </c>
      <c r="O837">
        <v>80</v>
      </c>
      <c r="P837" t="str">
        <f>IF(Table11[[#This Row],[Age]]&lt;=22,"Rookie",IF(Table11[[#This Row],[Age]]&lt;=29,"Seasoned","Veteran"))</f>
        <v>Rookie</v>
      </c>
      <c r="Q837" t="str">
        <f>IF(AND(Table11[[#This Row],[Height (cm)]]&gt;=180,Table11[[#This Row],[Weight (kg)]]&gt;=70),"180+ and 70+","")</f>
        <v>180+ and 70+</v>
      </c>
    </row>
    <row r="838" spans="12:17" x14ac:dyDescent="0.2">
      <c r="L838" t="s">
        <v>763</v>
      </c>
      <c r="M838">
        <v>18</v>
      </c>
      <c r="N838">
        <v>178</v>
      </c>
      <c r="O838">
        <v>67</v>
      </c>
      <c r="P838" t="str">
        <f>IF(Table11[[#This Row],[Age]]&lt;=22,"Rookie",IF(Table11[[#This Row],[Age]]&lt;=29,"Seasoned","Veteran"))</f>
        <v>Rookie</v>
      </c>
      <c r="Q838" t="str">
        <f>IF(AND(Table11[[#This Row],[Height (cm)]]&gt;=180,Table11[[#This Row],[Weight (kg)]]&gt;=70),"180+ and 70+","")</f>
        <v/>
      </c>
    </row>
    <row r="839" spans="12:17" x14ac:dyDescent="0.2">
      <c r="L839" t="s">
        <v>764</v>
      </c>
      <c r="M839">
        <v>18</v>
      </c>
      <c r="N839">
        <v>186</v>
      </c>
      <c r="O839">
        <v>81</v>
      </c>
      <c r="P839" t="str">
        <f>IF(Table11[[#This Row],[Age]]&lt;=22,"Rookie",IF(Table11[[#This Row],[Age]]&lt;=29,"Seasoned","Veteran"))</f>
        <v>Rookie</v>
      </c>
      <c r="Q839" t="str">
        <f>IF(AND(Table11[[#This Row],[Height (cm)]]&gt;=180,Table11[[#This Row],[Weight (kg)]]&gt;=70),"180+ and 70+","")</f>
        <v>180+ and 70+</v>
      </c>
    </row>
    <row r="840" spans="12:17" x14ac:dyDescent="0.2">
      <c r="L840" t="s">
        <v>765</v>
      </c>
      <c r="M840">
        <v>18</v>
      </c>
      <c r="N840">
        <v>179</v>
      </c>
      <c r="O840">
        <v>70</v>
      </c>
      <c r="P840" t="str">
        <f>IF(Table11[[#This Row],[Age]]&lt;=22,"Rookie",IF(Table11[[#This Row],[Age]]&lt;=29,"Seasoned","Veteran"))</f>
        <v>Rookie</v>
      </c>
      <c r="Q840" t="str">
        <f>IF(AND(Table11[[#This Row],[Height (cm)]]&gt;=180,Table11[[#This Row],[Weight (kg)]]&gt;=70),"180+ and 70+","")</f>
        <v/>
      </c>
    </row>
    <row r="841" spans="12:17" x14ac:dyDescent="0.2">
      <c r="L841" t="s">
        <v>766</v>
      </c>
      <c r="M841">
        <v>16</v>
      </c>
      <c r="N841">
        <v>185</v>
      </c>
      <c r="O841">
        <v>78</v>
      </c>
      <c r="P841" t="str">
        <f>IF(Table11[[#This Row],[Age]]&lt;=22,"Rookie",IF(Table11[[#This Row],[Age]]&lt;=29,"Seasoned","Veteran"))</f>
        <v>Rookie</v>
      </c>
      <c r="Q841" t="str">
        <f>IF(AND(Table11[[#This Row],[Height (cm)]]&gt;=180,Table11[[#This Row],[Weight (kg)]]&gt;=70),"180+ and 70+","")</f>
        <v>180+ and 70+</v>
      </c>
    </row>
    <row r="842" spans="12:17" x14ac:dyDescent="0.2">
      <c r="L842" t="s">
        <v>767</v>
      </c>
      <c r="M842">
        <v>26</v>
      </c>
      <c r="N842">
        <v>188</v>
      </c>
      <c r="O842">
        <v>77</v>
      </c>
      <c r="P842" t="str">
        <f>IF(Table11[[#This Row],[Age]]&lt;=22,"Rookie",IF(Table11[[#This Row],[Age]]&lt;=29,"Seasoned","Veteran"))</f>
        <v>Seasoned</v>
      </c>
      <c r="Q842" t="str">
        <f>IF(AND(Table11[[#This Row],[Height (cm)]]&gt;=180,Table11[[#This Row],[Weight (kg)]]&gt;=70),"180+ and 70+","")</f>
        <v>180+ and 70+</v>
      </c>
    </row>
    <row r="843" spans="12:17" x14ac:dyDescent="0.2">
      <c r="L843" t="s">
        <v>768</v>
      </c>
      <c r="M843">
        <v>27</v>
      </c>
      <c r="N843">
        <v>178</v>
      </c>
      <c r="O843">
        <v>69</v>
      </c>
      <c r="P843" t="str">
        <f>IF(Table11[[#This Row],[Age]]&lt;=22,"Rookie",IF(Table11[[#This Row],[Age]]&lt;=29,"Seasoned","Veteran"))</f>
        <v>Seasoned</v>
      </c>
      <c r="Q843" t="str">
        <f>IF(AND(Table11[[#This Row],[Height (cm)]]&gt;=180,Table11[[#This Row],[Weight (kg)]]&gt;=70),"180+ and 70+","")</f>
        <v/>
      </c>
    </row>
    <row r="844" spans="12:17" x14ac:dyDescent="0.2">
      <c r="L844" t="s">
        <v>769</v>
      </c>
      <c r="M844">
        <v>25</v>
      </c>
      <c r="N844">
        <v>177</v>
      </c>
      <c r="O844">
        <v>70</v>
      </c>
      <c r="P844" t="str">
        <f>IF(Table11[[#This Row],[Age]]&lt;=22,"Rookie",IF(Table11[[#This Row],[Age]]&lt;=29,"Seasoned","Veteran"))</f>
        <v>Seasoned</v>
      </c>
      <c r="Q844" t="str">
        <f>IF(AND(Table11[[#This Row],[Height (cm)]]&gt;=180,Table11[[#This Row],[Weight (kg)]]&gt;=70),"180+ and 70+","")</f>
        <v/>
      </c>
    </row>
    <row r="845" spans="12:17" x14ac:dyDescent="0.2">
      <c r="L845" t="s">
        <v>770</v>
      </c>
      <c r="M845">
        <v>26</v>
      </c>
      <c r="N845">
        <v>173</v>
      </c>
      <c r="O845">
        <v>62</v>
      </c>
      <c r="P845" t="str">
        <f>IF(Table11[[#This Row],[Age]]&lt;=22,"Rookie",IF(Table11[[#This Row],[Age]]&lt;=29,"Seasoned","Veteran"))</f>
        <v>Seasoned</v>
      </c>
      <c r="Q845" t="str">
        <f>IF(AND(Table11[[#This Row],[Height (cm)]]&gt;=180,Table11[[#This Row],[Weight (kg)]]&gt;=70),"180+ and 70+","")</f>
        <v/>
      </c>
    </row>
    <row r="846" spans="12:17" x14ac:dyDescent="0.2">
      <c r="L846" t="s">
        <v>771</v>
      </c>
      <c r="M846">
        <v>26</v>
      </c>
      <c r="N846">
        <v>186</v>
      </c>
      <c r="O846">
        <v>84</v>
      </c>
      <c r="P846" t="str">
        <f>IF(Table11[[#This Row],[Age]]&lt;=22,"Rookie",IF(Table11[[#This Row],[Age]]&lt;=29,"Seasoned","Veteran"))</f>
        <v>Seasoned</v>
      </c>
      <c r="Q846" t="str">
        <f>IF(AND(Table11[[#This Row],[Height (cm)]]&gt;=180,Table11[[#This Row],[Weight (kg)]]&gt;=70),"180+ and 70+","")</f>
        <v>180+ and 70+</v>
      </c>
    </row>
    <row r="847" spans="12:17" x14ac:dyDescent="0.2">
      <c r="L847" t="s">
        <v>772</v>
      </c>
      <c r="M847">
        <v>25</v>
      </c>
      <c r="N847">
        <v>178</v>
      </c>
      <c r="O847">
        <v>64</v>
      </c>
      <c r="P847" t="str">
        <f>IF(Table11[[#This Row],[Age]]&lt;=22,"Rookie",IF(Table11[[#This Row],[Age]]&lt;=29,"Seasoned","Veteran"))</f>
        <v>Seasoned</v>
      </c>
      <c r="Q847" t="str">
        <f>IF(AND(Table11[[#This Row],[Height (cm)]]&gt;=180,Table11[[#This Row],[Weight (kg)]]&gt;=70),"180+ and 70+","")</f>
        <v/>
      </c>
    </row>
    <row r="848" spans="12:17" x14ac:dyDescent="0.2">
      <c r="L848" t="s">
        <v>773</v>
      </c>
      <c r="M848">
        <v>29</v>
      </c>
      <c r="N848">
        <v>172</v>
      </c>
      <c r="O848">
        <v>81</v>
      </c>
      <c r="P848" t="str">
        <f>IF(Table11[[#This Row],[Age]]&lt;=22,"Rookie",IF(Table11[[#This Row],[Age]]&lt;=29,"Seasoned","Veteran"))</f>
        <v>Seasoned</v>
      </c>
      <c r="Q848" t="str">
        <f>IF(AND(Table11[[#This Row],[Height (cm)]]&gt;=180,Table11[[#This Row],[Weight (kg)]]&gt;=70),"180+ and 70+","")</f>
        <v/>
      </c>
    </row>
    <row r="849" spans="12:17" x14ac:dyDescent="0.2">
      <c r="L849" t="s">
        <v>774</v>
      </c>
      <c r="M849">
        <v>26</v>
      </c>
      <c r="N849">
        <v>190</v>
      </c>
      <c r="O849">
        <v>81</v>
      </c>
      <c r="P849" t="str">
        <f>IF(Table11[[#This Row],[Age]]&lt;=22,"Rookie",IF(Table11[[#This Row],[Age]]&lt;=29,"Seasoned","Veteran"))</f>
        <v>Seasoned</v>
      </c>
      <c r="Q849" t="str">
        <f>IF(AND(Table11[[#This Row],[Height (cm)]]&gt;=180,Table11[[#This Row],[Weight (kg)]]&gt;=70),"180+ and 70+","")</f>
        <v>180+ and 70+</v>
      </c>
    </row>
    <row r="850" spans="12:17" x14ac:dyDescent="0.2">
      <c r="L850" t="s">
        <v>775</v>
      </c>
      <c r="M850">
        <v>26</v>
      </c>
      <c r="N850">
        <v>183</v>
      </c>
      <c r="O850">
        <v>74</v>
      </c>
      <c r="P850" t="str">
        <f>IF(Table11[[#This Row],[Age]]&lt;=22,"Rookie",IF(Table11[[#This Row],[Age]]&lt;=29,"Seasoned","Veteran"))</f>
        <v>Seasoned</v>
      </c>
      <c r="Q850" t="str">
        <f>IF(AND(Table11[[#This Row],[Height (cm)]]&gt;=180,Table11[[#This Row],[Weight (kg)]]&gt;=70),"180+ and 70+","")</f>
        <v>180+ and 70+</v>
      </c>
    </row>
    <row r="851" spans="12:17" x14ac:dyDescent="0.2">
      <c r="L851" t="s">
        <v>776</v>
      </c>
      <c r="M851">
        <v>25</v>
      </c>
      <c r="N851">
        <v>189</v>
      </c>
      <c r="O851">
        <v>85</v>
      </c>
      <c r="P851" t="str">
        <f>IF(Table11[[#This Row],[Age]]&lt;=22,"Rookie",IF(Table11[[#This Row],[Age]]&lt;=29,"Seasoned","Veteran"))</f>
        <v>Seasoned</v>
      </c>
      <c r="Q851" t="str">
        <f>IF(AND(Table11[[#This Row],[Height (cm)]]&gt;=180,Table11[[#This Row],[Weight (kg)]]&gt;=70),"180+ and 70+","")</f>
        <v>180+ and 70+</v>
      </c>
    </row>
    <row r="852" spans="12:17" x14ac:dyDescent="0.2">
      <c r="L852" t="s">
        <v>777</v>
      </c>
      <c r="M852">
        <v>25</v>
      </c>
      <c r="N852">
        <v>180</v>
      </c>
      <c r="O852">
        <v>77</v>
      </c>
      <c r="P852" t="str">
        <f>IF(Table11[[#This Row],[Age]]&lt;=22,"Rookie",IF(Table11[[#This Row],[Age]]&lt;=29,"Seasoned","Veteran"))</f>
        <v>Seasoned</v>
      </c>
      <c r="Q852" t="str">
        <f>IF(AND(Table11[[#This Row],[Height (cm)]]&gt;=180,Table11[[#This Row],[Weight (kg)]]&gt;=70),"180+ and 70+","")</f>
        <v>180+ and 70+</v>
      </c>
    </row>
    <row r="853" spans="12:17" x14ac:dyDescent="0.2">
      <c r="L853" t="s">
        <v>778</v>
      </c>
      <c r="M853">
        <v>26</v>
      </c>
      <c r="N853">
        <v>184</v>
      </c>
      <c r="O853">
        <v>71</v>
      </c>
      <c r="P853" t="str">
        <f>IF(Table11[[#This Row],[Age]]&lt;=22,"Rookie",IF(Table11[[#This Row],[Age]]&lt;=29,"Seasoned","Veteran"))</f>
        <v>Seasoned</v>
      </c>
      <c r="Q853" t="str">
        <f>IF(AND(Table11[[#This Row],[Height (cm)]]&gt;=180,Table11[[#This Row],[Weight (kg)]]&gt;=70),"180+ and 70+","")</f>
        <v>180+ and 70+</v>
      </c>
    </row>
    <row r="854" spans="12:17" x14ac:dyDescent="0.2">
      <c r="L854" t="s">
        <v>779</v>
      </c>
      <c r="M854">
        <v>24</v>
      </c>
      <c r="N854">
        <v>191</v>
      </c>
      <c r="O854">
        <v>82</v>
      </c>
      <c r="P854" t="str">
        <f>IF(Table11[[#This Row],[Age]]&lt;=22,"Rookie",IF(Table11[[#This Row],[Age]]&lt;=29,"Seasoned","Veteran"))</f>
        <v>Seasoned</v>
      </c>
      <c r="Q854" t="str">
        <f>IF(AND(Table11[[#This Row],[Height (cm)]]&gt;=180,Table11[[#This Row],[Weight (kg)]]&gt;=70),"180+ and 70+","")</f>
        <v>180+ and 70+</v>
      </c>
    </row>
    <row r="855" spans="12:17" x14ac:dyDescent="0.2">
      <c r="L855" t="s">
        <v>780</v>
      </c>
      <c r="M855">
        <v>24</v>
      </c>
      <c r="N855">
        <v>166</v>
      </c>
      <c r="O855">
        <v>68</v>
      </c>
      <c r="P855" t="str">
        <f>IF(Table11[[#This Row],[Age]]&lt;=22,"Rookie",IF(Table11[[#This Row],[Age]]&lt;=29,"Seasoned","Veteran"))</f>
        <v>Seasoned</v>
      </c>
      <c r="Q855" t="str">
        <f>IF(AND(Table11[[#This Row],[Height (cm)]]&gt;=180,Table11[[#This Row],[Weight (kg)]]&gt;=70),"180+ and 70+","")</f>
        <v/>
      </c>
    </row>
    <row r="856" spans="12:17" x14ac:dyDescent="0.2">
      <c r="L856" t="s">
        <v>781</v>
      </c>
      <c r="M856">
        <v>26</v>
      </c>
      <c r="N856">
        <v>185</v>
      </c>
      <c r="O856">
        <v>74</v>
      </c>
      <c r="P856" t="str">
        <f>IF(Table11[[#This Row],[Age]]&lt;=22,"Rookie",IF(Table11[[#This Row],[Age]]&lt;=29,"Seasoned","Veteran"))</f>
        <v>Seasoned</v>
      </c>
      <c r="Q856" t="str">
        <f>IF(AND(Table11[[#This Row],[Height (cm)]]&gt;=180,Table11[[#This Row],[Weight (kg)]]&gt;=70),"180+ and 70+","")</f>
        <v>180+ and 70+</v>
      </c>
    </row>
    <row r="857" spans="12:17" x14ac:dyDescent="0.2">
      <c r="L857" t="s">
        <v>782</v>
      </c>
      <c r="M857">
        <v>25</v>
      </c>
      <c r="N857">
        <v>191</v>
      </c>
      <c r="O857">
        <v>77</v>
      </c>
      <c r="P857" t="str">
        <f>IF(Table11[[#This Row],[Age]]&lt;=22,"Rookie",IF(Table11[[#This Row],[Age]]&lt;=29,"Seasoned","Veteran"))</f>
        <v>Seasoned</v>
      </c>
      <c r="Q857" t="str">
        <f>IF(AND(Table11[[#This Row],[Height (cm)]]&gt;=180,Table11[[#This Row],[Weight (kg)]]&gt;=70),"180+ and 70+","")</f>
        <v>180+ and 70+</v>
      </c>
    </row>
    <row r="858" spans="12:17" x14ac:dyDescent="0.2">
      <c r="L858" t="s">
        <v>783</v>
      </c>
      <c r="M858">
        <v>25</v>
      </c>
      <c r="N858">
        <v>187</v>
      </c>
      <c r="O858">
        <v>82</v>
      </c>
      <c r="P858" t="str">
        <f>IF(Table11[[#This Row],[Age]]&lt;=22,"Rookie",IF(Table11[[#This Row],[Age]]&lt;=29,"Seasoned","Veteran"))</f>
        <v>Seasoned</v>
      </c>
      <c r="Q858" t="str">
        <f>IF(AND(Table11[[#This Row],[Height (cm)]]&gt;=180,Table11[[#This Row],[Weight (kg)]]&gt;=70),"180+ and 70+","")</f>
        <v>180+ and 70+</v>
      </c>
    </row>
    <row r="859" spans="12:17" x14ac:dyDescent="0.2">
      <c r="L859" t="s">
        <v>784</v>
      </c>
      <c r="M859">
        <v>25</v>
      </c>
      <c r="N859">
        <v>185</v>
      </c>
      <c r="O859">
        <v>70</v>
      </c>
      <c r="P859" t="str">
        <f>IF(Table11[[#This Row],[Age]]&lt;=22,"Rookie",IF(Table11[[#This Row],[Age]]&lt;=29,"Seasoned","Veteran"))</f>
        <v>Seasoned</v>
      </c>
      <c r="Q859" t="str">
        <f>IF(AND(Table11[[#This Row],[Height (cm)]]&gt;=180,Table11[[#This Row],[Weight (kg)]]&gt;=70),"180+ and 70+","")</f>
        <v>180+ and 70+</v>
      </c>
    </row>
    <row r="860" spans="12:17" x14ac:dyDescent="0.2">
      <c r="L860" t="s">
        <v>785</v>
      </c>
      <c r="M860">
        <v>24</v>
      </c>
      <c r="N860">
        <v>171</v>
      </c>
      <c r="O860">
        <v>67</v>
      </c>
      <c r="P860" t="str">
        <f>IF(Table11[[#This Row],[Age]]&lt;=22,"Rookie",IF(Table11[[#This Row],[Age]]&lt;=29,"Seasoned","Veteran"))</f>
        <v>Seasoned</v>
      </c>
      <c r="Q860" t="str">
        <f>IF(AND(Table11[[#This Row],[Height (cm)]]&gt;=180,Table11[[#This Row],[Weight (kg)]]&gt;=70),"180+ and 70+","")</f>
        <v/>
      </c>
    </row>
    <row r="861" spans="12:17" x14ac:dyDescent="0.2">
      <c r="L861" t="s">
        <v>786</v>
      </c>
      <c r="M861">
        <v>24</v>
      </c>
      <c r="N861">
        <v>190</v>
      </c>
      <c r="O861">
        <v>85</v>
      </c>
      <c r="P861" t="str">
        <f>IF(Table11[[#This Row],[Age]]&lt;=22,"Rookie",IF(Table11[[#This Row],[Age]]&lt;=29,"Seasoned","Veteran"))</f>
        <v>Seasoned</v>
      </c>
      <c r="Q861" t="str">
        <f>IF(AND(Table11[[#This Row],[Height (cm)]]&gt;=180,Table11[[#This Row],[Weight (kg)]]&gt;=70),"180+ and 70+","")</f>
        <v>180+ and 70+</v>
      </c>
    </row>
    <row r="862" spans="12:17" x14ac:dyDescent="0.2">
      <c r="L862" t="s">
        <v>787</v>
      </c>
      <c r="M862">
        <v>23</v>
      </c>
      <c r="N862">
        <v>168</v>
      </c>
      <c r="O862">
        <v>58</v>
      </c>
      <c r="P862" t="str">
        <f>IF(Table11[[#This Row],[Age]]&lt;=22,"Rookie",IF(Table11[[#This Row],[Age]]&lt;=29,"Seasoned","Veteran"))</f>
        <v>Seasoned</v>
      </c>
      <c r="Q862" t="str">
        <f>IF(AND(Table11[[#This Row],[Height (cm)]]&gt;=180,Table11[[#This Row],[Weight (kg)]]&gt;=70),"180+ and 70+","")</f>
        <v/>
      </c>
    </row>
    <row r="863" spans="12:17" x14ac:dyDescent="0.2">
      <c r="L863" t="s">
        <v>788</v>
      </c>
      <c r="M863">
        <v>23</v>
      </c>
      <c r="N863">
        <v>193</v>
      </c>
      <c r="O863">
        <v>79</v>
      </c>
      <c r="P863" t="str">
        <f>IF(Table11[[#This Row],[Age]]&lt;=22,"Rookie",IF(Table11[[#This Row],[Age]]&lt;=29,"Seasoned","Veteran"))</f>
        <v>Seasoned</v>
      </c>
      <c r="Q863" t="str">
        <f>IF(AND(Table11[[#This Row],[Height (cm)]]&gt;=180,Table11[[#This Row],[Weight (kg)]]&gt;=70),"180+ and 70+","")</f>
        <v>180+ and 70+</v>
      </c>
    </row>
    <row r="864" spans="12:17" x14ac:dyDescent="0.2">
      <c r="L864" t="s">
        <v>789</v>
      </c>
      <c r="M864">
        <v>26</v>
      </c>
      <c r="N864">
        <v>173</v>
      </c>
      <c r="O864">
        <v>72</v>
      </c>
      <c r="P864" t="str">
        <f>IF(Table11[[#This Row],[Age]]&lt;=22,"Rookie",IF(Table11[[#This Row],[Age]]&lt;=29,"Seasoned","Veteran"))</f>
        <v>Seasoned</v>
      </c>
      <c r="Q864" t="str">
        <f>IF(AND(Table11[[#This Row],[Height (cm)]]&gt;=180,Table11[[#This Row],[Weight (kg)]]&gt;=70),"180+ and 70+","")</f>
        <v/>
      </c>
    </row>
    <row r="865" spans="12:17" x14ac:dyDescent="0.2">
      <c r="L865" t="s">
        <v>790</v>
      </c>
      <c r="M865">
        <v>25</v>
      </c>
      <c r="N865">
        <v>185</v>
      </c>
      <c r="O865">
        <v>84</v>
      </c>
      <c r="P865" t="str">
        <f>IF(Table11[[#This Row],[Age]]&lt;=22,"Rookie",IF(Table11[[#This Row],[Age]]&lt;=29,"Seasoned","Veteran"))</f>
        <v>Seasoned</v>
      </c>
      <c r="Q865" t="str">
        <f>IF(AND(Table11[[#This Row],[Height (cm)]]&gt;=180,Table11[[#This Row],[Weight (kg)]]&gt;=70),"180+ and 70+","")</f>
        <v>180+ and 70+</v>
      </c>
    </row>
    <row r="866" spans="12:17" x14ac:dyDescent="0.2">
      <c r="L866" t="s">
        <v>791</v>
      </c>
      <c r="M866">
        <v>26</v>
      </c>
      <c r="N866">
        <v>187</v>
      </c>
      <c r="O866">
        <v>84</v>
      </c>
      <c r="P866" t="str">
        <f>IF(Table11[[#This Row],[Age]]&lt;=22,"Rookie",IF(Table11[[#This Row],[Age]]&lt;=29,"Seasoned","Veteran"))</f>
        <v>Seasoned</v>
      </c>
      <c r="Q866" t="str">
        <f>IF(AND(Table11[[#This Row],[Height (cm)]]&gt;=180,Table11[[#This Row],[Weight (kg)]]&gt;=70),"180+ and 70+","")</f>
        <v>180+ and 70+</v>
      </c>
    </row>
    <row r="867" spans="12:17" x14ac:dyDescent="0.2">
      <c r="L867" t="s">
        <v>792</v>
      </c>
      <c r="M867">
        <v>23</v>
      </c>
      <c r="N867">
        <v>178</v>
      </c>
      <c r="O867">
        <v>74</v>
      </c>
      <c r="P867" t="str">
        <f>IF(Table11[[#This Row],[Age]]&lt;=22,"Rookie",IF(Table11[[#This Row],[Age]]&lt;=29,"Seasoned","Veteran"))</f>
        <v>Seasoned</v>
      </c>
      <c r="Q867" t="str">
        <f>IF(AND(Table11[[#This Row],[Height (cm)]]&gt;=180,Table11[[#This Row],[Weight (kg)]]&gt;=70),"180+ and 70+","")</f>
        <v/>
      </c>
    </row>
    <row r="868" spans="12:17" x14ac:dyDescent="0.2">
      <c r="L868" t="s">
        <v>793</v>
      </c>
      <c r="M868">
        <v>22</v>
      </c>
      <c r="N868">
        <v>178</v>
      </c>
      <c r="O868">
        <v>74</v>
      </c>
      <c r="P868" t="str">
        <f>IF(Table11[[#This Row],[Age]]&lt;=22,"Rookie",IF(Table11[[#This Row],[Age]]&lt;=29,"Seasoned","Veteran"))</f>
        <v>Rookie</v>
      </c>
      <c r="Q868" t="str">
        <f>IF(AND(Table11[[#This Row],[Height (cm)]]&gt;=180,Table11[[#This Row],[Weight (kg)]]&gt;=70),"180+ and 70+","")</f>
        <v/>
      </c>
    </row>
    <row r="869" spans="12:17" x14ac:dyDescent="0.2">
      <c r="L869" t="s">
        <v>794</v>
      </c>
      <c r="M869">
        <v>22</v>
      </c>
      <c r="N869">
        <v>168</v>
      </c>
      <c r="O869">
        <v>56</v>
      </c>
      <c r="P869" t="str">
        <f>IF(Table11[[#This Row],[Age]]&lt;=22,"Rookie",IF(Table11[[#This Row],[Age]]&lt;=29,"Seasoned","Veteran"))</f>
        <v>Rookie</v>
      </c>
      <c r="Q869" t="str">
        <f>IF(AND(Table11[[#This Row],[Height (cm)]]&gt;=180,Table11[[#This Row],[Weight (kg)]]&gt;=70),"180+ and 70+","")</f>
        <v/>
      </c>
    </row>
    <row r="870" spans="12:17" x14ac:dyDescent="0.2">
      <c r="L870" t="s">
        <v>795</v>
      </c>
      <c r="M870">
        <v>25</v>
      </c>
      <c r="N870">
        <v>180</v>
      </c>
      <c r="O870">
        <v>72</v>
      </c>
      <c r="P870" t="str">
        <f>IF(Table11[[#This Row],[Age]]&lt;=22,"Rookie",IF(Table11[[#This Row],[Age]]&lt;=29,"Seasoned","Veteran"))</f>
        <v>Seasoned</v>
      </c>
      <c r="Q870" t="str">
        <f>IF(AND(Table11[[#This Row],[Height (cm)]]&gt;=180,Table11[[#This Row],[Weight (kg)]]&gt;=70),"180+ and 70+","")</f>
        <v>180+ and 70+</v>
      </c>
    </row>
    <row r="871" spans="12:17" x14ac:dyDescent="0.2">
      <c r="L871" t="s">
        <v>670</v>
      </c>
      <c r="M871">
        <v>25</v>
      </c>
      <c r="N871">
        <v>176</v>
      </c>
      <c r="O871">
        <v>72</v>
      </c>
      <c r="P871" t="str">
        <f>IF(Table11[[#This Row],[Age]]&lt;=22,"Rookie",IF(Table11[[#This Row],[Age]]&lt;=29,"Seasoned","Veteran"))</f>
        <v>Seasoned</v>
      </c>
      <c r="Q871" t="str">
        <f>IF(AND(Table11[[#This Row],[Height (cm)]]&gt;=180,Table11[[#This Row],[Weight (kg)]]&gt;=70),"180+ and 70+","")</f>
        <v/>
      </c>
    </row>
    <row r="872" spans="12:17" x14ac:dyDescent="0.2">
      <c r="L872" t="s">
        <v>796</v>
      </c>
      <c r="M872">
        <v>24</v>
      </c>
      <c r="N872">
        <v>183</v>
      </c>
      <c r="O872">
        <v>71</v>
      </c>
      <c r="P872" t="str">
        <f>IF(Table11[[#This Row],[Age]]&lt;=22,"Rookie",IF(Table11[[#This Row],[Age]]&lt;=29,"Seasoned","Veteran"))</f>
        <v>Seasoned</v>
      </c>
      <c r="Q872" t="str">
        <f>IF(AND(Table11[[#This Row],[Height (cm)]]&gt;=180,Table11[[#This Row],[Weight (kg)]]&gt;=70),"180+ and 70+","")</f>
        <v>180+ and 70+</v>
      </c>
    </row>
    <row r="873" spans="12:17" x14ac:dyDescent="0.2">
      <c r="L873" t="s">
        <v>797</v>
      </c>
      <c r="M873">
        <v>23</v>
      </c>
      <c r="N873">
        <v>185</v>
      </c>
      <c r="O873">
        <v>76</v>
      </c>
      <c r="P873" t="str">
        <f>IF(Table11[[#This Row],[Age]]&lt;=22,"Rookie",IF(Table11[[#This Row],[Age]]&lt;=29,"Seasoned","Veteran"))</f>
        <v>Seasoned</v>
      </c>
      <c r="Q873" t="str">
        <f>IF(AND(Table11[[#This Row],[Height (cm)]]&gt;=180,Table11[[#This Row],[Weight (kg)]]&gt;=70),"180+ and 70+","")</f>
        <v>180+ and 70+</v>
      </c>
    </row>
    <row r="874" spans="12:17" x14ac:dyDescent="0.2">
      <c r="L874" t="s">
        <v>798</v>
      </c>
      <c r="M874">
        <v>30</v>
      </c>
      <c r="N874">
        <v>185</v>
      </c>
      <c r="O874">
        <v>83</v>
      </c>
      <c r="P874" t="str">
        <f>IF(Table11[[#This Row],[Age]]&lt;=22,"Rookie",IF(Table11[[#This Row],[Age]]&lt;=29,"Seasoned","Veteran"))</f>
        <v>Veteran</v>
      </c>
      <c r="Q874" t="str">
        <f>IF(AND(Table11[[#This Row],[Height (cm)]]&gt;=180,Table11[[#This Row],[Weight (kg)]]&gt;=70),"180+ and 70+","")</f>
        <v>180+ and 70+</v>
      </c>
    </row>
    <row r="875" spans="12:17" x14ac:dyDescent="0.2">
      <c r="L875" t="s">
        <v>799</v>
      </c>
      <c r="M875">
        <v>23</v>
      </c>
      <c r="N875">
        <v>183</v>
      </c>
      <c r="O875">
        <v>73</v>
      </c>
      <c r="P875" t="str">
        <f>IF(Table11[[#This Row],[Age]]&lt;=22,"Rookie",IF(Table11[[#This Row],[Age]]&lt;=29,"Seasoned","Veteran"))</f>
        <v>Seasoned</v>
      </c>
      <c r="Q875" t="str">
        <f>IF(AND(Table11[[#This Row],[Height (cm)]]&gt;=180,Table11[[#This Row],[Weight (kg)]]&gt;=70),"180+ and 70+","")</f>
        <v>180+ and 70+</v>
      </c>
    </row>
    <row r="876" spans="12:17" x14ac:dyDescent="0.2">
      <c r="L876" t="s">
        <v>671</v>
      </c>
      <c r="M876">
        <v>24</v>
      </c>
      <c r="N876">
        <v>189</v>
      </c>
      <c r="O876">
        <v>82</v>
      </c>
      <c r="P876" t="str">
        <f>IF(Table11[[#This Row],[Age]]&lt;=22,"Rookie",IF(Table11[[#This Row],[Age]]&lt;=29,"Seasoned","Veteran"))</f>
        <v>Seasoned</v>
      </c>
      <c r="Q876" t="str">
        <f>IF(AND(Table11[[#This Row],[Height (cm)]]&gt;=180,Table11[[#This Row],[Weight (kg)]]&gt;=70),"180+ and 70+","")</f>
        <v>180+ and 70+</v>
      </c>
    </row>
    <row r="877" spans="12:17" x14ac:dyDescent="0.2">
      <c r="L877" t="s">
        <v>800</v>
      </c>
      <c r="M877">
        <v>21</v>
      </c>
      <c r="N877">
        <v>170</v>
      </c>
      <c r="O877">
        <v>61</v>
      </c>
      <c r="P877" t="str">
        <f>IF(Table11[[#This Row],[Age]]&lt;=22,"Rookie",IF(Table11[[#This Row],[Age]]&lt;=29,"Seasoned","Veteran"))</f>
        <v>Rookie</v>
      </c>
      <c r="Q877" t="str">
        <f>IF(AND(Table11[[#This Row],[Height (cm)]]&gt;=180,Table11[[#This Row],[Weight (kg)]]&gt;=70),"180+ and 70+","")</f>
        <v/>
      </c>
    </row>
    <row r="878" spans="12:17" x14ac:dyDescent="0.2">
      <c r="L878" t="s">
        <v>801</v>
      </c>
      <c r="M878">
        <v>23</v>
      </c>
      <c r="N878">
        <v>169</v>
      </c>
      <c r="O878">
        <v>56</v>
      </c>
      <c r="P878" t="str">
        <f>IF(Table11[[#This Row],[Age]]&lt;=22,"Rookie",IF(Table11[[#This Row],[Age]]&lt;=29,"Seasoned","Veteran"))</f>
        <v>Seasoned</v>
      </c>
      <c r="Q878" t="str">
        <f>IF(AND(Table11[[#This Row],[Height (cm)]]&gt;=180,Table11[[#This Row],[Weight (kg)]]&gt;=70),"180+ and 70+","")</f>
        <v/>
      </c>
    </row>
    <row r="879" spans="12:17" x14ac:dyDescent="0.2">
      <c r="L879" t="s">
        <v>802</v>
      </c>
      <c r="M879">
        <v>22</v>
      </c>
      <c r="N879">
        <v>180</v>
      </c>
      <c r="O879">
        <v>75</v>
      </c>
      <c r="P879" t="str">
        <f>IF(Table11[[#This Row],[Age]]&lt;=22,"Rookie",IF(Table11[[#This Row],[Age]]&lt;=29,"Seasoned","Veteran"))</f>
        <v>Rookie</v>
      </c>
      <c r="Q879" t="str">
        <f>IF(AND(Table11[[#This Row],[Height (cm)]]&gt;=180,Table11[[#This Row],[Weight (kg)]]&gt;=70),"180+ and 70+","")</f>
        <v>180+ and 70+</v>
      </c>
    </row>
    <row r="880" spans="12:17" x14ac:dyDescent="0.2">
      <c r="L880" t="s">
        <v>672</v>
      </c>
      <c r="M880">
        <v>23</v>
      </c>
      <c r="N880">
        <v>177</v>
      </c>
      <c r="O880">
        <v>70</v>
      </c>
      <c r="P880" t="str">
        <f>IF(Table11[[#This Row],[Age]]&lt;=22,"Rookie",IF(Table11[[#This Row],[Age]]&lt;=29,"Seasoned","Veteran"))</f>
        <v>Seasoned</v>
      </c>
      <c r="Q880" t="str">
        <f>IF(AND(Table11[[#This Row],[Height (cm)]]&gt;=180,Table11[[#This Row],[Weight (kg)]]&gt;=70),"180+ and 70+","")</f>
        <v/>
      </c>
    </row>
    <row r="881" spans="12:17" x14ac:dyDescent="0.2">
      <c r="L881" t="s">
        <v>803</v>
      </c>
      <c r="M881">
        <v>23</v>
      </c>
      <c r="N881">
        <v>183</v>
      </c>
      <c r="O881">
        <v>68</v>
      </c>
      <c r="P881" t="str">
        <f>IF(Table11[[#This Row],[Age]]&lt;=22,"Rookie",IF(Table11[[#This Row],[Age]]&lt;=29,"Seasoned","Veteran"))</f>
        <v>Seasoned</v>
      </c>
      <c r="Q881" t="str">
        <f>IF(AND(Table11[[#This Row],[Height (cm)]]&gt;=180,Table11[[#This Row],[Weight (kg)]]&gt;=70),"180+ and 70+","")</f>
        <v/>
      </c>
    </row>
    <row r="882" spans="12:17" x14ac:dyDescent="0.2">
      <c r="L882" t="s">
        <v>804</v>
      </c>
      <c r="M882">
        <v>25</v>
      </c>
      <c r="N882">
        <v>176</v>
      </c>
      <c r="O882">
        <v>69</v>
      </c>
      <c r="P882" t="str">
        <f>IF(Table11[[#This Row],[Age]]&lt;=22,"Rookie",IF(Table11[[#This Row],[Age]]&lt;=29,"Seasoned","Veteran"))</f>
        <v>Seasoned</v>
      </c>
      <c r="Q882" t="str">
        <f>IF(AND(Table11[[#This Row],[Height (cm)]]&gt;=180,Table11[[#This Row],[Weight (kg)]]&gt;=70),"180+ and 70+","")</f>
        <v/>
      </c>
    </row>
    <row r="883" spans="12:17" x14ac:dyDescent="0.2">
      <c r="L883" t="s">
        <v>805</v>
      </c>
      <c r="M883">
        <v>21</v>
      </c>
      <c r="N883">
        <v>177</v>
      </c>
      <c r="O883">
        <v>66</v>
      </c>
      <c r="P883" t="str">
        <f>IF(Table11[[#This Row],[Age]]&lt;=22,"Rookie",IF(Table11[[#This Row],[Age]]&lt;=29,"Seasoned","Veteran"))</f>
        <v>Rookie</v>
      </c>
      <c r="Q883" t="str">
        <f>IF(AND(Table11[[#This Row],[Height (cm)]]&gt;=180,Table11[[#This Row],[Weight (kg)]]&gt;=70),"180+ and 70+","")</f>
        <v/>
      </c>
    </row>
    <row r="884" spans="12:17" x14ac:dyDescent="0.2">
      <c r="L884" t="s">
        <v>806</v>
      </c>
      <c r="M884">
        <v>20</v>
      </c>
      <c r="N884">
        <v>167</v>
      </c>
      <c r="O884">
        <v>65</v>
      </c>
      <c r="P884" t="str">
        <f>IF(Table11[[#This Row],[Age]]&lt;=22,"Rookie",IF(Table11[[#This Row],[Age]]&lt;=29,"Seasoned","Veteran"))</f>
        <v>Rookie</v>
      </c>
      <c r="Q884" t="str">
        <f>IF(AND(Table11[[#This Row],[Height (cm)]]&gt;=180,Table11[[#This Row],[Weight (kg)]]&gt;=70),"180+ and 70+","")</f>
        <v/>
      </c>
    </row>
    <row r="885" spans="12:17" x14ac:dyDescent="0.2">
      <c r="L885" t="s">
        <v>807</v>
      </c>
      <c r="M885">
        <v>22</v>
      </c>
      <c r="N885">
        <v>183</v>
      </c>
      <c r="O885">
        <v>90</v>
      </c>
      <c r="P885" t="str">
        <f>IF(Table11[[#This Row],[Age]]&lt;=22,"Rookie",IF(Table11[[#This Row],[Age]]&lt;=29,"Seasoned","Veteran"))</f>
        <v>Rookie</v>
      </c>
      <c r="Q885" t="str">
        <f>IF(AND(Table11[[#This Row],[Height (cm)]]&gt;=180,Table11[[#This Row],[Weight (kg)]]&gt;=70),"180+ and 70+","")</f>
        <v>180+ and 70+</v>
      </c>
    </row>
    <row r="886" spans="12:17" x14ac:dyDescent="0.2">
      <c r="L886" t="s">
        <v>808</v>
      </c>
      <c r="M886">
        <v>23</v>
      </c>
      <c r="N886">
        <v>188</v>
      </c>
      <c r="O886">
        <v>85</v>
      </c>
      <c r="P886" t="str">
        <f>IF(Table11[[#This Row],[Age]]&lt;=22,"Rookie",IF(Table11[[#This Row],[Age]]&lt;=29,"Seasoned","Veteran"))</f>
        <v>Seasoned</v>
      </c>
      <c r="Q886" t="str">
        <f>IF(AND(Table11[[#This Row],[Height (cm)]]&gt;=180,Table11[[#This Row],[Weight (kg)]]&gt;=70),"180+ and 70+","")</f>
        <v>180+ and 70+</v>
      </c>
    </row>
    <row r="887" spans="12:17" x14ac:dyDescent="0.2">
      <c r="L887" t="s">
        <v>809</v>
      </c>
      <c r="M887">
        <v>23</v>
      </c>
      <c r="N887">
        <v>175</v>
      </c>
      <c r="O887">
        <v>70</v>
      </c>
      <c r="P887" t="str">
        <f>IF(Table11[[#This Row],[Age]]&lt;=22,"Rookie",IF(Table11[[#This Row],[Age]]&lt;=29,"Seasoned","Veteran"))</f>
        <v>Seasoned</v>
      </c>
      <c r="Q887" t="str">
        <f>IF(AND(Table11[[#This Row],[Height (cm)]]&gt;=180,Table11[[#This Row],[Weight (kg)]]&gt;=70),"180+ and 70+","")</f>
        <v/>
      </c>
    </row>
    <row r="888" spans="12:17" x14ac:dyDescent="0.2">
      <c r="L888" t="s">
        <v>680</v>
      </c>
      <c r="M888">
        <v>23</v>
      </c>
      <c r="N888">
        <v>176</v>
      </c>
      <c r="O888">
        <v>62</v>
      </c>
      <c r="P888" t="str">
        <f>IF(Table11[[#This Row],[Age]]&lt;=22,"Rookie",IF(Table11[[#This Row],[Age]]&lt;=29,"Seasoned","Veteran"))</f>
        <v>Seasoned</v>
      </c>
      <c r="Q888" t="str">
        <f>IF(AND(Table11[[#This Row],[Height (cm)]]&gt;=180,Table11[[#This Row],[Weight (kg)]]&gt;=70),"180+ and 70+","")</f>
        <v/>
      </c>
    </row>
    <row r="889" spans="12:17" x14ac:dyDescent="0.2">
      <c r="L889" t="s">
        <v>810</v>
      </c>
      <c r="M889">
        <v>20</v>
      </c>
      <c r="N889">
        <v>179</v>
      </c>
      <c r="O889">
        <v>77</v>
      </c>
      <c r="P889" t="str">
        <f>IF(Table11[[#This Row],[Age]]&lt;=22,"Rookie",IF(Table11[[#This Row],[Age]]&lt;=29,"Seasoned","Veteran"))</f>
        <v>Rookie</v>
      </c>
      <c r="Q889" t="str">
        <f>IF(AND(Table11[[#This Row],[Height (cm)]]&gt;=180,Table11[[#This Row],[Weight (kg)]]&gt;=70),"180+ and 70+","")</f>
        <v/>
      </c>
    </row>
    <row r="890" spans="12:17" x14ac:dyDescent="0.2">
      <c r="L890" t="s">
        <v>811</v>
      </c>
      <c r="M890">
        <v>22</v>
      </c>
      <c r="N890">
        <v>192</v>
      </c>
      <c r="O890">
        <v>79</v>
      </c>
      <c r="P890" t="str">
        <f>IF(Table11[[#This Row],[Age]]&lt;=22,"Rookie",IF(Table11[[#This Row],[Age]]&lt;=29,"Seasoned","Veteran"))</f>
        <v>Rookie</v>
      </c>
      <c r="Q890" t="str">
        <f>IF(AND(Table11[[#This Row],[Height (cm)]]&gt;=180,Table11[[#This Row],[Weight (kg)]]&gt;=70),"180+ and 70+","")</f>
        <v>180+ and 70+</v>
      </c>
    </row>
    <row r="891" spans="12:17" x14ac:dyDescent="0.2">
      <c r="L891" t="s">
        <v>812</v>
      </c>
      <c r="M891">
        <v>20</v>
      </c>
      <c r="N891">
        <v>170</v>
      </c>
      <c r="O891">
        <v>61</v>
      </c>
      <c r="P891" t="str">
        <f>IF(Table11[[#This Row],[Age]]&lt;=22,"Rookie",IF(Table11[[#This Row],[Age]]&lt;=29,"Seasoned","Veteran"))</f>
        <v>Rookie</v>
      </c>
      <c r="Q891" t="str">
        <f>IF(AND(Table11[[#This Row],[Height (cm)]]&gt;=180,Table11[[#This Row],[Weight (kg)]]&gt;=70),"180+ and 70+","")</f>
        <v/>
      </c>
    </row>
    <row r="892" spans="12:17" x14ac:dyDescent="0.2">
      <c r="L892" t="s">
        <v>813</v>
      </c>
      <c r="M892">
        <v>25</v>
      </c>
      <c r="N892">
        <v>194</v>
      </c>
      <c r="O892">
        <v>88</v>
      </c>
      <c r="P892" t="str">
        <f>IF(Table11[[#This Row],[Age]]&lt;=22,"Rookie",IF(Table11[[#This Row],[Age]]&lt;=29,"Seasoned","Veteran"))</f>
        <v>Seasoned</v>
      </c>
      <c r="Q892" t="str">
        <f>IF(AND(Table11[[#This Row],[Height (cm)]]&gt;=180,Table11[[#This Row],[Weight (kg)]]&gt;=70),"180+ and 70+","")</f>
        <v>180+ and 70+</v>
      </c>
    </row>
    <row r="893" spans="12:17" x14ac:dyDescent="0.2">
      <c r="L893" t="s">
        <v>684</v>
      </c>
      <c r="M893">
        <v>22</v>
      </c>
      <c r="N893">
        <v>190</v>
      </c>
      <c r="O893">
        <v>79</v>
      </c>
      <c r="P893" t="str">
        <f>IF(Table11[[#This Row],[Age]]&lt;=22,"Rookie",IF(Table11[[#This Row],[Age]]&lt;=29,"Seasoned","Veteran"))</f>
        <v>Rookie</v>
      </c>
      <c r="Q893" t="str">
        <f>IF(AND(Table11[[#This Row],[Height (cm)]]&gt;=180,Table11[[#This Row],[Weight (kg)]]&gt;=70),"180+ and 70+","")</f>
        <v>180+ and 70+</v>
      </c>
    </row>
    <row r="894" spans="12:17" x14ac:dyDescent="0.2">
      <c r="L894" t="s">
        <v>814</v>
      </c>
      <c r="M894">
        <v>24</v>
      </c>
      <c r="N894">
        <v>185</v>
      </c>
      <c r="O894">
        <v>75</v>
      </c>
      <c r="P894" t="str">
        <f>IF(Table11[[#This Row],[Age]]&lt;=22,"Rookie",IF(Table11[[#This Row],[Age]]&lt;=29,"Seasoned","Veteran"))</f>
        <v>Seasoned</v>
      </c>
      <c r="Q894" t="str">
        <f>IF(AND(Table11[[#This Row],[Height (cm)]]&gt;=180,Table11[[#This Row],[Weight (kg)]]&gt;=70),"180+ and 70+","")</f>
        <v>180+ and 70+</v>
      </c>
    </row>
    <row r="895" spans="12:17" x14ac:dyDescent="0.2">
      <c r="L895" t="s">
        <v>815</v>
      </c>
      <c r="M895">
        <v>21</v>
      </c>
      <c r="N895">
        <v>175</v>
      </c>
      <c r="O895">
        <v>65</v>
      </c>
      <c r="P895" t="str">
        <f>IF(Table11[[#This Row],[Age]]&lt;=22,"Rookie",IF(Table11[[#This Row],[Age]]&lt;=29,"Seasoned","Veteran"))</f>
        <v>Rookie</v>
      </c>
      <c r="Q895" t="str">
        <f>IF(AND(Table11[[#This Row],[Height (cm)]]&gt;=180,Table11[[#This Row],[Weight (kg)]]&gt;=70),"180+ and 70+","")</f>
        <v/>
      </c>
    </row>
    <row r="896" spans="12:17" x14ac:dyDescent="0.2">
      <c r="L896" t="s">
        <v>816</v>
      </c>
      <c r="M896">
        <v>21</v>
      </c>
      <c r="N896">
        <v>182</v>
      </c>
      <c r="O896">
        <v>73</v>
      </c>
      <c r="P896" t="str">
        <f>IF(Table11[[#This Row],[Age]]&lt;=22,"Rookie",IF(Table11[[#This Row],[Age]]&lt;=29,"Seasoned","Veteran"))</f>
        <v>Rookie</v>
      </c>
      <c r="Q896" t="str">
        <f>IF(AND(Table11[[#This Row],[Height (cm)]]&gt;=180,Table11[[#This Row],[Weight (kg)]]&gt;=70),"180+ and 70+","")</f>
        <v>180+ and 70+</v>
      </c>
    </row>
    <row r="897" spans="12:17" x14ac:dyDescent="0.2">
      <c r="L897" t="s">
        <v>817</v>
      </c>
      <c r="M897">
        <v>21</v>
      </c>
      <c r="N897">
        <v>182</v>
      </c>
      <c r="O897">
        <v>77</v>
      </c>
      <c r="P897" t="str">
        <f>IF(Table11[[#This Row],[Age]]&lt;=22,"Rookie",IF(Table11[[#This Row],[Age]]&lt;=29,"Seasoned","Veteran"))</f>
        <v>Rookie</v>
      </c>
      <c r="Q897" t="str">
        <f>IF(AND(Table11[[#This Row],[Height (cm)]]&gt;=180,Table11[[#This Row],[Weight (kg)]]&gt;=70),"180+ and 70+","")</f>
        <v>180+ and 70+</v>
      </c>
    </row>
    <row r="898" spans="12:17" x14ac:dyDescent="0.2">
      <c r="L898" t="s">
        <v>818</v>
      </c>
      <c r="M898">
        <v>21</v>
      </c>
      <c r="N898">
        <v>175</v>
      </c>
      <c r="O898">
        <v>70</v>
      </c>
      <c r="P898" t="str">
        <f>IF(Table11[[#This Row],[Age]]&lt;=22,"Rookie",IF(Table11[[#This Row],[Age]]&lt;=29,"Seasoned","Veteran"))</f>
        <v>Rookie</v>
      </c>
      <c r="Q898" t="str">
        <f>IF(AND(Table11[[#This Row],[Height (cm)]]&gt;=180,Table11[[#This Row],[Weight (kg)]]&gt;=70),"180+ and 70+","")</f>
        <v/>
      </c>
    </row>
    <row r="899" spans="12:17" x14ac:dyDescent="0.2">
      <c r="L899" t="s">
        <v>819</v>
      </c>
      <c r="M899">
        <v>21</v>
      </c>
      <c r="N899">
        <v>181</v>
      </c>
      <c r="O899">
        <v>78</v>
      </c>
      <c r="P899" t="str">
        <f>IF(Table11[[#This Row],[Age]]&lt;=22,"Rookie",IF(Table11[[#This Row],[Age]]&lt;=29,"Seasoned","Veteran"))</f>
        <v>Rookie</v>
      </c>
      <c r="Q899" t="str">
        <f>IF(AND(Table11[[#This Row],[Height (cm)]]&gt;=180,Table11[[#This Row],[Weight (kg)]]&gt;=70),"180+ and 70+","")</f>
        <v>180+ and 70+</v>
      </c>
    </row>
    <row r="900" spans="12:17" x14ac:dyDescent="0.2">
      <c r="L900" t="s">
        <v>820</v>
      </c>
      <c r="M900">
        <v>21</v>
      </c>
      <c r="N900">
        <v>174</v>
      </c>
      <c r="O900">
        <v>69</v>
      </c>
      <c r="P900" t="str">
        <f>IF(Table11[[#This Row],[Age]]&lt;=22,"Rookie",IF(Table11[[#This Row],[Age]]&lt;=29,"Seasoned","Veteran"))</f>
        <v>Rookie</v>
      </c>
      <c r="Q900" t="str">
        <f>IF(AND(Table11[[#This Row],[Height (cm)]]&gt;=180,Table11[[#This Row],[Weight (kg)]]&gt;=70),"180+ and 70+","")</f>
        <v/>
      </c>
    </row>
    <row r="901" spans="12:17" x14ac:dyDescent="0.2">
      <c r="L901" t="s">
        <v>821</v>
      </c>
      <c r="M901">
        <v>21</v>
      </c>
      <c r="N901">
        <v>180</v>
      </c>
      <c r="O901">
        <v>73</v>
      </c>
      <c r="P901" t="str">
        <f>IF(Table11[[#This Row],[Age]]&lt;=22,"Rookie",IF(Table11[[#This Row],[Age]]&lt;=29,"Seasoned","Veteran"))</f>
        <v>Rookie</v>
      </c>
      <c r="Q901" t="str">
        <f>IF(AND(Table11[[#This Row],[Height (cm)]]&gt;=180,Table11[[#This Row],[Weight (kg)]]&gt;=70),"180+ and 70+","")</f>
        <v>180+ and 70+</v>
      </c>
    </row>
    <row r="902" spans="12:17" x14ac:dyDescent="0.2">
      <c r="L902" t="s">
        <v>822</v>
      </c>
      <c r="M902">
        <v>44</v>
      </c>
      <c r="N902">
        <v>192</v>
      </c>
      <c r="O902">
        <v>92</v>
      </c>
      <c r="P902" t="str">
        <f>IF(Table11[[#This Row],[Age]]&lt;=22,"Rookie",IF(Table11[[#This Row],[Age]]&lt;=29,"Seasoned","Veteran"))</f>
        <v>Veteran</v>
      </c>
      <c r="Q902" t="str">
        <f>IF(AND(Table11[[#This Row],[Height (cm)]]&gt;=180,Table11[[#This Row],[Weight (kg)]]&gt;=70),"180+ and 70+","")</f>
        <v>180+ and 70+</v>
      </c>
    </row>
    <row r="903" spans="12:17" x14ac:dyDescent="0.2">
      <c r="L903" t="s">
        <v>823</v>
      </c>
      <c r="M903">
        <v>37</v>
      </c>
      <c r="N903">
        <v>185</v>
      </c>
      <c r="O903">
        <v>78</v>
      </c>
      <c r="P903" t="str">
        <f>IF(Table11[[#This Row],[Age]]&lt;=22,"Rookie",IF(Table11[[#This Row],[Age]]&lt;=29,"Seasoned","Veteran"))</f>
        <v>Veteran</v>
      </c>
      <c r="Q903" t="str">
        <f>IF(AND(Table11[[#This Row],[Height (cm)]]&gt;=180,Table11[[#This Row],[Weight (kg)]]&gt;=70),"180+ and 70+","")</f>
        <v>180+ and 70+</v>
      </c>
    </row>
    <row r="904" spans="12:17" x14ac:dyDescent="0.2">
      <c r="L904" t="s">
        <v>824</v>
      </c>
      <c r="M904">
        <v>34</v>
      </c>
      <c r="N904">
        <v>173</v>
      </c>
      <c r="O904">
        <v>62</v>
      </c>
      <c r="P904" t="str">
        <f>IF(Table11[[#This Row],[Age]]&lt;=22,"Rookie",IF(Table11[[#This Row],[Age]]&lt;=29,"Seasoned","Veteran"))</f>
        <v>Veteran</v>
      </c>
      <c r="Q904" t="str">
        <f>IF(AND(Table11[[#This Row],[Height (cm)]]&gt;=180,Table11[[#This Row],[Weight (kg)]]&gt;=70),"180+ and 70+","")</f>
        <v/>
      </c>
    </row>
    <row r="905" spans="12:17" x14ac:dyDescent="0.2">
      <c r="L905" t="s">
        <v>825</v>
      </c>
      <c r="M905">
        <v>33</v>
      </c>
      <c r="N905">
        <v>180</v>
      </c>
      <c r="O905">
        <v>70</v>
      </c>
      <c r="P905" t="str">
        <f>IF(Table11[[#This Row],[Age]]&lt;=22,"Rookie",IF(Table11[[#This Row],[Age]]&lt;=29,"Seasoned","Veteran"))</f>
        <v>Veteran</v>
      </c>
      <c r="Q905" t="str">
        <f>IF(AND(Table11[[#This Row],[Height (cm)]]&gt;=180,Table11[[#This Row],[Weight (kg)]]&gt;=70),"180+ and 70+","")</f>
        <v>180+ and 70+</v>
      </c>
    </row>
    <row r="906" spans="12:17" x14ac:dyDescent="0.2">
      <c r="L906" t="s">
        <v>826</v>
      </c>
      <c r="M906">
        <v>31</v>
      </c>
      <c r="N906">
        <v>182</v>
      </c>
      <c r="O906">
        <v>76</v>
      </c>
      <c r="P906" t="str">
        <f>IF(Table11[[#This Row],[Age]]&lt;=22,"Rookie",IF(Table11[[#This Row],[Age]]&lt;=29,"Seasoned","Veteran"))</f>
        <v>Veteran</v>
      </c>
      <c r="Q906" t="str">
        <f>IF(AND(Table11[[#This Row],[Height (cm)]]&gt;=180,Table11[[#This Row],[Weight (kg)]]&gt;=70),"180+ and 70+","")</f>
        <v>180+ and 70+</v>
      </c>
    </row>
    <row r="907" spans="12:17" x14ac:dyDescent="0.2">
      <c r="L907" t="s">
        <v>827</v>
      </c>
      <c r="M907">
        <v>32</v>
      </c>
      <c r="N907">
        <v>181</v>
      </c>
      <c r="O907">
        <v>78</v>
      </c>
      <c r="P907" t="str">
        <f>IF(Table11[[#This Row],[Age]]&lt;=22,"Rookie",IF(Table11[[#This Row],[Age]]&lt;=29,"Seasoned","Veteran"))</f>
        <v>Veteran</v>
      </c>
      <c r="Q907" t="str">
        <f>IF(AND(Table11[[#This Row],[Height (cm)]]&gt;=180,Table11[[#This Row],[Weight (kg)]]&gt;=70),"180+ and 70+","")</f>
        <v>180+ and 70+</v>
      </c>
    </row>
    <row r="908" spans="12:17" x14ac:dyDescent="0.2">
      <c r="L908" t="s">
        <v>828</v>
      </c>
      <c r="M908">
        <v>31</v>
      </c>
      <c r="N908">
        <v>176</v>
      </c>
      <c r="O908">
        <v>72</v>
      </c>
      <c r="P908" t="str">
        <f>IF(Table11[[#This Row],[Age]]&lt;=22,"Rookie",IF(Table11[[#This Row],[Age]]&lt;=29,"Seasoned","Veteran"))</f>
        <v>Veteran</v>
      </c>
      <c r="Q908" t="str">
        <f>IF(AND(Table11[[#This Row],[Height (cm)]]&gt;=180,Table11[[#This Row],[Weight (kg)]]&gt;=70),"180+ and 70+","")</f>
        <v/>
      </c>
    </row>
    <row r="909" spans="12:17" x14ac:dyDescent="0.2">
      <c r="L909" t="s">
        <v>829</v>
      </c>
      <c r="M909">
        <v>31</v>
      </c>
      <c r="N909">
        <v>180</v>
      </c>
      <c r="O909">
        <v>78</v>
      </c>
      <c r="P909" t="str">
        <f>IF(Table11[[#This Row],[Age]]&lt;=22,"Rookie",IF(Table11[[#This Row],[Age]]&lt;=29,"Seasoned","Veteran"))</f>
        <v>Veteran</v>
      </c>
      <c r="Q909" t="str">
        <f>IF(AND(Table11[[#This Row],[Height (cm)]]&gt;=180,Table11[[#This Row],[Weight (kg)]]&gt;=70),"180+ and 70+","")</f>
        <v>180+ and 70+</v>
      </c>
    </row>
    <row r="910" spans="12:17" x14ac:dyDescent="0.2">
      <c r="L910" t="s">
        <v>830</v>
      </c>
      <c r="M910">
        <v>30</v>
      </c>
      <c r="N910">
        <v>188</v>
      </c>
      <c r="O910">
        <v>76</v>
      </c>
      <c r="P910" t="str">
        <f>IF(Table11[[#This Row],[Age]]&lt;=22,"Rookie",IF(Table11[[#This Row],[Age]]&lt;=29,"Seasoned","Veteran"))</f>
        <v>Veteran</v>
      </c>
      <c r="Q910" t="str">
        <f>IF(AND(Table11[[#This Row],[Height (cm)]]&gt;=180,Table11[[#This Row],[Weight (kg)]]&gt;=70),"180+ and 70+","")</f>
        <v>180+ and 70+</v>
      </c>
    </row>
    <row r="911" spans="12:17" x14ac:dyDescent="0.2">
      <c r="L911" t="s">
        <v>662</v>
      </c>
      <c r="M911">
        <v>30</v>
      </c>
      <c r="N911">
        <v>191</v>
      </c>
      <c r="O911">
        <v>81</v>
      </c>
      <c r="P911" t="str">
        <f>IF(Table11[[#This Row],[Age]]&lt;=22,"Rookie",IF(Table11[[#This Row],[Age]]&lt;=29,"Seasoned","Veteran"))</f>
        <v>Veteran</v>
      </c>
      <c r="Q911" t="str">
        <f>IF(AND(Table11[[#This Row],[Height (cm)]]&gt;=180,Table11[[#This Row],[Weight (kg)]]&gt;=70),"180+ and 70+","")</f>
        <v>180+ and 70+</v>
      </c>
    </row>
    <row r="912" spans="12:17" x14ac:dyDescent="0.2">
      <c r="L912" t="s">
        <v>831</v>
      </c>
      <c r="M912">
        <v>29</v>
      </c>
      <c r="N912">
        <v>185</v>
      </c>
      <c r="O912">
        <v>80</v>
      </c>
      <c r="P912" t="str">
        <f>IF(Table11[[#This Row],[Age]]&lt;=22,"Rookie",IF(Table11[[#This Row],[Age]]&lt;=29,"Seasoned","Veteran"))</f>
        <v>Seasoned</v>
      </c>
      <c r="Q912" t="str">
        <f>IF(AND(Table11[[#This Row],[Height (cm)]]&gt;=180,Table11[[#This Row],[Weight (kg)]]&gt;=70),"180+ and 70+","")</f>
        <v>180+ and 70+</v>
      </c>
    </row>
    <row r="913" spans="12:17" x14ac:dyDescent="0.2">
      <c r="L913" t="s">
        <v>832</v>
      </c>
      <c r="M913">
        <v>30</v>
      </c>
      <c r="N913">
        <v>181</v>
      </c>
      <c r="O913">
        <v>76</v>
      </c>
      <c r="P913" t="str">
        <f>IF(Table11[[#This Row],[Age]]&lt;=22,"Rookie",IF(Table11[[#This Row],[Age]]&lt;=29,"Seasoned","Veteran"))</f>
        <v>Veteran</v>
      </c>
      <c r="Q913" t="str">
        <f>IF(AND(Table11[[#This Row],[Height (cm)]]&gt;=180,Table11[[#This Row],[Weight (kg)]]&gt;=70),"180+ and 70+","")</f>
        <v>180+ and 70+</v>
      </c>
    </row>
    <row r="914" spans="12:17" x14ac:dyDescent="0.2">
      <c r="L914" t="s">
        <v>833</v>
      </c>
      <c r="M914">
        <v>30</v>
      </c>
      <c r="N914">
        <v>175</v>
      </c>
      <c r="O914">
        <v>65</v>
      </c>
      <c r="P914" t="str">
        <f>IF(Table11[[#This Row],[Age]]&lt;=22,"Rookie",IF(Table11[[#This Row],[Age]]&lt;=29,"Seasoned","Veteran"))</f>
        <v>Veteran</v>
      </c>
      <c r="Q914" t="str">
        <f>IF(AND(Table11[[#This Row],[Height (cm)]]&gt;=180,Table11[[#This Row],[Weight (kg)]]&gt;=70),"180+ and 70+","")</f>
        <v/>
      </c>
    </row>
    <row r="915" spans="12:17" x14ac:dyDescent="0.2">
      <c r="L915" t="s">
        <v>834</v>
      </c>
      <c r="M915">
        <v>29</v>
      </c>
      <c r="N915">
        <v>183</v>
      </c>
      <c r="O915">
        <v>75</v>
      </c>
      <c r="P915" t="str">
        <f>IF(Table11[[#This Row],[Age]]&lt;=22,"Rookie",IF(Table11[[#This Row],[Age]]&lt;=29,"Seasoned","Veteran"))</f>
        <v>Seasoned</v>
      </c>
      <c r="Q915" t="str">
        <f>IF(AND(Table11[[#This Row],[Height (cm)]]&gt;=180,Table11[[#This Row],[Weight (kg)]]&gt;=70),"180+ and 70+","")</f>
        <v>180+ and 70+</v>
      </c>
    </row>
    <row r="916" spans="12:17" x14ac:dyDescent="0.2">
      <c r="L916" t="s">
        <v>835</v>
      </c>
      <c r="M916">
        <v>28</v>
      </c>
      <c r="N916">
        <v>184</v>
      </c>
      <c r="O916">
        <v>75</v>
      </c>
      <c r="P916" t="str">
        <f>IF(Table11[[#This Row],[Age]]&lt;=22,"Rookie",IF(Table11[[#This Row],[Age]]&lt;=29,"Seasoned","Veteran"))</f>
        <v>Seasoned</v>
      </c>
      <c r="Q916" t="str">
        <f>IF(AND(Table11[[#This Row],[Height (cm)]]&gt;=180,Table11[[#This Row],[Weight (kg)]]&gt;=70),"180+ and 70+","")</f>
        <v>180+ and 70+</v>
      </c>
    </row>
    <row r="917" spans="12:17" x14ac:dyDescent="0.2">
      <c r="L917" t="s">
        <v>836</v>
      </c>
      <c r="M917">
        <v>29</v>
      </c>
      <c r="N917">
        <v>188</v>
      </c>
      <c r="O917">
        <v>86</v>
      </c>
      <c r="P917" t="str">
        <f>IF(Table11[[#This Row],[Age]]&lt;=22,"Rookie",IF(Table11[[#This Row],[Age]]&lt;=29,"Seasoned","Veteran"))</f>
        <v>Seasoned</v>
      </c>
      <c r="Q917" t="str">
        <f>IF(AND(Table11[[#This Row],[Height (cm)]]&gt;=180,Table11[[#This Row],[Weight (kg)]]&gt;=70),"180+ and 70+","")</f>
        <v>180+ and 70+</v>
      </c>
    </row>
    <row r="918" spans="12:17" x14ac:dyDescent="0.2">
      <c r="L918" t="s">
        <v>837</v>
      </c>
      <c r="M918">
        <v>29</v>
      </c>
      <c r="N918">
        <v>189</v>
      </c>
      <c r="O918">
        <v>85</v>
      </c>
      <c r="P918" t="str">
        <f>IF(Table11[[#This Row],[Age]]&lt;=22,"Rookie",IF(Table11[[#This Row],[Age]]&lt;=29,"Seasoned","Veteran"))</f>
        <v>Seasoned</v>
      </c>
      <c r="Q918" t="str">
        <f>IF(AND(Table11[[#This Row],[Height (cm)]]&gt;=180,Table11[[#This Row],[Weight (kg)]]&gt;=70),"180+ and 70+","")</f>
        <v>180+ and 70+</v>
      </c>
    </row>
    <row r="919" spans="12:17" x14ac:dyDescent="0.2">
      <c r="L919" t="s">
        <v>838</v>
      </c>
      <c r="M919">
        <v>27</v>
      </c>
      <c r="N919">
        <v>187</v>
      </c>
      <c r="O919">
        <v>84</v>
      </c>
      <c r="P919" t="str">
        <f>IF(Table11[[#This Row],[Age]]&lt;=22,"Rookie",IF(Table11[[#This Row],[Age]]&lt;=29,"Seasoned","Veteran"))</f>
        <v>Seasoned</v>
      </c>
      <c r="Q919" t="str">
        <f>IF(AND(Table11[[#This Row],[Height (cm)]]&gt;=180,Table11[[#This Row],[Weight (kg)]]&gt;=70),"180+ and 70+","")</f>
        <v>180+ and 70+</v>
      </c>
    </row>
    <row r="920" spans="12:17" x14ac:dyDescent="0.2">
      <c r="L920" t="s">
        <v>839</v>
      </c>
      <c r="M920">
        <v>26</v>
      </c>
      <c r="N920">
        <v>176</v>
      </c>
      <c r="O920">
        <v>72</v>
      </c>
      <c r="P920" t="str">
        <f>IF(Table11[[#This Row],[Age]]&lt;=22,"Rookie",IF(Table11[[#This Row],[Age]]&lt;=29,"Seasoned","Veteran"))</f>
        <v>Seasoned</v>
      </c>
      <c r="Q920" t="str">
        <f>IF(AND(Table11[[#This Row],[Height (cm)]]&gt;=180,Table11[[#This Row],[Weight (kg)]]&gt;=70),"180+ and 70+","")</f>
        <v/>
      </c>
    </row>
    <row r="921" spans="12:17" x14ac:dyDescent="0.2">
      <c r="L921" t="s">
        <v>840</v>
      </c>
      <c r="M921">
        <v>27</v>
      </c>
      <c r="N921">
        <v>178</v>
      </c>
      <c r="O921">
        <v>68</v>
      </c>
      <c r="P921" t="str">
        <f>IF(Table11[[#This Row],[Age]]&lt;=22,"Rookie",IF(Table11[[#This Row],[Age]]&lt;=29,"Seasoned","Veteran"))</f>
        <v>Seasoned</v>
      </c>
      <c r="Q921" t="str">
        <f>IF(AND(Table11[[#This Row],[Height (cm)]]&gt;=180,Table11[[#This Row],[Weight (kg)]]&gt;=70),"180+ and 70+","")</f>
        <v/>
      </c>
    </row>
    <row r="922" spans="12:17" x14ac:dyDescent="0.2">
      <c r="L922" t="s">
        <v>841</v>
      </c>
      <c r="M922">
        <v>21</v>
      </c>
      <c r="N922">
        <v>183</v>
      </c>
      <c r="O922">
        <v>74</v>
      </c>
      <c r="P922" t="str">
        <f>IF(Table11[[#This Row],[Age]]&lt;=22,"Rookie",IF(Table11[[#This Row],[Age]]&lt;=29,"Seasoned","Veteran"))</f>
        <v>Rookie</v>
      </c>
      <c r="Q922" t="str">
        <f>IF(AND(Table11[[#This Row],[Height (cm)]]&gt;=180,Table11[[#This Row],[Weight (kg)]]&gt;=70),"180+ and 70+","")</f>
        <v>180+ and 70+</v>
      </c>
    </row>
    <row r="923" spans="12:17" x14ac:dyDescent="0.2">
      <c r="L923" t="s">
        <v>842</v>
      </c>
      <c r="M923">
        <v>20</v>
      </c>
      <c r="N923">
        <v>183</v>
      </c>
      <c r="O923">
        <v>80</v>
      </c>
      <c r="P923" t="str">
        <f>IF(Table11[[#This Row],[Age]]&lt;=22,"Rookie",IF(Table11[[#This Row],[Age]]&lt;=29,"Seasoned","Veteran"))</f>
        <v>Rookie</v>
      </c>
      <c r="Q923" t="str">
        <f>IF(AND(Table11[[#This Row],[Height (cm)]]&gt;=180,Table11[[#This Row],[Weight (kg)]]&gt;=70),"180+ and 70+","")</f>
        <v>180+ and 70+</v>
      </c>
    </row>
    <row r="924" spans="12:17" x14ac:dyDescent="0.2">
      <c r="L924" t="s">
        <v>843</v>
      </c>
      <c r="M924">
        <v>22</v>
      </c>
      <c r="N924">
        <v>179</v>
      </c>
      <c r="O924">
        <v>79</v>
      </c>
      <c r="P924" t="str">
        <f>IF(Table11[[#This Row],[Age]]&lt;=22,"Rookie",IF(Table11[[#This Row],[Age]]&lt;=29,"Seasoned","Veteran"))</f>
        <v>Rookie</v>
      </c>
      <c r="Q924" t="str">
        <f>IF(AND(Table11[[#This Row],[Height (cm)]]&gt;=180,Table11[[#This Row],[Weight (kg)]]&gt;=70),"180+ and 70+","")</f>
        <v/>
      </c>
    </row>
    <row r="925" spans="12:17" x14ac:dyDescent="0.2">
      <c r="L925" t="s">
        <v>844</v>
      </c>
      <c r="M925">
        <v>20</v>
      </c>
      <c r="N925">
        <v>182</v>
      </c>
      <c r="O925">
        <v>70</v>
      </c>
      <c r="P925" t="str">
        <f>IF(Table11[[#This Row],[Age]]&lt;=22,"Rookie",IF(Table11[[#This Row],[Age]]&lt;=29,"Seasoned","Veteran"))</f>
        <v>Rookie</v>
      </c>
      <c r="Q925" t="str">
        <f>IF(AND(Table11[[#This Row],[Height (cm)]]&gt;=180,Table11[[#This Row],[Weight (kg)]]&gt;=70),"180+ and 70+","")</f>
        <v>180+ and 70+</v>
      </c>
    </row>
    <row r="926" spans="12:17" x14ac:dyDescent="0.2">
      <c r="L926" t="s">
        <v>845</v>
      </c>
      <c r="M926">
        <v>20</v>
      </c>
      <c r="N926">
        <v>182</v>
      </c>
      <c r="O926">
        <v>70</v>
      </c>
      <c r="P926" t="str">
        <f>IF(Table11[[#This Row],[Age]]&lt;=22,"Rookie",IF(Table11[[#This Row],[Age]]&lt;=29,"Seasoned","Veteran"))</f>
        <v>Rookie</v>
      </c>
      <c r="Q926" t="str">
        <f>IF(AND(Table11[[#This Row],[Height (cm)]]&gt;=180,Table11[[#This Row],[Weight (kg)]]&gt;=70),"180+ and 70+","")</f>
        <v>180+ and 70+</v>
      </c>
    </row>
    <row r="927" spans="12:17" x14ac:dyDescent="0.2">
      <c r="L927" t="s">
        <v>846</v>
      </c>
      <c r="M927">
        <v>18</v>
      </c>
      <c r="N927">
        <v>176</v>
      </c>
      <c r="O927">
        <v>70</v>
      </c>
      <c r="P927" t="str">
        <f>IF(Table11[[#This Row],[Age]]&lt;=22,"Rookie",IF(Table11[[#This Row],[Age]]&lt;=29,"Seasoned","Veteran"))</f>
        <v>Rookie</v>
      </c>
      <c r="Q927" t="str">
        <f>IF(AND(Table11[[#This Row],[Height (cm)]]&gt;=180,Table11[[#This Row],[Weight (kg)]]&gt;=70),"180+ and 70+","")</f>
        <v/>
      </c>
    </row>
    <row r="928" spans="12:17" x14ac:dyDescent="0.2">
      <c r="L928" t="s">
        <v>847</v>
      </c>
      <c r="M928">
        <v>20</v>
      </c>
      <c r="N928">
        <v>186</v>
      </c>
      <c r="O928">
        <v>80</v>
      </c>
      <c r="P928" t="str">
        <f>IF(Table11[[#This Row],[Age]]&lt;=22,"Rookie",IF(Table11[[#This Row],[Age]]&lt;=29,"Seasoned","Veteran"))</f>
        <v>Rookie</v>
      </c>
      <c r="Q928" t="str">
        <f>IF(AND(Table11[[#This Row],[Height (cm)]]&gt;=180,Table11[[#This Row],[Weight (kg)]]&gt;=70),"180+ and 70+","")</f>
        <v>180+ and 70+</v>
      </c>
    </row>
    <row r="929" spans="12:17" x14ac:dyDescent="0.2">
      <c r="L929" t="s">
        <v>848</v>
      </c>
      <c r="M929">
        <v>20</v>
      </c>
      <c r="N929">
        <v>192</v>
      </c>
      <c r="O929">
        <v>77</v>
      </c>
      <c r="P929" t="str">
        <f>IF(Table11[[#This Row],[Age]]&lt;=22,"Rookie",IF(Table11[[#This Row],[Age]]&lt;=29,"Seasoned","Veteran"))</f>
        <v>Rookie</v>
      </c>
      <c r="Q929" t="str">
        <f>IF(AND(Table11[[#This Row],[Height (cm)]]&gt;=180,Table11[[#This Row],[Weight (kg)]]&gt;=70),"180+ and 70+","")</f>
        <v>180+ and 70+</v>
      </c>
    </row>
    <row r="930" spans="12:17" x14ac:dyDescent="0.2">
      <c r="L930" t="s">
        <v>849</v>
      </c>
      <c r="M930">
        <v>21</v>
      </c>
      <c r="N930">
        <v>181</v>
      </c>
      <c r="O930">
        <v>78</v>
      </c>
      <c r="P930" t="str">
        <f>IF(Table11[[#This Row],[Age]]&lt;=22,"Rookie",IF(Table11[[#This Row],[Age]]&lt;=29,"Seasoned","Veteran"))</f>
        <v>Rookie</v>
      </c>
      <c r="Q930" t="str">
        <f>IF(AND(Table11[[#This Row],[Height (cm)]]&gt;=180,Table11[[#This Row],[Weight (kg)]]&gt;=70),"180+ and 70+","")</f>
        <v>180+ and 70+</v>
      </c>
    </row>
    <row r="931" spans="12:17" x14ac:dyDescent="0.2">
      <c r="L931" t="s">
        <v>850</v>
      </c>
      <c r="M931">
        <v>22</v>
      </c>
      <c r="N931">
        <v>177</v>
      </c>
      <c r="O931">
        <v>74</v>
      </c>
      <c r="P931" t="str">
        <f>IF(Table11[[#This Row],[Age]]&lt;=22,"Rookie",IF(Table11[[#This Row],[Age]]&lt;=29,"Seasoned","Veteran"))</f>
        <v>Rookie</v>
      </c>
      <c r="Q931" t="str">
        <f>IF(AND(Table11[[#This Row],[Height (cm)]]&gt;=180,Table11[[#This Row],[Weight (kg)]]&gt;=70),"180+ and 70+","")</f>
        <v/>
      </c>
    </row>
    <row r="932" spans="12:17" x14ac:dyDescent="0.2">
      <c r="L932" t="s">
        <v>851</v>
      </c>
      <c r="M932">
        <v>18</v>
      </c>
      <c r="N932">
        <v>196</v>
      </c>
      <c r="O932">
        <v>96</v>
      </c>
      <c r="P932" t="str">
        <f>IF(Table11[[#This Row],[Age]]&lt;=22,"Rookie",IF(Table11[[#This Row],[Age]]&lt;=29,"Seasoned","Veteran"))</f>
        <v>Rookie</v>
      </c>
      <c r="Q932" t="str">
        <f>IF(AND(Table11[[#This Row],[Height (cm)]]&gt;=180,Table11[[#This Row],[Weight (kg)]]&gt;=70),"180+ and 70+","")</f>
        <v>180+ and 70+</v>
      </c>
    </row>
    <row r="933" spans="12:17" x14ac:dyDescent="0.2">
      <c r="L933" t="s">
        <v>749</v>
      </c>
      <c r="M933">
        <v>23</v>
      </c>
      <c r="N933">
        <v>186</v>
      </c>
      <c r="O933">
        <v>72</v>
      </c>
      <c r="P933" t="str">
        <f>IF(Table11[[#This Row],[Age]]&lt;=22,"Rookie",IF(Table11[[#This Row],[Age]]&lt;=29,"Seasoned","Veteran"))</f>
        <v>Seasoned</v>
      </c>
      <c r="Q933" t="str">
        <f>IF(AND(Table11[[#This Row],[Height (cm)]]&gt;=180,Table11[[#This Row],[Weight (kg)]]&gt;=70),"180+ and 70+","")</f>
        <v>180+ and 70+</v>
      </c>
    </row>
    <row r="934" spans="12:17" x14ac:dyDescent="0.2">
      <c r="L934" t="s">
        <v>852</v>
      </c>
      <c r="M934">
        <v>23</v>
      </c>
      <c r="N934">
        <v>181</v>
      </c>
      <c r="O934">
        <v>74</v>
      </c>
      <c r="P934" t="str">
        <f>IF(Table11[[#This Row],[Age]]&lt;=22,"Rookie",IF(Table11[[#This Row],[Age]]&lt;=29,"Seasoned","Veteran"))</f>
        <v>Seasoned</v>
      </c>
      <c r="Q934" t="str">
        <f>IF(AND(Table11[[#This Row],[Height (cm)]]&gt;=180,Table11[[#This Row],[Weight (kg)]]&gt;=70),"180+ and 70+","")</f>
        <v>180+ and 70+</v>
      </c>
    </row>
    <row r="935" spans="12:17" x14ac:dyDescent="0.2">
      <c r="L935" t="s">
        <v>853</v>
      </c>
      <c r="M935">
        <v>23</v>
      </c>
      <c r="N935">
        <v>178</v>
      </c>
      <c r="O935">
        <v>74</v>
      </c>
      <c r="P935" t="str">
        <f>IF(Table11[[#This Row],[Age]]&lt;=22,"Rookie",IF(Table11[[#This Row],[Age]]&lt;=29,"Seasoned","Veteran"))</f>
        <v>Seasoned</v>
      </c>
      <c r="Q935" t="str">
        <f>IF(AND(Table11[[#This Row],[Height (cm)]]&gt;=180,Table11[[#This Row],[Weight (kg)]]&gt;=70),"180+ and 70+","")</f>
        <v/>
      </c>
    </row>
    <row r="936" spans="12:17" x14ac:dyDescent="0.2">
      <c r="L936" t="s">
        <v>854</v>
      </c>
      <c r="M936">
        <v>20</v>
      </c>
      <c r="N936">
        <v>180</v>
      </c>
      <c r="O936">
        <v>79</v>
      </c>
      <c r="P936" t="str">
        <f>IF(Table11[[#This Row],[Age]]&lt;=22,"Rookie",IF(Table11[[#This Row],[Age]]&lt;=29,"Seasoned","Veteran"))</f>
        <v>Rookie</v>
      </c>
      <c r="Q936" t="str">
        <f>IF(AND(Table11[[#This Row],[Height (cm)]]&gt;=180,Table11[[#This Row],[Weight (kg)]]&gt;=70),"180+ and 70+","")</f>
        <v>180+ and 70+</v>
      </c>
    </row>
    <row r="937" spans="12:17" x14ac:dyDescent="0.2">
      <c r="L937" t="s">
        <v>855</v>
      </c>
      <c r="M937">
        <v>19</v>
      </c>
      <c r="N937">
        <v>178</v>
      </c>
      <c r="O937">
        <v>70</v>
      </c>
      <c r="P937" t="str">
        <f>IF(Table11[[#This Row],[Age]]&lt;=22,"Rookie",IF(Table11[[#This Row],[Age]]&lt;=29,"Seasoned","Veteran"))</f>
        <v>Rookie</v>
      </c>
      <c r="Q937" t="str">
        <f>IF(AND(Table11[[#This Row],[Height (cm)]]&gt;=180,Table11[[#This Row],[Weight (kg)]]&gt;=70),"180+ and 70+","")</f>
        <v/>
      </c>
    </row>
    <row r="938" spans="12:17" x14ac:dyDescent="0.2">
      <c r="L938" t="s">
        <v>856</v>
      </c>
      <c r="M938">
        <v>21</v>
      </c>
      <c r="N938">
        <v>188</v>
      </c>
      <c r="O938">
        <v>76</v>
      </c>
      <c r="P938" t="str">
        <f>IF(Table11[[#This Row],[Age]]&lt;=22,"Rookie",IF(Table11[[#This Row],[Age]]&lt;=29,"Seasoned","Veteran"))</f>
        <v>Rookie</v>
      </c>
      <c r="Q938" t="str">
        <f>IF(AND(Table11[[#This Row],[Height (cm)]]&gt;=180,Table11[[#This Row],[Weight (kg)]]&gt;=70),"180+ and 70+","")</f>
        <v>180+ and 70+</v>
      </c>
    </row>
    <row r="939" spans="12:17" x14ac:dyDescent="0.2">
      <c r="L939" t="s">
        <v>857</v>
      </c>
      <c r="M939">
        <v>18</v>
      </c>
      <c r="N939">
        <v>191</v>
      </c>
      <c r="O939">
        <v>76</v>
      </c>
      <c r="P939" t="str">
        <f>IF(Table11[[#This Row],[Age]]&lt;=22,"Rookie",IF(Table11[[#This Row],[Age]]&lt;=29,"Seasoned","Veteran"))</f>
        <v>Rookie</v>
      </c>
      <c r="Q939" t="str">
        <f>IF(AND(Table11[[#This Row],[Height (cm)]]&gt;=180,Table11[[#This Row],[Weight (kg)]]&gt;=70),"180+ and 70+","")</f>
        <v>180+ and 70+</v>
      </c>
    </row>
    <row r="940" spans="12:17" x14ac:dyDescent="0.2">
      <c r="L940" t="s">
        <v>858</v>
      </c>
      <c r="M940">
        <v>18</v>
      </c>
      <c r="N940">
        <v>184</v>
      </c>
      <c r="O940">
        <v>79</v>
      </c>
      <c r="P940" t="str">
        <f>IF(Table11[[#This Row],[Age]]&lt;=22,"Rookie",IF(Table11[[#This Row],[Age]]&lt;=29,"Seasoned","Veteran"))</f>
        <v>Rookie</v>
      </c>
      <c r="Q940" t="str">
        <f>IF(AND(Table11[[#This Row],[Height (cm)]]&gt;=180,Table11[[#This Row],[Weight (kg)]]&gt;=70),"180+ and 70+","")</f>
        <v>180+ and 70+</v>
      </c>
    </row>
    <row r="941" spans="12:17" x14ac:dyDescent="0.2">
      <c r="L941" t="s">
        <v>859</v>
      </c>
      <c r="M941">
        <v>19</v>
      </c>
      <c r="N941">
        <v>177</v>
      </c>
      <c r="O941">
        <v>68</v>
      </c>
      <c r="P941" t="str">
        <f>IF(Table11[[#This Row],[Age]]&lt;=22,"Rookie",IF(Table11[[#This Row],[Age]]&lt;=29,"Seasoned","Veteran"))</f>
        <v>Rookie</v>
      </c>
      <c r="Q941" t="str">
        <f>IF(AND(Table11[[#This Row],[Height (cm)]]&gt;=180,Table11[[#This Row],[Weight (kg)]]&gt;=70),"180+ and 70+","")</f>
        <v/>
      </c>
    </row>
    <row r="942" spans="12:17" x14ac:dyDescent="0.2">
      <c r="L942" t="s">
        <v>860</v>
      </c>
      <c r="M942">
        <v>19</v>
      </c>
      <c r="N942">
        <v>181</v>
      </c>
      <c r="O942">
        <v>76</v>
      </c>
      <c r="P942" t="str">
        <f>IF(Table11[[#This Row],[Age]]&lt;=22,"Rookie",IF(Table11[[#This Row],[Age]]&lt;=29,"Seasoned","Veteran"))</f>
        <v>Rookie</v>
      </c>
      <c r="Q942" t="str">
        <f>IF(AND(Table11[[#This Row],[Height (cm)]]&gt;=180,Table11[[#This Row],[Weight (kg)]]&gt;=70),"180+ and 70+","")</f>
        <v>180+ and 70+</v>
      </c>
    </row>
    <row r="943" spans="12:17" x14ac:dyDescent="0.2">
      <c r="L943" t="s">
        <v>861</v>
      </c>
      <c r="M943">
        <v>19</v>
      </c>
      <c r="N943">
        <v>175</v>
      </c>
      <c r="O943">
        <v>70</v>
      </c>
      <c r="P943" t="str">
        <f>IF(Table11[[#This Row],[Age]]&lt;=22,"Rookie",IF(Table11[[#This Row],[Age]]&lt;=29,"Seasoned","Veteran"))</f>
        <v>Rookie</v>
      </c>
      <c r="Q943" t="str">
        <f>IF(AND(Table11[[#This Row],[Height (cm)]]&gt;=180,Table11[[#This Row],[Weight (kg)]]&gt;=70),"180+ and 70+","")</f>
        <v/>
      </c>
    </row>
    <row r="944" spans="12:17" x14ac:dyDescent="0.2">
      <c r="L944" t="s">
        <v>862</v>
      </c>
      <c r="M944">
        <v>18</v>
      </c>
      <c r="N944">
        <v>182</v>
      </c>
      <c r="O944">
        <v>76</v>
      </c>
      <c r="P944" t="str">
        <f>IF(Table11[[#This Row],[Age]]&lt;=22,"Rookie",IF(Table11[[#This Row],[Age]]&lt;=29,"Seasoned","Veteran"))</f>
        <v>Rookie</v>
      </c>
      <c r="Q944" t="str">
        <f>IF(AND(Table11[[#This Row],[Height (cm)]]&gt;=180,Table11[[#This Row],[Weight (kg)]]&gt;=70),"180+ and 70+","")</f>
        <v>180+ and 70+</v>
      </c>
    </row>
    <row r="945" spans="12:17" x14ac:dyDescent="0.2">
      <c r="L945" t="s">
        <v>863</v>
      </c>
      <c r="M945">
        <v>18</v>
      </c>
      <c r="N945">
        <v>175</v>
      </c>
      <c r="O945">
        <v>68</v>
      </c>
      <c r="P945" t="str">
        <f>IF(Table11[[#This Row],[Age]]&lt;=22,"Rookie",IF(Table11[[#This Row],[Age]]&lt;=29,"Seasoned","Veteran"))</f>
        <v>Rookie</v>
      </c>
      <c r="Q945" t="str">
        <f>IF(AND(Table11[[#This Row],[Height (cm)]]&gt;=180,Table11[[#This Row],[Weight (kg)]]&gt;=70),"180+ and 70+","")</f>
        <v/>
      </c>
    </row>
    <row r="946" spans="12:17" x14ac:dyDescent="0.2">
      <c r="L946" t="s">
        <v>864</v>
      </c>
      <c r="M946">
        <v>22</v>
      </c>
      <c r="N946">
        <v>188</v>
      </c>
      <c r="O946">
        <v>76</v>
      </c>
      <c r="P946" t="str">
        <f>IF(Table11[[#This Row],[Age]]&lt;=22,"Rookie",IF(Table11[[#This Row],[Age]]&lt;=29,"Seasoned","Veteran"))</f>
        <v>Rookie</v>
      </c>
      <c r="Q946" t="str">
        <f>IF(AND(Table11[[#This Row],[Height (cm)]]&gt;=180,Table11[[#This Row],[Weight (kg)]]&gt;=70),"180+ and 70+","")</f>
        <v>180+ and 70+</v>
      </c>
    </row>
    <row r="947" spans="12:17" x14ac:dyDescent="0.2">
      <c r="L947" t="s">
        <v>865</v>
      </c>
      <c r="M947">
        <v>17</v>
      </c>
      <c r="N947">
        <v>166</v>
      </c>
      <c r="O947">
        <v>63</v>
      </c>
      <c r="P947" t="str">
        <f>IF(Table11[[#This Row],[Age]]&lt;=22,"Rookie",IF(Table11[[#This Row],[Age]]&lt;=29,"Seasoned","Veteran"))</f>
        <v>Rookie</v>
      </c>
      <c r="Q947" t="str">
        <f>IF(AND(Table11[[#This Row],[Height (cm)]]&gt;=180,Table11[[#This Row],[Weight (kg)]]&gt;=70),"180+ and 70+","")</f>
        <v/>
      </c>
    </row>
    <row r="948" spans="12:17" x14ac:dyDescent="0.2">
      <c r="L948" t="s">
        <v>866</v>
      </c>
      <c r="M948">
        <v>23</v>
      </c>
      <c r="N948">
        <v>194</v>
      </c>
      <c r="O948">
        <v>88</v>
      </c>
      <c r="P948" t="str">
        <f>IF(Table11[[#This Row],[Age]]&lt;=22,"Rookie",IF(Table11[[#This Row],[Age]]&lt;=29,"Seasoned","Veteran"))</f>
        <v>Seasoned</v>
      </c>
      <c r="Q948" t="str">
        <f>IF(AND(Table11[[#This Row],[Height (cm)]]&gt;=180,Table11[[#This Row],[Weight (kg)]]&gt;=70),"180+ and 70+","")</f>
        <v>180+ and 70+</v>
      </c>
    </row>
    <row r="949" spans="12:17" x14ac:dyDescent="0.2">
      <c r="L949" t="s">
        <v>867</v>
      </c>
      <c r="M949">
        <v>24</v>
      </c>
      <c r="N949">
        <v>175</v>
      </c>
      <c r="O949">
        <v>69</v>
      </c>
      <c r="P949" t="str">
        <f>IF(Table11[[#This Row],[Age]]&lt;=22,"Rookie",IF(Table11[[#This Row],[Age]]&lt;=29,"Seasoned","Veteran"))</f>
        <v>Seasoned</v>
      </c>
      <c r="Q949" t="str">
        <f>IF(AND(Table11[[#This Row],[Height (cm)]]&gt;=180,Table11[[#This Row],[Weight (kg)]]&gt;=70),"180+ and 70+","")</f>
        <v/>
      </c>
    </row>
    <row r="950" spans="12:17" x14ac:dyDescent="0.2">
      <c r="L950" t="s">
        <v>868</v>
      </c>
      <c r="M950">
        <v>24</v>
      </c>
      <c r="N950">
        <v>177</v>
      </c>
      <c r="O950">
        <v>79</v>
      </c>
      <c r="P950" t="str">
        <f>IF(Table11[[#This Row],[Age]]&lt;=22,"Rookie",IF(Table11[[#This Row],[Age]]&lt;=29,"Seasoned","Veteran"))</f>
        <v>Seasoned</v>
      </c>
      <c r="Q950" t="str">
        <f>IF(AND(Table11[[#This Row],[Height (cm)]]&gt;=180,Table11[[#This Row],[Weight (kg)]]&gt;=70),"180+ and 70+","")</f>
        <v/>
      </c>
    </row>
    <row r="951" spans="12:17" x14ac:dyDescent="0.2">
      <c r="L951" t="s">
        <v>869</v>
      </c>
      <c r="M951">
        <v>20</v>
      </c>
      <c r="N951">
        <v>186</v>
      </c>
      <c r="O951">
        <v>75</v>
      </c>
      <c r="P951" t="str">
        <f>IF(Table11[[#This Row],[Age]]&lt;=22,"Rookie",IF(Table11[[#This Row],[Age]]&lt;=29,"Seasoned","Veteran"))</f>
        <v>Rookie</v>
      </c>
      <c r="Q951" t="str">
        <f>IF(AND(Table11[[#This Row],[Height (cm)]]&gt;=180,Table11[[#This Row],[Weight (kg)]]&gt;=70),"180+ and 70+","")</f>
        <v>180+ and 70+</v>
      </c>
    </row>
    <row r="952" spans="12:17" x14ac:dyDescent="0.2">
      <c r="L952" t="s">
        <v>870</v>
      </c>
      <c r="M952">
        <v>18</v>
      </c>
      <c r="N952">
        <v>170</v>
      </c>
      <c r="O952">
        <v>60</v>
      </c>
      <c r="P952" t="str">
        <f>IF(Table11[[#This Row],[Age]]&lt;=22,"Rookie",IF(Table11[[#This Row],[Age]]&lt;=29,"Seasoned","Veteran"))</f>
        <v>Rookie</v>
      </c>
      <c r="Q952" t="str">
        <f>IF(AND(Table11[[#This Row],[Height (cm)]]&gt;=180,Table11[[#This Row],[Weight (kg)]]&gt;=70),"180+ and 70+","")</f>
        <v/>
      </c>
    </row>
    <row r="953" spans="12:17" x14ac:dyDescent="0.2">
      <c r="L953" t="s">
        <v>871</v>
      </c>
      <c r="M953">
        <v>20</v>
      </c>
      <c r="N953">
        <v>180</v>
      </c>
      <c r="O953">
        <v>65</v>
      </c>
      <c r="P953" t="str">
        <f>IF(Table11[[#This Row],[Age]]&lt;=22,"Rookie",IF(Table11[[#This Row],[Age]]&lt;=29,"Seasoned","Veteran"))</f>
        <v>Rookie</v>
      </c>
      <c r="Q953" t="str">
        <f>IF(AND(Table11[[#This Row],[Height (cm)]]&gt;=180,Table11[[#This Row],[Weight (kg)]]&gt;=70),"180+ and 70+","")</f>
        <v/>
      </c>
    </row>
    <row r="954" spans="12:17" x14ac:dyDescent="0.2">
      <c r="L954" t="s">
        <v>872</v>
      </c>
      <c r="M954">
        <v>18</v>
      </c>
      <c r="N954">
        <v>185</v>
      </c>
      <c r="O954">
        <v>77</v>
      </c>
      <c r="P954" t="str">
        <f>IF(Table11[[#This Row],[Age]]&lt;=22,"Rookie",IF(Table11[[#This Row],[Age]]&lt;=29,"Seasoned","Veteran"))</f>
        <v>Rookie</v>
      </c>
      <c r="Q954" t="str">
        <f>IF(AND(Table11[[#This Row],[Height (cm)]]&gt;=180,Table11[[#This Row],[Weight (kg)]]&gt;=70),"180+ and 70+","")</f>
        <v>180+ and 70+</v>
      </c>
    </row>
    <row r="955" spans="12:17" x14ac:dyDescent="0.2">
      <c r="L955" t="s">
        <v>762</v>
      </c>
      <c r="M955">
        <v>20</v>
      </c>
      <c r="N955">
        <v>190</v>
      </c>
      <c r="O955">
        <v>80</v>
      </c>
      <c r="P955" t="str">
        <f>IF(Table11[[#This Row],[Age]]&lt;=22,"Rookie",IF(Table11[[#This Row],[Age]]&lt;=29,"Seasoned","Veteran"))</f>
        <v>Rookie</v>
      </c>
      <c r="Q955" t="str">
        <f>IF(AND(Table11[[#This Row],[Height (cm)]]&gt;=180,Table11[[#This Row],[Weight (kg)]]&gt;=70),"180+ and 70+","")</f>
        <v>180+ and 70+</v>
      </c>
    </row>
    <row r="956" spans="12:17" x14ac:dyDescent="0.2">
      <c r="L956" t="s">
        <v>873</v>
      </c>
      <c r="M956">
        <v>19</v>
      </c>
      <c r="N956">
        <v>179</v>
      </c>
      <c r="O956">
        <v>67</v>
      </c>
      <c r="P956" t="str">
        <f>IF(Table11[[#This Row],[Age]]&lt;=22,"Rookie",IF(Table11[[#This Row],[Age]]&lt;=29,"Seasoned","Veteran"))</f>
        <v>Rookie</v>
      </c>
      <c r="Q956" t="str">
        <f>IF(AND(Table11[[#This Row],[Height (cm)]]&gt;=180,Table11[[#This Row],[Weight (kg)]]&gt;=70),"180+ and 70+","")</f>
        <v/>
      </c>
    </row>
    <row r="957" spans="12:17" x14ac:dyDescent="0.2">
      <c r="L957" t="s">
        <v>874</v>
      </c>
      <c r="M957">
        <v>19</v>
      </c>
      <c r="N957">
        <v>173</v>
      </c>
      <c r="O957">
        <v>65</v>
      </c>
      <c r="P957" t="str">
        <f>IF(Table11[[#This Row],[Age]]&lt;=22,"Rookie",IF(Table11[[#This Row],[Age]]&lt;=29,"Seasoned","Veteran"))</f>
        <v>Rookie</v>
      </c>
      <c r="Q957" t="str">
        <f>IF(AND(Table11[[#This Row],[Height (cm)]]&gt;=180,Table11[[#This Row],[Weight (kg)]]&gt;=70),"180+ and 70+","")</f>
        <v/>
      </c>
    </row>
    <row r="958" spans="12:17" x14ac:dyDescent="0.2">
      <c r="L958" t="s">
        <v>763</v>
      </c>
      <c r="M958">
        <v>18</v>
      </c>
      <c r="N958">
        <v>178</v>
      </c>
      <c r="O958">
        <v>67</v>
      </c>
      <c r="P958" t="str">
        <f>IF(Table11[[#This Row],[Age]]&lt;=22,"Rookie",IF(Table11[[#This Row],[Age]]&lt;=29,"Seasoned","Veteran"))</f>
        <v>Rookie</v>
      </c>
      <c r="Q958" t="str">
        <f>IF(AND(Table11[[#This Row],[Height (cm)]]&gt;=180,Table11[[#This Row],[Weight (kg)]]&gt;=70),"180+ and 70+","")</f>
        <v/>
      </c>
    </row>
    <row r="959" spans="12:17" x14ac:dyDescent="0.2">
      <c r="L959" t="s">
        <v>875</v>
      </c>
      <c r="M959">
        <v>19</v>
      </c>
      <c r="N959">
        <v>193</v>
      </c>
      <c r="O959">
        <v>82</v>
      </c>
      <c r="P959" t="str">
        <f>IF(Table11[[#This Row],[Age]]&lt;=22,"Rookie",IF(Table11[[#This Row],[Age]]&lt;=29,"Seasoned","Veteran"))</f>
        <v>Rookie</v>
      </c>
      <c r="Q959" t="str">
        <f>IF(AND(Table11[[#This Row],[Height (cm)]]&gt;=180,Table11[[#This Row],[Weight (kg)]]&gt;=70),"180+ and 70+","")</f>
        <v>180+ and 70+</v>
      </c>
    </row>
    <row r="960" spans="12:17" x14ac:dyDescent="0.2">
      <c r="L960" t="s">
        <v>876</v>
      </c>
      <c r="M960">
        <v>18</v>
      </c>
      <c r="N960">
        <v>173</v>
      </c>
      <c r="O960">
        <v>71</v>
      </c>
      <c r="P960" t="str">
        <f>IF(Table11[[#This Row],[Age]]&lt;=22,"Rookie",IF(Table11[[#This Row],[Age]]&lt;=29,"Seasoned","Veteran"))</f>
        <v>Rookie</v>
      </c>
      <c r="Q960" t="str">
        <f>IF(AND(Table11[[#This Row],[Height (cm)]]&gt;=180,Table11[[#This Row],[Weight (kg)]]&gt;=70),"180+ and 70+","")</f>
        <v/>
      </c>
    </row>
    <row r="961" spans="12:17" x14ac:dyDescent="0.2">
      <c r="L961" t="s">
        <v>877</v>
      </c>
      <c r="M961">
        <v>18</v>
      </c>
      <c r="N961">
        <v>186</v>
      </c>
      <c r="O961">
        <v>81</v>
      </c>
      <c r="P961" t="str">
        <f>IF(Table11[[#This Row],[Age]]&lt;=22,"Rookie",IF(Table11[[#This Row],[Age]]&lt;=29,"Seasoned","Veteran"))</f>
        <v>Rookie</v>
      </c>
      <c r="Q961" t="str">
        <f>IF(AND(Table11[[#This Row],[Height (cm)]]&gt;=180,Table11[[#This Row],[Weight (kg)]]&gt;=70),"180+ and 70+","")</f>
        <v>180+ and 70+</v>
      </c>
    </row>
    <row r="962" spans="12:17" x14ac:dyDescent="0.2">
      <c r="L962" t="s">
        <v>878</v>
      </c>
      <c r="M962">
        <v>27</v>
      </c>
      <c r="N962">
        <v>184</v>
      </c>
      <c r="O962">
        <v>83</v>
      </c>
      <c r="P962" t="str">
        <f>IF(Table11[[#This Row],[Age]]&lt;=22,"Rookie",IF(Table11[[#This Row],[Age]]&lt;=29,"Seasoned","Veteran"))</f>
        <v>Seasoned</v>
      </c>
      <c r="Q962" t="str">
        <f>IF(AND(Table11[[#This Row],[Height (cm)]]&gt;=180,Table11[[#This Row],[Weight (kg)]]&gt;=70),"180+ and 70+","")</f>
        <v>180+ and 70+</v>
      </c>
    </row>
    <row r="963" spans="12:17" x14ac:dyDescent="0.2">
      <c r="L963" t="s">
        <v>879</v>
      </c>
      <c r="M963">
        <v>26</v>
      </c>
      <c r="N963">
        <v>182</v>
      </c>
      <c r="O963">
        <v>74</v>
      </c>
      <c r="P963" t="str">
        <f>IF(Table11[[#This Row],[Age]]&lt;=22,"Rookie",IF(Table11[[#This Row],[Age]]&lt;=29,"Seasoned","Veteran"))</f>
        <v>Seasoned</v>
      </c>
      <c r="Q963" t="str">
        <f>IF(AND(Table11[[#This Row],[Height (cm)]]&gt;=180,Table11[[#This Row],[Weight (kg)]]&gt;=70),"180+ and 70+","")</f>
        <v>180+ and 70+</v>
      </c>
    </row>
    <row r="964" spans="12:17" x14ac:dyDescent="0.2">
      <c r="L964" t="s">
        <v>880</v>
      </c>
      <c r="M964">
        <v>25</v>
      </c>
      <c r="N964">
        <v>197</v>
      </c>
      <c r="O964">
        <v>90</v>
      </c>
      <c r="P964" t="str">
        <f>IF(Table11[[#This Row],[Age]]&lt;=22,"Rookie",IF(Table11[[#This Row],[Age]]&lt;=29,"Seasoned","Veteran"))</f>
        <v>Seasoned</v>
      </c>
      <c r="Q964" t="str">
        <f>IF(AND(Table11[[#This Row],[Height (cm)]]&gt;=180,Table11[[#This Row],[Weight (kg)]]&gt;=70),"180+ and 70+","")</f>
        <v>180+ and 70+</v>
      </c>
    </row>
    <row r="965" spans="12:17" x14ac:dyDescent="0.2">
      <c r="L965" t="s">
        <v>774</v>
      </c>
      <c r="M965">
        <v>26</v>
      </c>
      <c r="N965">
        <v>190</v>
      </c>
      <c r="O965">
        <v>81</v>
      </c>
      <c r="P965" t="str">
        <f>IF(Table11[[#This Row],[Age]]&lt;=22,"Rookie",IF(Table11[[#This Row],[Age]]&lt;=29,"Seasoned","Veteran"))</f>
        <v>Seasoned</v>
      </c>
      <c r="Q965" t="str">
        <f>IF(AND(Table11[[#This Row],[Height (cm)]]&gt;=180,Table11[[#This Row],[Weight (kg)]]&gt;=70),"180+ and 70+","")</f>
        <v>180+ and 70+</v>
      </c>
    </row>
    <row r="966" spans="12:17" x14ac:dyDescent="0.2">
      <c r="L966" t="s">
        <v>881</v>
      </c>
      <c r="M966">
        <v>25</v>
      </c>
      <c r="N966">
        <v>176</v>
      </c>
      <c r="O966">
        <v>70</v>
      </c>
      <c r="P966" t="str">
        <f>IF(Table11[[#This Row],[Age]]&lt;=22,"Rookie",IF(Table11[[#This Row],[Age]]&lt;=29,"Seasoned","Veteran"))</f>
        <v>Seasoned</v>
      </c>
      <c r="Q966" t="str">
        <f>IF(AND(Table11[[#This Row],[Height (cm)]]&gt;=180,Table11[[#This Row],[Weight (kg)]]&gt;=70),"180+ and 70+","")</f>
        <v/>
      </c>
    </row>
    <row r="967" spans="12:17" x14ac:dyDescent="0.2">
      <c r="L967" t="s">
        <v>739</v>
      </c>
      <c r="M967">
        <v>26</v>
      </c>
      <c r="N967">
        <v>190</v>
      </c>
      <c r="O967">
        <v>89</v>
      </c>
      <c r="P967" t="str">
        <f>IF(Table11[[#This Row],[Age]]&lt;=22,"Rookie",IF(Table11[[#This Row],[Age]]&lt;=29,"Seasoned","Veteran"))</f>
        <v>Seasoned</v>
      </c>
      <c r="Q967" t="str">
        <f>IF(AND(Table11[[#This Row],[Height (cm)]]&gt;=180,Table11[[#This Row],[Weight (kg)]]&gt;=70),"180+ and 70+","")</f>
        <v>180+ and 70+</v>
      </c>
    </row>
    <row r="968" spans="12:17" x14ac:dyDescent="0.2">
      <c r="L968" t="s">
        <v>882</v>
      </c>
      <c r="M968">
        <v>24</v>
      </c>
      <c r="N968">
        <v>190</v>
      </c>
      <c r="O968">
        <v>76</v>
      </c>
      <c r="P968" t="str">
        <f>IF(Table11[[#This Row],[Age]]&lt;=22,"Rookie",IF(Table11[[#This Row],[Age]]&lt;=29,"Seasoned","Veteran"))</f>
        <v>Seasoned</v>
      </c>
      <c r="Q968" t="str">
        <f>IF(AND(Table11[[#This Row],[Height (cm)]]&gt;=180,Table11[[#This Row],[Weight (kg)]]&gt;=70),"180+ and 70+","")</f>
        <v>180+ and 70+</v>
      </c>
    </row>
    <row r="969" spans="12:17" x14ac:dyDescent="0.2">
      <c r="L969" t="s">
        <v>883</v>
      </c>
      <c r="M969">
        <v>25</v>
      </c>
      <c r="N969">
        <v>171</v>
      </c>
      <c r="O969">
        <v>63</v>
      </c>
      <c r="P969" t="str">
        <f>IF(Table11[[#This Row],[Age]]&lt;=22,"Rookie",IF(Table11[[#This Row],[Age]]&lt;=29,"Seasoned","Veteran"))</f>
        <v>Seasoned</v>
      </c>
      <c r="Q969" t="str">
        <f>IF(AND(Table11[[#This Row],[Height (cm)]]&gt;=180,Table11[[#This Row],[Weight (kg)]]&gt;=70),"180+ and 70+","")</f>
        <v/>
      </c>
    </row>
    <row r="970" spans="12:17" x14ac:dyDescent="0.2">
      <c r="L970" t="s">
        <v>884</v>
      </c>
      <c r="M970">
        <v>28</v>
      </c>
      <c r="N970">
        <v>188</v>
      </c>
      <c r="O970">
        <v>80</v>
      </c>
      <c r="P970" t="str">
        <f>IF(Table11[[#This Row],[Age]]&lt;=22,"Rookie",IF(Table11[[#This Row],[Age]]&lt;=29,"Seasoned","Veteran"))</f>
        <v>Seasoned</v>
      </c>
      <c r="Q970" t="str">
        <f>IF(AND(Table11[[#This Row],[Height (cm)]]&gt;=180,Table11[[#This Row],[Weight (kg)]]&gt;=70),"180+ and 70+","")</f>
        <v>180+ and 70+</v>
      </c>
    </row>
    <row r="971" spans="12:17" x14ac:dyDescent="0.2">
      <c r="L971" t="s">
        <v>885</v>
      </c>
      <c r="M971">
        <v>27</v>
      </c>
      <c r="N971">
        <v>188</v>
      </c>
      <c r="O971">
        <v>80</v>
      </c>
      <c r="P971" t="str">
        <f>IF(Table11[[#This Row],[Age]]&lt;=22,"Rookie",IF(Table11[[#This Row],[Age]]&lt;=29,"Seasoned","Veteran"))</f>
        <v>Seasoned</v>
      </c>
      <c r="Q971" t="str">
        <f>IF(AND(Table11[[#This Row],[Height (cm)]]&gt;=180,Table11[[#This Row],[Weight (kg)]]&gt;=70),"180+ and 70+","")</f>
        <v>180+ and 70+</v>
      </c>
    </row>
    <row r="972" spans="12:17" x14ac:dyDescent="0.2">
      <c r="L972" t="s">
        <v>886</v>
      </c>
      <c r="M972">
        <v>26</v>
      </c>
      <c r="N972">
        <v>181</v>
      </c>
      <c r="O972">
        <v>73</v>
      </c>
      <c r="P972" t="str">
        <f>IF(Table11[[#This Row],[Age]]&lt;=22,"Rookie",IF(Table11[[#This Row],[Age]]&lt;=29,"Seasoned","Veteran"))</f>
        <v>Seasoned</v>
      </c>
      <c r="Q972" t="str">
        <f>IF(AND(Table11[[#This Row],[Height (cm)]]&gt;=180,Table11[[#This Row],[Weight (kg)]]&gt;=70),"180+ and 70+","")</f>
        <v>180+ and 70+</v>
      </c>
    </row>
    <row r="973" spans="12:17" x14ac:dyDescent="0.2">
      <c r="L973" t="s">
        <v>887</v>
      </c>
      <c r="M973">
        <v>25</v>
      </c>
      <c r="N973">
        <v>178</v>
      </c>
      <c r="O973">
        <v>80</v>
      </c>
      <c r="P973" t="str">
        <f>IF(Table11[[#This Row],[Age]]&lt;=22,"Rookie",IF(Table11[[#This Row],[Age]]&lt;=29,"Seasoned","Veteran"))</f>
        <v>Seasoned</v>
      </c>
      <c r="Q973" t="str">
        <f>IF(AND(Table11[[#This Row],[Height (cm)]]&gt;=180,Table11[[#This Row],[Weight (kg)]]&gt;=70),"180+ and 70+","")</f>
        <v/>
      </c>
    </row>
    <row r="974" spans="12:17" x14ac:dyDescent="0.2">
      <c r="L974" t="s">
        <v>888</v>
      </c>
      <c r="M974">
        <v>25</v>
      </c>
      <c r="N974">
        <v>184</v>
      </c>
      <c r="O974">
        <v>79</v>
      </c>
      <c r="P974" t="str">
        <f>IF(Table11[[#This Row],[Age]]&lt;=22,"Rookie",IF(Table11[[#This Row],[Age]]&lt;=29,"Seasoned","Veteran"))</f>
        <v>Seasoned</v>
      </c>
      <c r="Q974" t="str">
        <f>IF(AND(Table11[[#This Row],[Height (cm)]]&gt;=180,Table11[[#This Row],[Weight (kg)]]&gt;=70),"180+ and 70+","")</f>
        <v>180+ and 70+</v>
      </c>
    </row>
    <row r="975" spans="12:17" x14ac:dyDescent="0.2">
      <c r="L975" t="s">
        <v>889</v>
      </c>
      <c r="M975">
        <v>25</v>
      </c>
      <c r="N975">
        <v>182</v>
      </c>
      <c r="O975">
        <v>79</v>
      </c>
      <c r="P975" t="str">
        <f>IF(Table11[[#This Row],[Age]]&lt;=22,"Rookie",IF(Table11[[#This Row],[Age]]&lt;=29,"Seasoned","Veteran"))</f>
        <v>Seasoned</v>
      </c>
      <c r="Q975" t="str">
        <f>IF(AND(Table11[[#This Row],[Height (cm)]]&gt;=180,Table11[[#This Row],[Weight (kg)]]&gt;=70),"180+ and 70+","")</f>
        <v>180+ and 70+</v>
      </c>
    </row>
    <row r="976" spans="12:17" x14ac:dyDescent="0.2">
      <c r="L976" t="s">
        <v>890</v>
      </c>
      <c r="M976">
        <v>26</v>
      </c>
      <c r="N976">
        <v>188</v>
      </c>
      <c r="O976">
        <v>78</v>
      </c>
      <c r="P976" t="str">
        <f>IF(Table11[[#This Row],[Age]]&lt;=22,"Rookie",IF(Table11[[#This Row],[Age]]&lt;=29,"Seasoned","Veteran"))</f>
        <v>Seasoned</v>
      </c>
      <c r="Q976" t="str">
        <f>IF(AND(Table11[[#This Row],[Height (cm)]]&gt;=180,Table11[[#This Row],[Weight (kg)]]&gt;=70),"180+ and 70+","")</f>
        <v>180+ and 70+</v>
      </c>
    </row>
    <row r="977" spans="12:17" x14ac:dyDescent="0.2">
      <c r="L977" t="s">
        <v>891</v>
      </c>
      <c r="M977">
        <v>25</v>
      </c>
      <c r="N977">
        <v>178</v>
      </c>
      <c r="O977">
        <v>67</v>
      </c>
      <c r="P977" t="str">
        <f>IF(Table11[[#This Row],[Age]]&lt;=22,"Rookie",IF(Table11[[#This Row],[Age]]&lt;=29,"Seasoned","Veteran"))</f>
        <v>Seasoned</v>
      </c>
      <c r="Q977" t="str">
        <f>IF(AND(Table11[[#This Row],[Height (cm)]]&gt;=180,Table11[[#This Row],[Weight (kg)]]&gt;=70),"180+ and 70+","")</f>
        <v/>
      </c>
    </row>
    <row r="978" spans="12:17" x14ac:dyDescent="0.2">
      <c r="L978" t="s">
        <v>892</v>
      </c>
      <c r="M978">
        <v>23</v>
      </c>
      <c r="N978">
        <v>192</v>
      </c>
      <c r="O978">
        <v>82</v>
      </c>
      <c r="P978" t="str">
        <f>IF(Table11[[#This Row],[Age]]&lt;=22,"Rookie",IF(Table11[[#This Row],[Age]]&lt;=29,"Seasoned","Veteran"))</f>
        <v>Seasoned</v>
      </c>
      <c r="Q978" t="str">
        <f>IF(AND(Table11[[#This Row],[Height (cm)]]&gt;=180,Table11[[#This Row],[Weight (kg)]]&gt;=70),"180+ and 70+","")</f>
        <v>180+ and 70+</v>
      </c>
    </row>
    <row r="979" spans="12:17" x14ac:dyDescent="0.2">
      <c r="L979" t="s">
        <v>893</v>
      </c>
      <c r="M979">
        <v>26</v>
      </c>
      <c r="N979">
        <v>182</v>
      </c>
      <c r="O979">
        <v>78</v>
      </c>
      <c r="P979" t="str">
        <f>IF(Table11[[#This Row],[Age]]&lt;=22,"Rookie",IF(Table11[[#This Row],[Age]]&lt;=29,"Seasoned","Veteran"))</f>
        <v>Seasoned</v>
      </c>
      <c r="Q979" t="str">
        <f>IF(AND(Table11[[#This Row],[Height (cm)]]&gt;=180,Table11[[#This Row],[Weight (kg)]]&gt;=70),"180+ and 70+","")</f>
        <v>180+ and 70+</v>
      </c>
    </row>
    <row r="980" spans="12:17" x14ac:dyDescent="0.2">
      <c r="L980" t="s">
        <v>894</v>
      </c>
      <c r="M980">
        <v>25</v>
      </c>
      <c r="N980">
        <v>175</v>
      </c>
      <c r="O980">
        <v>66</v>
      </c>
      <c r="P980" t="str">
        <f>IF(Table11[[#This Row],[Age]]&lt;=22,"Rookie",IF(Table11[[#This Row],[Age]]&lt;=29,"Seasoned","Veteran"))</f>
        <v>Seasoned</v>
      </c>
      <c r="Q980" t="str">
        <f>IF(AND(Table11[[#This Row],[Height (cm)]]&gt;=180,Table11[[#This Row],[Weight (kg)]]&gt;=70),"180+ and 70+","")</f>
        <v/>
      </c>
    </row>
    <row r="981" spans="12:17" x14ac:dyDescent="0.2">
      <c r="L981" t="s">
        <v>895</v>
      </c>
      <c r="M981">
        <v>26</v>
      </c>
      <c r="N981">
        <v>191</v>
      </c>
      <c r="O981">
        <v>85</v>
      </c>
      <c r="P981" t="str">
        <f>IF(Table11[[#This Row],[Age]]&lt;=22,"Rookie",IF(Table11[[#This Row],[Age]]&lt;=29,"Seasoned","Veteran"))</f>
        <v>Seasoned</v>
      </c>
      <c r="Q981" t="str">
        <f>IF(AND(Table11[[#This Row],[Height (cm)]]&gt;=180,Table11[[#This Row],[Weight (kg)]]&gt;=70),"180+ and 70+","")</f>
        <v>180+ and 70+</v>
      </c>
    </row>
    <row r="982" spans="12:17" x14ac:dyDescent="0.2">
      <c r="L982" t="s">
        <v>896</v>
      </c>
      <c r="M982">
        <v>24</v>
      </c>
      <c r="N982">
        <v>175</v>
      </c>
      <c r="O982">
        <v>68</v>
      </c>
      <c r="P982" t="str">
        <f>IF(Table11[[#This Row],[Age]]&lt;=22,"Rookie",IF(Table11[[#This Row],[Age]]&lt;=29,"Seasoned","Veteran"))</f>
        <v>Seasoned</v>
      </c>
      <c r="Q982" t="str">
        <f>IF(AND(Table11[[#This Row],[Height (cm)]]&gt;=180,Table11[[#This Row],[Weight (kg)]]&gt;=70),"180+ and 70+","")</f>
        <v/>
      </c>
    </row>
    <row r="983" spans="12:17" x14ac:dyDescent="0.2">
      <c r="L983" t="s">
        <v>897</v>
      </c>
      <c r="M983">
        <v>23</v>
      </c>
      <c r="N983">
        <v>180</v>
      </c>
      <c r="O983">
        <v>75</v>
      </c>
      <c r="P983" t="str">
        <f>IF(Table11[[#This Row],[Age]]&lt;=22,"Rookie",IF(Table11[[#This Row],[Age]]&lt;=29,"Seasoned","Veteran"))</f>
        <v>Seasoned</v>
      </c>
      <c r="Q983" t="str">
        <f>IF(AND(Table11[[#This Row],[Height (cm)]]&gt;=180,Table11[[#This Row],[Weight (kg)]]&gt;=70),"180+ and 70+","")</f>
        <v>180+ and 70+</v>
      </c>
    </row>
    <row r="984" spans="12:17" x14ac:dyDescent="0.2">
      <c r="L984" t="s">
        <v>898</v>
      </c>
      <c r="M984">
        <v>24</v>
      </c>
      <c r="N984">
        <v>180</v>
      </c>
      <c r="O984">
        <v>86</v>
      </c>
      <c r="P984" t="str">
        <f>IF(Table11[[#This Row],[Age]]&lt;=22,"Rookie",IF(Table11[[#This Row],[Age]]&lt;=29,"Seasoned","Veteran"))</f>
        <v>Seasoned</v>
      </c>
      <c r="Q984" t="str">
        <f>IF(AND(Table11[[#This Row],[Height (cm)]]&gt;=180,Table11[[#This Row],[Weight (kg)]]&gt;=70),"180+ and 70+","")</f>
        <v>180+ and 70+</v>
      </c>
    </row>
    <row r="985" spans="12:17" x14ac:dyDescent="0.2">
      <c r="L985" t="s">
        <v>899</v>
      </c>
      <c r="M985">
        <v>26</v>
      </c>
      <c r="N985">
        <v>191</v>
      </c>
      <c r="O985">
        <v>76</v>
      </c>
      <c r="P985" t="str">
        <f>IF(Table11[[#This Row],[Age]]&lt;=22,"Rookie",IF(Table11[[#This Row],[Age]]&lt;=29,"Seasoned","Veteran"))</f>
        <v>Seasoned</v>
      </c>
      <c r="Q985" t="str">
        <f>IF(AND(Table11[[#This Row],[Height (cm)]]&gt;=180,Table11[[#This Row],[Weight (kg)]]&gt;=70),"180+ and 70+","")</f>
        <v>180+ and 70+</v>
      </c>
    </row>
    <row r="986" spans="12:17" x14ac:dyDescent="0.2">
      <c r="L986" t="s">
        <v>900</v>
      </c>
      <c r="M986">
        <v>23</v>
      </c>
      <c r="N986">
        <v>180</v>
      </c>
      <c r="O986">
        <v>75</v>
      </c>
      <c r="P986" t="str">
        <f>IF(Table11[[#This Row],[Age]]&lt;=22,"Rookie",IF(Table11[[#This Row],[Age]]&lt;=29,"Seasoned","Veteran"))</f>
        <v>Seasoned</v>
      </c>
      <c r="Q986" t="str">
        <f>IF(AND(Table11[[#This Row],[Height (cm)]]&gt;=180,Table11[[#This Row],[Weight (kg)]]&gt;=70),"180+ and 70+","")</f>
        <v>180+ and 70+</v>
      </c>
    </row>
    <row r="987" spans="12:17" x14ac:dyDescent="0.2">
      <c r="L987" t="s">
        <v>901</v>
      </c>
      <c r="M987">
        <v>24</v>
      </c>
      <c r="N987">
        <v>178</v>
      </c>
      <c r="O987">
        <v>72</v>
      </c>
      <c r="P987" t="str">
        <f>IF(Table11[[#This Row],[Age]]&lt;=22,"Rookie",IF(Table11[[#This Row],[Age]]&lt;=29,"Seasoned","Veteran"))</f>
        <v>Seasoned</v>
      </c>
      <c r="Q987" t="str">
        <f>IF(AND(Table11[[#This Row],[Height (cm)]]&gt;=180,Table11[[#This Row],[Weight (kg)]]&gt;=70),"180+ and 70+","")</f>
        <v/>
      </c>
    </row>
    <row r="988" spans="12:17" x14ac:dyDescent="0.2">
      <c r="L988" t="s">
        <v>902</v>
      </c>
      <c r="M988">
        <v>25</v>
      </c>
      <c r="N988">
        <v>183</v>
      </c>
      <c r="O988">
        <v>70</v>
      </c>
      <c r="P988" t="str">
        <f>IF(Table11[[#This Row],[Age]]&lt;=22,"Rookie",IF(Table11[[#This Row],[Age]]&lt;=29,"Seasoned","Veteran"))</f>
        <v>Seasoned</v>
      </c>
      <c r="Q988" t="str">
        <f>IF(AND(Table11[[#This Row],[Height (cm)]]&gt;=180,Table11[[#This Row],[Weight (kg)]]&gt;=70),"180+ and 70+","")</f>
        <v>180+ and 70+</v>
      </c>
    </row>
    <row r="989" spans="12:17" x14ac:dyDescent="0.2">
      <c r="L989" t="s">
        <v>903</v>
      </c>
      <c r="M989">
        <v>23</v>
      </c>
      <c r="N989">
        <v>187</v>
      </c>
      <c r="O989">
        <v>75</v>
      </c>
      <c r="P989" t="str">
        <f>IF(Table11[[#This Row],[Age]]&lt;=22,"Rookie",IF(Table11[[#This Row],[Age]]&lt;=29,"Seasoned","Veteran"))</f>
        <v>Seasoned</v>
      </c>
      <c r="Q989" t="str">
        <f>IF(AND(Table11[[#This Row],[Height (cm)]]&gt;=180,Table11[[#This Row],[Weight (kg)]]&gt;=70),"180+ and 70+","")</f>
        <v>180+ and 70+</v>
      </c>
    </row>
    <row r="990" spans="12:17" x14ac:dyDescent="0.2">
      <c r="L990" t="s">
        <v>904</v>
      </c>
      <c r="M990">
        <v>25</v>
      </c>
      <c r="N990">
        <v>175</v>
      </c>
      <c r="O990">
        <v>67</v>
      </c>
      <c r="P990" t="str">
        <f>IF(Table11[[#This Row],[Age]]&lt;=22,"Rookie",IF(Table11[[#This Row],[Age]]&lt;=29,"Seasoned","Veteran"))</f>
        <v>Seasoned</v>
      </c>
      <c r="Q990" t="str">
        <f>IF(AND(Table11[[#This Row],[Height (cm)]]&gt;=180,Table11[[#This Row],[Weight (kg)]]&gt;=70),"180+ and 70+","")</f>
        <v/>
      </c>
    </row>
    <row r="991" spans="12:17" x14ac:dyDescent="0.2">
      <c r="L991" t="s">
        <v>905</v>
      </c>
      <c r="M991">
        <v>23</v>
      </c>
      <c r="N991">
        <v>185</v>
      </c>
      <c r="O991">
        <v>79</v>
      </c>
      <c r="P991" t="str">
        <f>IF(Table11[[#This Row],[Age]]&lt;=22,"Rookie",IF(Table11[[#This Row],[Age]]&lt;=29,"Seasoned","Veteran"))</f>
        <v>Seasoned</v>
      </c>
      <c r="Q991" t="str">
        <f>IF(AND(Table11[[#This Row],[Height (cm)]]&gt;=180,Table11[[#This Row],[Weight (kg)]]&gt;=70),"180+ and 70+","")</f>
        <v>180+ and 70+</v>
      </c>
    </row>
    <row r="992" spans="12:17" x14ac:dyDescent="0.2">
      <c r="L992" t="s">
        <v>906</v>
      </c>
      <c r="M992">
        <v>23</v>
      </c>
      <c r="N992">
        <v>187</v>
      </c>
      <c r="O992">
        <v>80</v>
      </c>
      <c r="P992" t="str">
        <f>IF(Table11[[#This Row],[Age]]&lt;=22,"Rookie",IF(Table11[[#This Row],[Age]]&lt;=29,"Seasoned","Veteran"))</f>
        <v>Seasoned</v>
      </c>
      <c r="Q992" t="str">
        <f>IF(AND(Table11[[#This Row],[Height (cm)]]&gt;=180,Table11[[#This Row],[Weight (kg)]]&gt;=70),"180+ and 70+","")</f>
        <v>180+ and 70+</v>
      </c>
    </row>
    <row r="993" spans="12:17" x14ac:dyDescent="0.2">
      <c r="L993" t="s">
        <v>907</v>
      </c>
      <c r="M993">
        <v>28</v>
      </c>
      <c r="N993">
        <v>182</v>
      </c>
      <c r="O993">
        <v>84</v>
      </c>
      <c r="P993" t="str">
        <f>IF(Table11[[#This Row],[Age]]&lt;=22,"Rookie",IF(Table11[[#This Row],[Age]]&lt;=29,"Seasoned","Veteran"))</f>
        <v>Seasoned</v>
      </c>
      <c r="Q993" t="str">
        <f>IF(AND(Table11[[#This Row],[Height (cm)]]&gt;=180,Table11[[#This Row],[Weight (kg)]]&gt;=70),"180+ and 70+","")</f>
        <v>180+ and 70+</v>
      </c>
    </row>
    <row r="994" spans="12:17" x14ac:dyDescent="0.2">
      <c r="L994" t="s">
        <v>908</v>
      </c>
      <c r="M994">
        <v>22</v>
      </c>
      <c r="N994">
        <v>167</v>
      </c>
      <c r="O994">
        <v>55</v>
      </c>
      <c r="P994" t="str">
        <f>IF(Table11[[#This Row],[Age]]&lt;=22,"Rookie",IF(Table11[[#This Row],[Age]]&lt;=29,"Seasoned","Veteran"))</f>
        <v>Rookie</v>
      </c>
      <c r="Q994" t="str">
        <f>IF(AND(Table11[[#This Row],[Height (cm)]]&gt;=180,Table11[[#This Row],[Weight (kg)]]&gt;=70),"180+ and 70+","")</f>
        <v/>
      </c>
    </row>
    <row r="995" spans="12:17" x14ac:dyDescent="0.2">
      <c r="L995" t="s">
        <v>909</v>
      </c>
      <c r="M995">
        <v>22</v>
      </c>
      <c r="N995">
        <v>170</v>
      </c>
      <c r="O995">
        <v>67</v>
      </c>
      <c r="P995" t="str">
        <f>IF(Table11[[#This Row],[Age]]&lt;=22,"Rookie",IF(Table11[[#This Row],[Age]]&lt;=29,"Seasoned","Veteran"))</f>
        <v>Rookie</v>
      </c>
      <c r="Q995" t="str">
        <f>IF(AND(Table11[[#This Row],[Height (cm)]]&gt;=180,Table11[[#This Row],[Weight (kg)]]&gt;=70),"180+ and 70+","")</f>
        <v/>
      </c>
    </row>
    <row r="996" spans="12:17" x14ac:dyDescent="0.2">
      <c r="L996" t="s">
        <v>910</v>
      </c>
      <c r="M996">
        <v>23</v>
      </c>
      <c r="N996">
        <v>175</v>
      </c>
      <c r="O996">
        <v>73</v>
      </c>
      <c r="P996" t="str">
        <f>IF(Table11[[#This Row],[Age]]&lt;=22,"Rookie",IF(Table11[[#This Row],[Age]]&lt;=29,"Seasoned","Veteran"))</f>
        <v>Seasoned</v>
      </c>
      <c r="Q996" t="str">
        <f>IF(AND(Table11[[#This Row],[Height (cm)]]&gt;=180,Table11[[#This Row],[Weight (kg)]]&gt;=70),"180+ and 70+","")</f>
        <v/>
      </c>
    </row>
    <row r="997" spans="12:17" x14ac:dyDescent="0.2">
      <c r="L997" t="s">
        <v>911</v>
      </c>
      <c r="M997">
        <v>27</v>
      </c>
      <c r="N997">
        <v>190</v>
      </c>
      <c r="O997">
        <v>76</v>
      </c>
      <c r="P997" t="str">
        <f>IF(Table11[[#This Row],[Age]]&lt;=22,"Rookie",IF(Table11[[#This Row],[Age]]&lt;=29,"Seasoned","Veteran"))</f>
        <v>Seasoned</v>
      </c>
      <c r="Q997" t="str">
        <f>IF(AND(Table11[[#This Row],[Height (cm)]]&gt;=180,Table11[[#This Row],[Weight (kg)]]&gt;=70),"180+ and 70+","")</f>
        <v>180+ and 70+</v>
      </c>
    </row>
    <row r="998" spans="12:17" x14ac:dyDescent="0.2">
      <c r="L998" t="s">
        <v>803</v>
      </c>
      <c r="M998">
        <v>23</v>
      </c>
      <c r="N998">
        <v>183</v>
      </c>
      <c r="O998">
        <v>68</v>
      </c>
      <c r="P998" t="str">
        <f>IF(Table11[[#This Row],[Age]]&lt;=22,"Rookie",IF(Table11[[#This Row],[Age]]&lt;=29,"Seasoned","Veteran"))</f>
        <v>Seasoned</v>
      </c>
      <c r="Q998" t="str">
        <f>IF(AND(Table11[[#This Row],[Height (cm)]]&gt;=180,Table11[[#This Row],[Weight (kg)]]&gt;=70),"180+ and 70+","")</f>
        <v/>
      </c>
    </row>
    <row r="999" spans="12:17" x14ac:dyDescent="0.2">
      <c r="L999" t="s">
        <v>912</v>
      </c>
      <c r="M999">
        <v>23</v>
      </c>
      <c r="N999">
        <v>174</v>
      </c>
      <c r="O999">
        <v>68</v>
      </c>
      <c r="P999" t="str">
        <f>IF(Table11[[#This Row],[Age]]&lt;=22,"Rookie",IF(Table11[[#This Row],[Age]]&lt;=29,"Seasoned","Veteran"))</f>
        <v>Seasoned</v>
      </c>
      <c r="Q999" t="str">
        <f>IF(AND(Table11[[#This Row],[Height (cm)]]&gt;=180,Table11[[#This Row],[Weight (kg)]]&gt;=70),"180+ and 70+","")</f>
        <v/>
      </c>
    </row>
    <row r="1000" spans="12:17" x14ac:dyDescent="0.2">
      <c r="L1000" t="s">
        <v>913</v>
      </c>
      <c r="M1000">
        <v>22</v>
      </c>
      <c r="N1000">
        <v>176</v>
      </c>
      <c r="O1000">
        <v>76</v>
      </c>
      <c r="P1000" t="str">
        <f>IF(Table11[[#This Row],[Age]]&lt;=22,"Rookie",IF(Table11[[#This Row],[Age]]&lt;=29,"Seasoned","Veteran"))</f>
        <v>Rookie</v>
      </c>
      <c r="Q1000" t="str">
        <f>IF(AND(Table11[[#This Row],[Height (cm)]]&gt;=180,Table11[[#This Row],[Weight (kg)]]&gt;=70),"180+ and 70+","")</f>
        <v/>
      </c>
    </row>
    <row r="1001" spans="12:17" x14ac:dyDescent="0.2">
      <c r="L1001" t="s">
        <v>914</v>
      </c>
      <c r="M1001">
        <v>21</v>
      </c>
      <c r="N1001">
        <v>180</v>
      </c>
      <c r="O1001">
        <v>71</v>
      </c>
      <c r="P1001" t="str">
        <f>IF(Table11[[#This Row],[Age]]&lt;=22,"Rookie",IF(Table11[[#This Row],[Age]]&lt;=29,"Seasoned","Veteran"))</f>
        <v>Rookie</v>
      </c>
      <c r="Q1001" t="str">
        <f>IF(AND(Table11[[#This Row],[Height (cm)]]&gt;=180,Table11[[#This Row],[Weight (kg)]]&gt;=70),"180+ and 70+","")</f>
        <v>180+ and 70+</v>
      </c>
    </row>
    <row r="1002" spans="12:17" x14ac:dyDescent="0.2">
      <c r="L1002" t="s">
        <v>915</v>
      </c>
      <c r="M1002">
        <v>23</v>
      </c>
      <c r="N1002">
        <v>173</v>
      </c>
      <c r="O1002">
        <v>73</v>
      </c>
      <c r="P1002" t="str">
        <f>IF(Table11[[#This Row],[Age]]&lt;=22,"Rookie",IF(Table11[[#This Row],[Age]]&lt;=29,"Seasoned","Veteran"))</f>
        <v>Seasoned</v>
      </c>
      <c r="Q1002" t="str">
        <f>IF(AND(Table11[[#This Row],[Height (cm)]]&gt;=180,Table11[[#This Row],[Weight (kg)]]&gt;=70),"180+ and 70+","")</f>
        <v/>
      </c>
    </row>
    <row r="1003" spans="12:17" x14ac:dyDescent="0.2">
      <c r="L1003" t="s">
        <v>916</v>
      </c>
      <c r="M1003">
        <v>21</v>
      </c>
      <c r="N1003">
        <v>178</v>
      </c>
      <c r="O1003">
        <v>65</v>
      </c>
      <c r="P1003" t="str">
        <f>IF(Table11[[#This Row],[Age]]&lt;=22,"Rookie",IF(Table11[[#This Row],[Age]]&lt;=29,"Seasoned","Veteran"))</f>
        <v>Rookie</v>
      </c>
      <c r="Q1003" t="str">
        <f>IF(AND(Table11[[#This Row],[Height (cm)]]&gt;=180,Table11[[#This Row],[Weight (kg)]]&gt;=70),"180+ and 70+","")</f>
        <v/>
      </c>
    </row>
    <row r="1004" spans="12:17" x14ac:dyDescent="0.2">
      <c r="L1004" t="s">
        <v>917</v>
      </c>
      <c r="M1004">
        <v>23</v>
      </c>
      <c r="N1004">
        <v>185</v>
      </c>
      <c r="O1004">
        <v>81</v>
      </c>
      <c r="P1004" t="str">
        <f>IF(Table11[[#This Row],[Age]]&lt;=22,"Rookie",IF(Table11[[#This Row],[Age]]&lt;=29,"Seasoned","Veteran"))</f>
        <v>Seasoned</v>
      </c>
      <c r="Q1004" t="str">
        <f>IF(AND(Table11[[#This Row],[Height (cm)]]&gt;=180,Table11[[#This Row],[Weight (kg)]]&gt;=70),"180+ and 70+","")</f>
        <v>180+ and 70+</v>
      </c>
    </row>
    <row r="1005" spans="12:17" x14ac:dyDescent="0.2">
      <c r="L1005" t="s">
        <v>808</v>
      </c>
      <c r="M1005">
        <v>23</v>
      </c>
      <c r="N1005">
        <v>188</v>
      </c>
      <c r="O1005">
        <v>85</v>
      </c>
      <c r="P1005" t="str">
        <f>IF(Table11[[#This Row],[Age]]&lt;=22,"Rookie",IF(Table11[[#This Row],[Age]]&lt;=29,"Seasoned","Veteran"))</f>
        <v>Seasoned</v>
      </c>
      <c r="Q1005" t="str">
        <f>IF(AND(Table11[[#This Row],[Height (cm)]]&gt;=180,Table11[[#This Row],[Weight (kg)]]&gt;=70),"180+ and 70+","")</f>
        <v>180+ and 70+</v>
      </c>
    </row>
    <row r="1006" spans="12:17" x14ac:dyDescent="0.2">
      <c r="L1006" t="s">
        <v>918</v>
      </c>
      <c r="M1006">
        <v>25</v>
      </c>
      <c r="N1006">
        <v>182</v>
      </c>
      <c r="O1006">
        <v>78</v>
      </c>
      <c r="P1006" t="str">
        <f>IF(Table11[[#This Row],[Age]]&lt;=22,"Rookie",IF(Table11[[#This Row],[Age]]&lt;=29,"Seasoned","Veteran"))</f>
        <v>Seasoned</v>
      </c>
      <c r="Q1006" t="str">
        <f>IF(AND(Table11[[#This Row],[Height (cm)]]&gt;=180,Table11[[#This Row],[Weight (kg)]]&gt;=70),"180+ and 70+","")</f>
        <v>180+ and 70+</v>
      </c>
    </row>
    <row r="1007" spans="12:17" x14ac:dyDescent="0.2">
      <c r="L1007" t="s">
        <v>919</v>
      </c>
      <c r="M1007">
        <v>21</v>
      </c>
      <c r="N1007">
        <v>175</v>
      </c>
      <c r="O1007">
        <v>70</v>
      </c>
      <c r="P1007" t="str">
        <f>IF(Table11[[#This Row],[Age]]&lt;=22,"Rookie",IF(Table11[[#This Row],[Age]]&lt;=29,"Seasoned","Veteran"))</f>
        <v>Rookie</v>
      </c>
      <c r="Q1007" t="str">
        <f>IF(AND(Table11[[#This Row],[Height (cm)]]&gt;=180,Table11[[#This Row],[Weight (kg)]]&gt;=70),"180+ and 70+","")</f>
        <v/>
      </c>
    </row>
    <row r="1008" spans="12:17" x14ac:dyDescent="0.2">
      <c r="L1008" t="s">
        <v>920</v>
      </c>
      <c r="M1008">
        <v>19</v>
      </c>
      <c r="N1008">
        <v>193</v>
      </c>
      <c r="O1008">
        <v>89</v>
      </c>
      <c r="P1008" t="str">
        <f>IF(Table11[[#This Row],[Age]]&lt;=22,"Rookie",IF(Table11[[#This Row],[Age]]&lt;=29,"Seasoned","Veteran"))</f>
        <v>Rookie</v>
      </c>
      <c r="Q1008" t="str">
        <f>IF(AND(Table11[[#This Row],[Height (cm)]]&gt;=180,Table11[[#This Row],[Weight (kg)]]&gt;=70),"180+ and 70+","")</f>
        <v>180+ and 70+</v>
      </c>
    </row>
    <row r="1009" spans="12:17" x14ac:dyDescent="0.2">
      <c r="L1009" t="s">
        <v>921</v>
      </c>
      <c r="M1009">
        <v>22</v>
      </c>
      <c r="N1009">
        <v>178</v>
      </c>
      <c r="O1009">
        <v>65</v>
      </c>
      <c r="P1009" t="str">
        <f>IF(Table11[[#This Row],[Age]]&lt;=22,"Rookie",IF(Table11[[#This Row],[Age]]&lt;=29,"Seasoned","Veteran"))</f>
        <v>Rookie</v>
      </c>
      <c r="Q1009" t="str">
        <f>IF(AND(Table11[[#This Row],[Height (cm)]]&gt;=180,Table11[[#This Row],[Weight (kg)]]&gt;=70),"180+ and 70+","")</f>
        <v/>
      </c>
    </row>
    <row r="1010" spans="12:17" x14ac:dyDescent="0.2">
      <c r="L1010" t="s">
        <v>922</v>
      </c>
      <c r="M1010">
        <v>23</v>
      </c>
      <c r="N1010">
        <v>187</v>
      </c>
      <c r="O1010">
        <v>77</v>
      </c>
      <c r="P1010" t="str">
        <f>IF(Table11[[#This Row],[Age]]&lt;=22,"Rookie",IF(Table11[[#This Row],[Age]]&lt;=29,"Seasoned","Veteran"))</f>
        <v>Seasoned</v>
      </c>
      <c r="Q1010" t="str">
        <f>IF(AND(Table11[[#This Row],[Height (cm)]]&gt;=180,Table11[[#This Row],[Weight (kg)]]&gt;=70),"180+ and 70+","")</f>
        <v>180+ and 70+</v>
      </c>
    </row>
    <row r="1011" spans="12:17" x14ac:dyDescent="0.2">
      <c r="L1011" t="s">
        <v>923</v>
      </c>
      <c r="M1011">
        <v>22</v>
      </c>
      <c r="N1011">
        <v>188</v>
      </c>
      <c r="O1011">
        <v>80</v>
      </c>
      <c r="P1011" t="str">
        <f>IF(Table11[[#This Row],[Age]]&lt;=22,"Rookie",IF(Table11[[#This Row],[Age]]&lt;=29,"Seasoned","Veteran"))</f>
        <v>Rookie</v>
      </c>
      <c r="Q1011" t="str">
        <f>IF(AND(Table11[[#This Row],[Height (cm)]]&gt;=180,Table11[[#This Row],[Weight (kg)]]&gt;=70),"180+ and 70+","")</f>
        <v>180+ and 70+</v>
      </c>
    </row>
    <row r="1012" spans="12:17" x14ac:dyDescent="0.2">
      <c r="L1012" t="s">
        <v>924</v>
      </c>
      <c r="M1012">
        <v>22</v>
      </c>
      <c r="N1012">
        <v>186</v>
      </c>
      <c r="O1012">
        <v>77</v>
      </c>
      <c r="P1012" t="str">
        <f>IF(Table11[[#This Row],[Age]]&lt;=22,"Rookie",IF(Table11[[#This Row],[Age]]&lt;=29,"Seasoned","Veteran"))</f>
        <v>Rookie</v>
      </c>
      <c r="Q1012" t="str">
        <f>IF(AND(Table11[[#This Row],[Height (cm)]]&gt;=180,Table11[[#This Row],[Weight (kg)]]&gt;=70),"180+ and 70+","")</f>
        <v>180+ and 70+</v>
      </c>
    </row>
    <row r="1013" spans="12:17" x14ac:dyDescent="0.2">
      <c r="L1013" t="s">
        <v>925</v>
      </c>
      <c r="M1013">
        <v>22</v>
      </c>
      <c r="N1013">
        <v>183</v>
      </c>
      <c r="O1013">
        <v>69</v>
      </c>
      <c r="P1013" t="str">
        <f>IF(Table11[[#This Row],[Age]]&lt;=22,"Rookie",IF(Table11[[#This Row],[Age]]&lt;=29,"Seasoned","Veteran"))</f>
        <v>Rookie</v>
      </c>
      <c r="Q1013" t="str">
        <f>IF(AND(Table11[[#This Row],[Height (cm)]]&gt;=180,Table11[[#This Row],[Weight (kg)]]&gt;=70),"180+ and 70+","")</f>
        <v/>
      </c>
    </row>
    <row r="1014" spans="12:17" x14ac:dyDescent="0.2">
      <c r="L1014" t="s">
        <v>926</v>
      </c>
      <c r="M1014">
        <v>22</v>
      </c>
      <c r="N1014">
        <v>180</v>
      </c>
      <c r="O1014">
        <v>72</v>
      </c>
      <c r="P1014" t="str">
        <f>IF(Table11[[#This Row],[Age]]&lt;=22,"Rookie",IF(Table11[[#This Row],[Age]]&lt;=29,"Seasoned","Veteran"))</f>
        <v>Rookie</v>
      </c>
      <c r="Q1014" t="str">
        <f>IF(AND(Table11[[#This Row],[Height (cm)]]&gt;=180,Table11[[#This Row],[Weight (kg)]]&gt;=70),"180+ and 70+","")</f>
        <v>180+ and 70+</v>
      </c>
    </row>
    <row r="1015" spans="12:17" x14ac:dyDescent="0.2">
      <c r="L1015" t="s">
        <v>927</v>
      </c>
      <c r="M1015">
        <v>24</v>
      </c>
      <c r="N1015">
        <v>172</v>
      </c>
      <c r="O1015">
        <v>66</v>
      </c>
      <c r="P1015" t="str">
        <f>IF(Table11[[#This Row],[Age]]&lt;=22,"Rookie",IF(Table11[[#This Row],[Age]]&lt;=29,"Seasoned","Veteran"))</f>
        <v>Seasoned</v>
      </c>
      <c r="Q1015" t="str">
        <f>IF(AND(Table11[[#This Row],[Height (cm)]]&gt;=180,Table11[[#This Row],[Weight (kg)]]&gt;=70),"180+ and 70+","")</f>
        <v/>
      </c>
    </row>
    <row r="1016" spans="12:17" x14ac:dyDescent="0.2">
      <c r="L1016" t="s">
        <v>928</v>
      </c>
      <c r="M1016">
        <v>21</v>
      </c>
      <c r="N1016">
        <v>198</v>
      </c>
      <c r="O1016">
        <v>75</v>
      </c>
      <c r="P1016" t="str">
        <f>IF(Table11[[#This Row],[Age]]&lt;=22,"Rookie",IF(Table11[[#This Row],[Age]]&lt;=29,"Seasoned","Veteran"))</f>
        <v>Rookie</v>
      </c>
      <c r="Q1016" t="str">
        <f>IF(AND(Table11[[#This Row],[Height (cm)]]&gt;=180,Table11[[#This Row],[Weight (kg)]]&gt;=70),"180+ and 70+","")</f>
        <v>180+ and 70+</v>
      </c>
    </row>
    <row r="1017" spans="12:17" x14ac:dyDescent="0.2">
      <c r="L1017" t="s">
        <v>929</v>
      </c>
      <c r="M1017">
        <v>20</v>
      </c>
      <c r="N1017">
        <v>191</v>
      </c>
      <c r="O1017">
        <v>77</v>
      </c>
      <c r="P1017" t="str">
        <f>IF(Table11[[#This Row],[Age]]&lt;=22,"Rookie",IF(Table11[[#This Row],[Age]]&lt;=29,"Seasoned","Veteran"))</f>
        <v>Rookie</v>
      </c>
      <c r="Q1017" t="str">
        <f>IF(AND(Table11[[#This Row],[Height (cm)]]&gt;=180,Table11[[#This Row],[Weight (kg)]]&gt;=70),"180+ and 70+","")</f>
        <v>180+ and 70+</v>
      </c>
    </row>
    <row r="1018" spans="12:17" x14ac:dyDescent="0.2">
      <c r="L1018" t="s">
        <v>930</v>
      </c>
      <c r="M1018">
        <v>23</v>
      </c>
      <c r="N1018">
        <v>174</v>
      </c>
      <c r="O1018">
        <v>69</v>
      </c>
      <c r="P1018" t="str">
        <f>IF(Table11[[#This Row],[Age]]&lt;=22,"Rookie",IF(Table11[[#This Row],[Age]]&lt;=29,"Seasoned","Veteran"))</f>
        <v>Seasoned</v>
      </c>
      <c r="Q1018" t="str">
        <f>IF(AND(Table11[[#This Row],[Height (cm)]]&gt;=180,Table11[[#This Row],[Weight (kg)]]&gt;=70),"180+ and 70+","")</f>
        <v/>
      </c>
    </row>
    <row r="1019" spans="12:17" x14ac:dyDescent="0.2">
      <c r="L1019" t="s">
        <v>931</v>
      </c>
      <c r="M1019">
        <v>21</v>
      </c>
      <c r="N1019">
        <v>185</v>
      </c>
      <c r="O1019">
        <v>82</v>
      </c>
      <c r="P1019" t="str">
        <f>IF(Table11[[#This Row],[Age]]&lt;=22,"Rookie",IF(Table11[[#This Row],[Age]]&lt;=29,"Seasoned","Veteran"))</f>
        <v>Rookie</v>
      </c>
      <c r="Q1019" t="str">
        <f>IF(AND(Table11[[#This Row],[Height (cm)]]&gt;=180,Table11[[#This Row],[Weight (kg)]]&gt;=70),"180+ and 70+","")</f>
        <v>180+ and 70+</v>
      </c>
    </row>
    <row r="1020" spans="12:17" x14ac:dyDescent="0.2">
      <c r="L1020" t="s">
        <v>932</v>
      </c>
      <c r="M1020">
        <v>22</v>
      </c>
      <c r="N1020">
        <v>176</v>
      </c>
      <c r="O1020">
        <v>71</v>
      </c>
      <c r="P1020" t="str">
        <f>IF(Table11[[#This Row],[Age]]&lt;=22,"Rookie",IF(Table11[[#This Row],[Age]]&lt;=29,"Seasoned","Veteran"))</f>
        <v>Rookie</v>
      </c>
      <c r="Q1020" t="str">
        <f>IF(AND(Table11[[#This Row],[Height (cm)]]&gt;=180,Table11[[#This Row],[Weight (kg)]]&gt;=70),"180+ and 70+","")</f>
        <v/>
      </c>
    </row>
    <row r="1021" spans="12:17" x14ac:dyDescent="0.2">
      <c r="L1021" t="s">
        <v>933</v>
      </c>
      <c r="M1021">
        <v>22</v>
      </c>
      <c r="N1021">
        <v>194</v>
      </c>
      <c r="O1021">
        <v>86</v>
      </c>
      <c r="P1021" t="str">
        <f>IF(Table11[[#This Row],[Age]]&lt;=22,"Rookie",IF(Table11[[#This Row],[Age]]&lt;=29,"Seasoned","Veteran"))</f>
        <v>Rookie</v>
      </c>
      <c r="Q1021" t="str">
        <f>IF(AND(Table11[[#This Row],[Height (cm)]]&gt;=180,Table11[[#This Row],[Weight (kg)]]&gt;=70),"180+ and 70+","")</f>
        <v>180+ and 70+</v>
      </c>
    </row>
    <row r="1022" spans="12:17" x14ac:dyDescent="0.2">
      <c r="L1022" t="s">
        <v>824</v>
      </c>
      <c r="M1022">
        <v>34</v>
      </c>
      <c r="N1022">
        <v>173</v>
      </c>
      <c r="O1022">
        <v>62</v>
      </c>
      <c r="P1022" t="str">
        <f>IF(Table11[[#This Row],[Age]]&lt;=22,"Rookie",IF(Table11[[#This Row],[Age]]&lt;=29,"Seasoned","Veteran"))</f>
        <v>Veteran</v>
      </c>
      <c r="Q1022" t="str">
        <f>IF(AND(Table11[[#This Row],[Height (cm)]]&gt;=180,Table11[[#This Row],[Weight (kg)]]&gt;=70),"180+ and 70+","")</f>
        <v/>
      </c>
    </row>
    <row r="1023" spans="12:17" x14ac:dyDescent="0.2">
      <c r="L1023" t="s">
        <v>934</v>
      </c>
      <c r="M1023">
        <v>36</v>
      </c>
      <c r="N1023">
        <v>185</v>
      </c>
      <c r="O1023">
        <v>77</v>
      </c>
      <c r="P1023" t="str">
        <f>IF(Table11[[#This Row],[Age]]&lt;=22,"Rookie",IF(Table11[[#This Row],[Age]]&lt;=29,"Seasoned","Veteran"))</f>
        <v>Veteran</v>
      </c>
      <c r="Q1023" t="str">
        <f>IF(AND(Table11[[#This Row],[Height (cm)]]&gt;=180,Table11[[#This Row],[Weight (kg)]]&gt;=70),"180+ and 70+","")</f>
        <v>180+ and 70+</v>
      </c>
    </row>
    <row r="1024" spans="12:17" x14ac:dyDescent="0.2">
      <c r="L1024" t="s">
        <v>935</v>
      </c>
      <c r="M1024">
        <v>37</v>
      </c>
      <c r="N1024">
        <v>193</v>
      </c>
      <c r="O1024">
        <v>80</v>
      </c>
      <c r="P1024" t="str">
        <f>IF(Table11[[#This Row],[Age]]&lt;=22,"Rookie",IF(Table11[[#This Row],[Age]]&lt;=29,"Seasoned","Veteran"))</f>
        <v>Veteran</v>
      </c>
      <c r="Q1024" t="str">
        <f>IF(AND(Table11[[#This Row],[Height (cm)]]&gt;=180,Table11[[#This Row],[Weight (kg)]]&gt;=70),"180+ and 70+","")</f>
        <v>180+ and 70+</v>
      </c>
    </row>
    <row r="1025" spans="12:17" x14ac:dyDescent="0.2">
      <c r="L1025" t="s">
        <v>936</v>
      </c>
      <c r="M1025">
        <v>34</v>
      </c>
      <c r="N1025">
        <v>169</v>
      </c>
      <c r="O1025">
        <v>65</v>
      </c>
      <c r="P1025" t="str">
        <f>IF(Table11[[#This Row],[Age]]&lt;=22,"Rookie",IF(Table11[[#This Row],[Age]]&lt;=29,"Seasoned","Veteran"))</f>
        <v>Veteran</v>
      </c>
      <c r="Q1025" t="str">
        <f>IF(AND(Table11[[#This Row],[Height (cm)]]&gt;=180,Table11[[#This Row],[Weight (kg)]]&gt;=70),"180+ and 70+","")</f>
        <v/>
      </c>
    </row>
    <row r="1026" spans="12:17" x14ac:dyDescent="0.2">
      <c r="L1026" t="s">
        <v>937</v>
      </c>
      <c r="M1026">
        <v>31</v>
      </c>
      <c r="N1026">
        <v>172</v>
      </c>
      <c r="O1026">
        <v>68</v>
      </c>
      <c r="P1026" t="str">
        <f>IF(Table11[[#This Row],[Age]]&lt;=22,"Rookie",IF(Table11[[#This Row],[Age]]&lt;=29,"Seasoned","Veteran"))</f>
        <v>Veteran</v>
      </c>
      <c r="Q1026" t="str">
        <f>IF(AND(Table11[[#This Row],[Height (cm)]]&gt;=180,Table11[[#This Row],[Weight (kg)]]&gt;=70),"180+ and 70+","")</f>
        <v/>
      </c>
    </row>
    <row r="1027" spans="12:17" x14ac:dyDescent="0.2">
      <c r="L1027" t="s">
        <v>938</v>
      </c>
      <c r="M1027">
        <v>32</v>
      </c>
      <c r="N1027">
        <v>174</v>
      </c>
      <c r="O1027">
        <v>70</v>
      </c>
      <c r="P1027" t="str">
        <f>IF(Table11[[#This Row],[Age]]&lt;=22,"Rookie",IF(Table11[[#This Row],[Age]]&lt;=29,"Seasoned","Veteran"))</f>
        <v>Veteran</v>
      </c>
      <c r="Q1027" t="str">
        <f>IF(AND(Table11[[#This Row],[Height (cm)]]&gt;=180,Table11[[#This Row],[Weight (kg)]]&gt;=70),"180+ and 70+","")</f>
        <v/>
      </c>
    </row>
    <row r="1028" spans="12:17" x14ac:dyDescent="0.2">
      <c r="L1028" t="s">
        <v>826</v>
      </c>
      <c r="M1028">
        <v>31</v>
      </c>
      <c r="N1028">
        <v>182</v>
      </c>
      <c r="O1028">
        <v>76</v>
      </c>
      <c r="P1028" t="str">
        <f>IF(Table11[[#This Row],[Age]]&lt;=22,"Rookie",IF(Table11[[#This Row],[Age]]&lt;=29,"Seasoned","Veteran"))</f>
        <v>Veteran</v>
      </c>
      <c r="Q1028" t="str">
        <f>IF(AND(Table11[[#This Row],[Height (cm)]]&gt;=180,Table11[[#This Row],[Weight (kg)]]&gt;=70),"180+ and 70+","")</f>
        <v>180+ and 70+</v>
      </c>
    </row>
    <row r="1029" spans="12:17" x14ac:dyDescent="0.2">
      <c r="L1029" t="s">
        <v>939</v>
      </c>
      <c r="M1029">
        <v>32</v>
      </c>
      <c r="N1029">
        <v>182</v>
      </c>
      <c r="O1029">
        <v>77</v>
      </c>
      <c r="P1029" t="str">
        <f>IF(Table11[[#This Row],[Age]]&lt;=22,"Rookie",IF(Table11[[#This Row],[Age]]&lt;=29,"Seasoned","Veteran"))</f>
        <v>Veteran</v>
      </c>
      <c r="Q1029" t="str">
        <f>IF(AND(Table11[[#This Row],[Height (cm)]]&gt;=180,Table11[[#This Row],[Weight (kg)]]&gt;=70),"180+ and 70+","")</f>
        <v>180+ and 70+</v>
      </c>
    </row>
    <row r="1030" spans="12:17" x14ac:dyDescent="0.2">
      <c r="L1030" t="s">
        <v>940</v>
      </c>
      <c r="M1030">
        <v>30</v>
      </c>
      <c r="N1030">
        <v>191</v>
      </c>
      <c r="O1030">
        <v>84</v>
      </c>
      <c r="P1030" t="str">
        <f>IF(Table11[[#This Row],[Age]]&lt;=22,"Rookie",IF(Table11[[#This Row],[Age]]&lt;=29,"Seasoned","Veteran"))</f>
        <v>Veteran</v>
      </c>
      <c r="Q1030" t="str">
        <f>IF(AND(Table11[[#This Row],[Height (cm)]]&gt;=180,Table11[[#This Row],[Weight (kg)]]&gt;=70),"180+ and 70+","")</f>
        <v>180+ and 70+</v>
      </c>
    </row>
    <row r="1031" spans="12:17" x14ac:dyDescent="0.2">
      <c r="L1031" t="s">
        <v>941</v>
      </c>
      <c r="M1031">
        <v>30</v>
      </c>
      <c r="N1031">
        <v>183</v>
      </c>
      <c r="O1031">
        <v>74</v>
      </c>
      <c r="P1031" t="str">
        <f>IF(Table11[[#This Row],[Age]]&lt;=22,"Rookie",IF(Table11[[#This Row],[Age]]&lt;=29,"Seasoned","Veteran"))</f>
        <v>Veteran</v>
      </c>
      <c r="Q1031" t="str">
        <f>IF(AND(Table11[[#This Row],[Height (cm)]]&gt;=180,Table11[[#This Row],[Weight (kg)]]&gt;=70),"180+ and 70+","")</f>
        <v>180+ and 70+</v>
      </c>
    </row>
    <row r="1032" spans="12:17" x14ac:dyDescent="0.2">
      <c r="L1032" t="s">
        <v>942</v>
      </c>
      <c r="M1032">
        <v>31</v>
      </c>
      <c r="N1032">
        <v>183</v>
      </c>
      <c r="O1032">
        <v>83</v>
      </c>
      <c r="P1032" t="str">
        <f>IF(Table11[[#This Row],[Age]]&lt;=22,"Rookie",IF(Table11[[#This Row],[Age]]&lt;=29,"Seasoned","Veteran"))</f>
        <v>Veteran</v>
      </c>
      <c r="Q1032" t="str">
        <f>IF(AND(Table11[[#This Row],[Height (cm)]]&gt;=180,Table11[[#This Row],[Weight (kg)]]&gt;=70),"180+ and 70+","")</f>
        <v>180+ and 70+</v>
      </c>
    </row>
    <row r="1033" spans="12:17" x14ac:dyDescent="0.2">
      <c r="L1033" t="s">
        <v>943</v>
      </c>
      <c r="M1033">
        <v>29</v>
      </c>
      <c r="N1033">
        <v>177</v>
      </c>
      <c r="O1033">
        <v>73</v>
      </c>
      <c r="P1033" t="str">
        <f>IF(Table11[[#This Row],[Age]]&lt;=22,"Rookie",IF(Table11[[#This Row],[Age]]&lt;=29,"Seasoned","Veteran"))</f>
        <v>Seasoned</v>
      </c>
      <c r="Q1033" t="str">
        <f>IF(AND(Table11[[#This Row],[Height (cm)]]&gt;=180,Table11[[#This Row],[Weight (kg)]]&gt;=70),"180+ and 70+","")</f>
        <v/>
      </c>
    </row>
    <row r="1034" spans="12:17" x14ac:dyDescent="0.2">
      <c r="L1034" t="s">
        <v>944</v>
      </c>
      <c r="M1034">
        <v>30</v>
      </c>
      <c r="N1034">
        <v>186</v>
      </c>
      <c r="O1034">
        <v>75</v>
      </c>
      <c r="P1034" t="str">
        <f>IF(Table11[[#This Row],[Age]]&lt;=22,"Rookie",IF(Table11[[#This Row],[Age]]&lt;=29,"Seasoned","Veteran"))</f>
        <v>Veteran</v>
      </c>
      <c r="Q1034" t="str">
        <f>IF(AND(Table11[[#This Row],[Height (cm)]]&gt;=180,Table11[[#This Row],[Weight (kg)]]&gt;=70),"180+ and 70+","")</f>
        <v>180+ and 70+</v>
      </c>
    </row>
    <row r="1035" spans="12:17" x14ac:dyDescent="0.2">
      <c r="L1035" t="s">
        <v>831</v>
      </c>
      <c r="M1035">
        <v>29</v>
      </c>
      <c r="N1035">
        <v>185</v>
      </c>
      <c r="O1035">
        <v>80</v>
      </c>
      <c r="P1035" t="str">
        <f>IF(Table11[[#This Row],[Age]]&lt;=22,"Rookie",IF(Table11[[#This Row],[Age]]&lt;=29,"Seasoned","Veteran"))</f>
        <v>Seasoned</v>
      </c>
      <c r="Q1035" t="str">
        <f>IF(AND(Table11[[#This Row],[Height (cm)]]&gt;=180,Table11[[#This Row],[Weight (kg)]]&gt;=70),"180+ and 70+","")</f>
        <v>180+ and 70+</v>
      </c>
    </row>
    <row r="1036" spans="12:17" x14ac:dyDescent="0.2">
      <c r="L1036" t="s">
        <v>945</v>
      </c>
      <c r="M1036">
        <v>27</v>
      </c>
      <c r="N1036">
        <v>177</v>
      </c>
      <c r="O1036">
        <v>70</v>
      </c>
      <c r="P1036" t="str">
        <f>IF(Table11[[#This Row],[Age]]&lt;=22,"Rookie",IF(Table11[[#This Row],[Age]]&lt;=29,"Seasoned","Veteran"))</f>
        <v>Seasoned</v>
      </c>
      <c r="Q1036" t="str">
        <f>IF(AND(Table11[[#This Row],[Height (cm)]]&gt;=180,Table11[[#This Row],[Weight (kg)]]&gt;=70),"180+ and 70+","")</f>
        <v/>
      </c>
    </row>
    <row r="1037" spans="12:17" x14ac:dyDescent="0.2">
      <c r="L1037" t="s">
        <v>946</v>
      </c>
      <c r="M1037">
        <v>29</v>
      </c>
      <c r="N1037">
        <v>191</v>
      </c>
      <c r="O1037">
        <v>75</v>
      </c>
      <c r="P1037" t="str">
        <f>IF(Table11[[#This Row],[Age]]&lt;=22,"Rookie",IF(Table11[[#This Row],[Age]]&lt;=29,"Seasoned","Veteran"))</f>
        <v>Seasoned</v>
      </c>
      <c r="Q1037" t="str">
        <f>IF(AND(Table11[[#This Row],[Height (cm)]]&gt;=180,Table11[[#This Row],[Weight (kg)]]&gt;=70),"180+ and 70+","")</f>
        <v>180+ and 70+</v>
      </c>
    </row>
    <row r="1038" spans="12:17" x14ac:dyDescent="0.2">
      <c r="L1038" t="s">
        <v>947</v>
      </c>
      <c r="M1038">
        <v>27</v>
      </c>
      <c r="N1038">
        <v>183</v>
      </c>
      <c r="O1038">
        <v>81</v>
      </c>
      <c r="P1038" t="str">
        <f>IF(Table11[[#This Row],[Age]]&lt;=22,"Rookie",IF(Table11[[#This Row],[Age]]&lt;=29,"Seasoned","Veteran"))</f>
        <v>Seasoned</v>
      </c>
      <c r="Q1038" t="str">
        <f>IF(AND(Table11[[#This Row],[Height (cm)]]&gt;=180,Table11[[#This Row],[Weight (kg)]]&gt;=70),"180+ and 70+","")</f>
        <v>180+ and 70+</v>
      </c>
    </row>
    <row r="1039" spans="12:17" x14ac:dyDescent="0.2">
      <c r="L1039" t="s">
        <v>948</v>
      </c>
      <c r="M1039">
        <v>28</v>
      </c>
      <c r="N1039">
        <v>173</v>
      </c>
      <c r="O1039">
        <v>63</v>
      </c>
      <c r="P1039" t="str">
        <f>IF(Table11[[#This Row],[Age]]&lt;=22,"Rookie",IF(Table11[[#This Row],[Age]]&lt;=29,"Seasoned","Veteran"))</f>
        <v>Seasoned</v>
      </c>
      <c r="Q1039" t="str">
        <f>IF(AND(Table11[[#This Row],[Height (cm)]]&gt;=180,Table11[[#This Row],[Weight (kg)]]&gt;=70),"180+ and 70+","")</f>
        <v/>
      </c>
    </row>
    <row r="1040" spans="12:17" x14ac:dyDescent="0.2">
      <c r="L1040" t="s">
        <v>949</v>
      </c>
      <c r="M1040">
        <v>27</v>
      </c>
      <c r="N1040">
        <v>185</v>
      </c>
      <c r="O1040">
        <v>75</v>
      </c>
      <c r="P1040" t="str">
        <f>IF(Table11[[#This Row],[Age]]&lt;=22,"Rookie",IF(Table11[[#This Row],[Age]]&lt;=29,"Seasoned","Veteran"))</f>
        <v>Seasoned</v>
      </c>
      <c r="Q1040" t="str">
        <f>IF(AND(Table11[[#This Row],[Height (cm)]]&gt;=180,Table11[[#This Row],[Weight (kg)]]&gt;=70),"180+ and 70+","")</f>
        <v>180+ and 70+</v>
      </c>
    </row>
    <row r="1041" spans="12:17" x14ac:dyDescent="0.2">
      <c r="L1041" t="s">
        <v>950</v>
      </c>
      <c r="M1041">
        <v>27</v>
      </c>
      <c r="N1041">
        <v>191</v>
      </c>
      <c r="O1041">
        <v>88</v>
      </c>
      <c r="P1041" t="str">
        <f>IF(Table11[[#This Row],[Age]]&lt;=22,"Rookie",IF(Table11[[#This Row],[Age]]&lt;=29,"Seasoned","Veteran"))</f>
        <v>Seasoned</v>
      </c>
      <c r="Q1041" t="str">
        <f>IF(AND(Table11[[#This Row],[Height (cm)]]&gt;=180,Table11[[#This Row],[Weight (kg)]]&gt;=70),"180+ and 70+","")</f>
        <v>180+ and 70+</v>
      </c>
    </row>
    <row r="1042" spans="12:17" x14ac:dyDescent="0.2">
      <c r="L1042" t="s">
        <v>951</v>
      </c>
      <c r="M1042">
        <v>27</v>
      </c>
      <c r="N1042">
        <v>191</v>
      </c>
      <c r="O1042">
        <v>89</v>
      </c>
      <c r="P1042" t="str">
        <f>IF(Table11[[#This Row],[Age]]&lt;=22,"Rookie",IF(Table11[[#This Row],[Age]]&lt;=29,"Seasoned","Veteran"))</f>
        <v>Seasoned</v>
      </c>
      <c r="Q1042" t="str">
        <f>IF(AND(Table11[[#This Row],[Height (cm)]]&gt;=180,Table11[[#This Row],[Weight (kg)]]&gt;=70),"180+ and 70+","")</f>
        <v>180+ and 70+</v>
      </c>
    </row>
    <row r="1043" spans="12:17" x14ac:dyDescent="0.2">
      <c r="L1043" t="s">
        <v>840</v>
      </c>
      <c r="M1043">
        <v>27</v>
      </c>
      <c r="N1043">
        <v>178</v>
      </c>
      <c r="O1043">
        <v>68</v>
      </c>
      <c r="P1043" t="str">
        <f>IF(Table11[[#This Row],[Age]]&lt;=22,"Rookie",IF(Table11[[#This Row],[Age]]&lt;=29,"Seasoned","Veteran"))</f>
        <v>Seasoned</v>
      </c>
      <c r="Q1043" t="str">
        <f>IF(AND(Table11[[#This Row],[Height (cm)]]&gt;=180,Table11[[#This Row],[Weight (kg)]]&gt;=70),"180+ and 70+","")</f>
        <v/>
      </c>
    </row>
    <row r="1044" spans="12:17" x14ac:dyDescent="0.2">
      <c r="L1044" t="s">
        <v>952</v>
      </c>
      <c r="M1044">
        <v>27</v>
      </c>
      <c r="N1044">
        <v>180</v>
      </c>
      <c r="O1044">
        <v>69</v>
      </c>
      <c r="P1044" t="str">
        <f>IF(Table11[[#This Row],[Age]]&lt;=22,"Rookie",IF(Table11[[#This Row],[Age]]&lt;=29,"Seasoned","Veteran"))</f>
        <v>Seasoned</v>
      </c>
      <c r="Q1044" t="str">
        <f>IF(AND(Table11[[#This Row],[Height (cm)]]&gt;=180,Table11[[#This Row],[Weight (kg)]]&gt;=70),"180+ and 70+","")</f>
        <v/>
      </c>
    </row>
    <row r="1045" spans="12:17" x14ac:dyDescent="0.2">
      <c r="L1045" t="s">
        <v>953</v>
      </c>
      <c r="M1045">
        <v>26</v>
      </c>
      <c r="N1045">
        <v>172</v>
      </c>
      <c r="O1045">
        <v>69</v>
      </c>
      <c r="P1045" t="str">
        <f>IF(Table11[[#This Row],[Age]]&lt;=22,"Rookie",IF(Table11[[#This Row],[Age]]&lt;=29,"Seasoned","Veteran"))</f>
        <v>Seasoned</v>
      </c>
      <c r="Q1045" t="str">
        <f>IF(AND(Table11[[#This Row],[Height (cm)]]&gt;=180,Table11[[#This Row],[Weight (kg)]]&gt;=70),"180+ and 70+","")</f>
        <v/>
      </c>
    </row>
    <row r="1046" spans="12:17" x14ac:dyDescent="0.2">
      <c r="L1046" t="s">
        <v>954</v>
      </c>
      <c r="M1046">
        <v>26</v>
      </c>
      <c r="N1046">
        <v>172</v>
      </c>
      <c r="O1046">
        <v>74</v>
      </c>
      <c r="P1046" t="str">
        <f>IF(Table11[[#This Row],[Age]]&lt;=22,"Rookie",IF(Table11[[#This Row],[Age]]&lt;=29,"Seasoned","Veteran"))</f>
        <v>Seasoned</v>
      </c>
      <c r="Q1046" t="str">
        <f>IF(AND(Table11[[#This Row],[Height (cm)]]&gt;=180,Table11[[#This Row],[Weight (kg)]]&gt;=70),"180+ and 70+","")</f>
        <v/>
      </c>
    </row>
    <row r="1047" spans="12:17" x14ac:dyDescent="0.2">
      <c r="L1047" t="s">
        <v>955</v>
      </c>
      <c r="M1047">
        <v>26</v>
      </c>
      <c r="N1047">
        <v>183</v>
      </c>
      <c r="O1047">
        <v>77</v>
      </c>
      <c r="P1047" t="str">
        <f>IF(Table11[[#This Row],[Age]]&lt;=22,"Rookie",IF(Table11[[#This Row],[Age]]&lt;=29,"Seasoned","Veteran"))</f>
        <v>Seasoned</v>
      </c>
      <c r="Q1047" t="str">
        <f>IF(AND(Table11[[#This Row],[Height (cm)]]&gt;=180,Table11[[#This Row],[Weight (kg)]]&gt;=70),"180+ and 70+","")</f>
        <v>180+ and 70+</v>
      </c>
    </row>
    <row r="1048" spans="12:17" x14ac:dyDescent="0.2">
      <c r="L1048" t="s">
        <v>956</v>
      </c>
      <c r="M1048">
        <v>31</v>
      </c>
      <c r="N1048">
        <v>172</v>
      </c>
      <c r="O1048">
        <v>69</v>
      </c>
      <c r="P1048" t="str">
        <f>IF(Table11[[#This Row],[Age]]&lt;=22,"Rookie",IF(Table11[[#This Row],[Age]]&lt;=29,"Seasoned","Veteran"))</f>
        <v>Veteran</v>
      </c>
      <c r="Q1048" t="str">
        <f>IF(AND(Table11[[#This Row],[Height (cm)]]&gt;=180,Table11[[#This Row],[Weight (kg)]]&gt;=70),"180+ and 70+","")</f>
        <v/>
      </c>
    </row>
    <row r="1049" spans="12:17" x14ac:dyDescent="0.2">
      <c r="L1049" t="s">
        <v>957</v>
      </c>
      <c r="M1049">
        <v>26</v>
      </c>
      <c r="N1049">
        <v>175</v>
      </c>
      <c r="O1049">
        <v>70</v>
      </c>
      <c r="P1049" t="str">
        <f>IF(Table11[[#This Row],[Age]]&lt;=22,"Rookie",IF(Table11[[#This Row],[Age]]&lt;=29,"Seasoned","Veteran"))</f>
        <v>Seasoned</v>
      </c>
      <c r="Q1049" t="str">
        <f>IF(AND(Table11[[#This Row],[Height (cm)]]&gt;=180,Table11[[#This Row],[Weight (kg)]]&gt;=70),"180+ and 70+","")</f>
        <v/>
      </c>
    </row>
    <row r="1050" spans="12:17" x14ac:dyDescent="0.2">
      <c r="L1050" t="s">
        <v>958</v>
      </c>
      <c r="M1050">
        <v>28</v>
      </c>
      <c r="N1050">
        <v>188</v>
      </c>
      <c r="O1050">
        <v>81</v>
      </c>
      <c r="P1050" t="str">
        <f>IF(Table11[[#This Row],[Age]]&lt;=22,"Rookie",IF(Table11[[#This Row],[Age]]&lt;=29,"Seasoned","Veteran"))</f>
        <v>Seasoned</v>
      </c>
      <c r="Q1050" t="str">
        <f>IF(AND(Table11[[#This Row],[Height (cm)]]&gt;=180,Table11[[#This Row],[Weight (kg)]]&gt;=70),"180+ and 70+","")</f>
        <v>180+ and 70+</v>
      </c>
    </row>
    <row r="1051" spans="12:17" x14ac:dyDescent="0.2">
      <c r="L1051" t="s">
        <v>767</v>
      </c>
      <c r="M1051">
        <v>26</v>
      </c>
      <c r="N1051">
        <v>188</v>
      </c>
      <c r="O1051">
        <v>77</v>
      </c>
      <c r="P1051" t="str">
        <f>IF(Table11[[#This Row],[Age]]&lt;=22,"Rookie",IF(Table11[[#This Row],[Age]]&lt;=29,"Seasoned","Veteran"))</f>
        <v>Seasoned</v>
      </c>
      <c r="Q1051" t="str">
        <f>IF(AND(Table11[[#This Row],[Height (cm)]]&gt;=180,Table11[[#This Row],[Weight (kg)]]&gt;=70),"180+ and 70+","")</f>
        <v>180+ and 70+</v>
      </c>
    </row>
    <row r="1052" spans="12:17" x14ac:dyDescent="0.2">
      <c r="L1052" t="s">
        <v>959</v>
      </c>
      <c r="M1052">
        <v>26</v>
      </c>
      <c r="N1052">
        <v>180</v>
      </c>
      <c r="O1052">
        <v>73</v>
      </c>
      <c r="P1052" t="str">
        <f>IF(Table11[[#This Row],[Age]]&lt;=22,"Rookie",IF(Table11[[#This Row],[Age]]&lt;=29,"Seasoned","Veteran"))</f>
        <v>Seasoned</v>
      </c>
      <c r="Q1052" t="str">
        <f>IF(AND(Table11[[#This Row],[Height (cm)]]&gt;=180,Table11[[#This Row],[Weight (kg)]]&gt;=70),"180+ and 70+","")</f>
        <v>180+ and 70+</v>
      </c>
    </row>
    <row r="1053" spans="12:17" x14ac:dyDescent="0.2">
      <c r="L1053" t="s">
        <v>960</v>
      </c>
      <c r="M1053">
        <v>27</v>
      </c>
      <c r="N1053">
        <v>190</v>
      </c>
      <c r="O1053">
        <v>93</v>
      </c>
      <c r="P1053" t="str">
        <f>IF(Table11[[#This Row],[Age]]&lt;=22,"Rookie",IF(Table11[[#This Row],[Age]]&lt;=29,"Seasoned","Veteran"))</f>
        <v>Seasoned</v>
      </c>
      <c r="Q1053" t="str">
        <f>IF(AND(Table11[[#This Row],[Height (cm)]]&gt;=180,Table11[[#This Row],[Weight (kg)]]&gt;=70),"180+ and 70+","")</f>
        <v>180+ and 70+</v>
      </c>
    </row>
    <row r="1054" spans="12:17" x14ac:dyDescent="0.2">
      <c r="L1054" t="s">
        <v>878</v>
      </c>
      <c r="M1054">
        <v>27</v>
      </c>
      <c r="N1054">
        <v>184</v>
      </c>
      <c r="O1054">
        <v>83</v>
      </c>
      <c r="P1054" t="str">
        <f>IF(Table11[[#This Row],[Age]]&lt;=22,"Rookie",IF(Table11[[#This Row],[Age]]&lt;=29,"Seasoned","Veteran"))</f>
        <v>Seasoned</v>
      </c>
      <c r="Q1054" t="str">
        <f>IF(AND(Table11[[#This Row],[Height (cm)]]&gt;=180,Table11[[#This Row],[Weight (kg)]]&gt;=70),"180+ and 70+","")</f>
        <v>180+ and 70+</v>
      </c>
    </row>
    <row r="1055" spans="12:17" x14ac:dyDescent="0.2">
      <c r="L1055" t="s">
        <v>879</v>
      </c>
      <c r="M1055">
        <v>26</v>
      </c>
      <c r="N1055">
        <v>182</v>
      </c>
      <c r="O1055">
        <v>74</v>
      </c>
      <c r="P1055" t="str">
        <f>IF(Table11[[#This Row],[Age]]&lt;=22,"Rookie",IF(Table11[[#This Row],[Age]]&lt;=29,"Seasoned","Veteran"))</f>
        <v>Seasoned</v>
      </c>
      <c r="Q1055" t="str">
        <f>IF(AND(Table11[[#This Row],[Height (cm)]]&gt;=180,Table11[[#This Row],[Weight (kg)]]&gt;=70),"180+ and 70+","")</f>
        <v>180+ and 70+</v>
      </c>
    </row>
    <row r="1056" spans="12:17" x14ac:dyDescent="0.2">
      <c r="L1056" t="s">
        <v>880</v>
      </c>
      <c r="M1056">
        <v>25</v>
      </c>
      <c r="N1056">
        <v>197</v>
      </c>
      <c r="O1056">
        <v>90</v>
      </c>
      <c r="P1056" t="str">
        <f>IF(Table11[[#This Row],[Age]]&lt;=22,"Rookie",IF(Table11[[#This Row],[Age]]&lt;=29,"Seasoned","Veteran"))</f>
        <v>Seasoned</v>
      </c>
      <c r="Q1056" t="str">
        <f>IF(AND(Table11[[#This Row],[Height (cm)]]&gt;=180,Table11[[#This Row],[Weight (kg)]]&gt;=70),"180+ and 70+","")</f>
        <v>180+ and 70+</v>
      </c>
    </row>
    <row r="1057" spans="12:17" x14ac:dyDescent="0.2">
      <c r="L1057" t="s">
        <v>774</v>
      </c>
      <c r="M1057">
        <v>26</v>
      </c>
      <c r="N1057">
        <v>190</v>
      </c>
      <c r="O1057">
        <v>81</v>
      </c>
      <c r="P1057" t="str">
        <f>IF(Table11[[#This Row],[Age]]&lt;=22,"Rookie",IF(Table11[[#This Row],[Age]]&lt;=29,"Seasoned","Veteran"))</f>
        <v>Seasoned</v>
      </c>
      <c r="Q1057" t="str">
        <f>IF(AND(Table11[[#This Row],[Height (cm)]]&gt;=180,Table11[[#This Row],[Weight (kg)]]&gt;=70),"180+ and 70+","")</f>
        <v>180+ and 70+</v>
      </c>
    </row>
    <row r="1058" spans="12:17" x14ac:dyDescent="0.2">
      <c r="L1058" t="s">
        <v>856</v>
      </c>
      <c r="M1058">
        <v>21</v>
      </c>
      <c r="N1058">
        <v>188</v>
      </c>
      <c r="O1058">
        <v>76</v>
      </c>
      <c r="P1058" t="str">
        <f>IF(Table11[[#This Row],[Age]]&lt;=22,"Rookie",IF(Table11[[#This Row],[Age]]&lt;=29,"Seasoned","Veteran"))</f>
        <v>Rookie</v>
      </c>
      <c r="Q1058" t="str">
        <f>IF(AND(Table11[[#This Row],[Height (cm)]]&gt;=180,Table11[[#This Row],[Weight (kg)]]&gt;=70),"180+ and 70+","")</f>
        <v>180+ and 70+</v>
      </c>
    </row>
    <row r="1059" spans="12:17" x14ac:dyDescent="0.2">
      <c r="L1059" t="s">
        <v>961</v>
      </c>
      <c r="M1059">
        <v>20</v>
      </c>
      <c r="N1059">
        <v>180</v>
      </c>
      <c r="O1059">
        <v>72</v>
      </c>
      <c r="P1059" t="str">
        <f>IF(Table11[[#This Row],[Age]]&lt;=22,"Rookie",IF(Table11[[#This Row],[Age]]&lt;=29,"Seasoned","Veteran"))</f>
        <v>Rookie</v>
      </c>
      <c r="Q1059" t="str">
        <f>IF(AND(Table11[[#This Row],[Height (cm)]]&gt;=180,Table11[[#This Row],[Weight (kg)]]&gt;=70),"180+ and 70+","")</f>
        <v>180+ and 70+</v>
      </c>
    </row>
    <row r="1060" spans="12:17" x14ac:dyDescent="0.2">
      <c r="L1060" t="s">
        <v>962</v>
      </c>
      <c r="M1060">
        <v>18</v>
      </c>
      <c r="N1060">
        <v>186</v>
      </c>
      <c r="O1060">
        <v>74</v>
      </c>
      <c r="P1060" t="str">
        <f>IF(Table11[[#This Row],[Age]]&lt;=22,"Rookie",IF(Table11[[#This Row],[Age]]&lt;=29,"Seasoned","Veteran"))</f>
        <v>Rookie</v>
      </c>
      <c r="Q1060" t="str">
        <f>IF(AND(Table11[[#This Row],[Height (cm)]]&gt;=180,Table11[[#This Row],[Weight (kg)]]&gt;=70),"180+ and 70+","")</f>
        <v>180+ and 70+</v>
      </c>
    </row>
    <row r="1061" spans="12:17" x14ac:dyDescent="0.2">
      <c r="L1061" t="s">
        <v>963</v>
      </c>
      <c r="M1061">
        <v>22</v>
      </c>
      <c r="N1061">
        <v>182</v>
      </c>
      <c r="O1061">
        <v>77</v>
      </c>
      <c r="P1061" t="str">
        <f>IF(Table11[[#This Row],[Age]]&lt;=22,"Rookie",IF(Table11[[#This Row],[Age]]&lt;=29,"Seasoned","Veteran"))</f>
        <v>Rookie</v>
      </c>
      <c r="Q1061" t="str">
        <f>IF(AND(Table11[[#This Row],[Height (cm)]]&gt;=180,Table11[[#This Row],[Weight (kg)]]&gt;=70),"180+ and 70+","")</f>
        <v>180+ and 70+</v>
      </c>
    </row>
    <row r="1062" spans="12:17" x14ac:dyDescent="0.2">
      <c r="L1062" t="s">
        <v>964</v>
      </c>
      <c r="M1062">
        <v>19</v>
      </c>
      <c r="N1062">
        <v>192</v>
      </c>
      <c r="O1062">
        <v>94</v>
      </c>
      <c r="P1062" t="str">
        <f>IF(Table11[[#This Row],[Age]]&lt;=22,"Rookie",IF(Table11[[#This Row],[Age]]&lt;=29,"Seasoned","Veteran"))</f>
        <v>Rookie</v>
      </c>
      <c r="Q1062" t="str">
        <f>IF(AND(Table11[[#This Row],[Height (cm)]]&gt;=180,Table11[[#This Row],[Weight (kg)]]&gt;=70),"180+ and 70+","")</f>
        <v>180+ and 70+</v>
      </c>
    </row>
    <row r="1063" spans="12:17" x14ac:dyDescent="0.2">
      <c r="L1063" t="s">
        <v>965</v>
      </c>
      <c r="M1063">
        <v>20</v>
      </c>
      <c r="N1063">
        <v>183</v>
      </c>
      <c r="O1063">
        <v>70</v>
      </c>
      <c r="P1063" t="str">
        <f>IF(Table11[[#This Row],[Age]]&lt;=22,"Rookie",IF(Table11[[#This Row],[Age]]&lt;=29,"Seasoned","Veteran"))</f>
        <v>Rookie</v>
      </c>
      <c r="Q1063" t="str">
        <f>IF(AND(Table11[[#This Row],[Height (cm)]]&gt;=180,Table11[[#This Row],[Weight (kg)]]&gt;=70),"180+ and 70+","")</f>
        <v>180+ and 70+</v>
      </c>
    </row>
    <row r="1064" spans="12:17" x14ac:dyDescent="0.2">
      <c r="L1064" t="s">
        <v>966</v>
      </c>
      <c r="M1064">
        <v>18</v>
      </c>
      <c r="N1064">
        <v>189</v>
      </c>
      <c r="O1064">
        <v>70</v>
      </c>
      <c r="P1064" t="str">
        <f>IF(Table11[[#This Row],[Age]]&lt;=22,"Rookie",IF(Table11[[#This Row],[Age]]&lt;=29,"Seasoned","Veteran"))</f>
        <v>Rookie</v>
      </c>
      <c r="Q1064" t="str">
        <f>IF(AND(Table11[[#This Row],[Height (cm)]]&gt;=180,Table11[[#This Row],[Weight (kg)]]&gt;=70),"180+ and 70+","")</f>
        <v>180+ and 70+</v>
      </c>
    </row>
    <row r="1065" spans="12:17" x14ac:dyDescent="0.2">
      <c r="L1065" t="s">
        <v>967</v>
      </c>
      <c r="M1065">
        <v>17</v>
      </c>
      <c r="N1065">
        <v>176</v>
      </c>
      <c r="O1065">
        <v>64</v>
      </c>
      <c r="P1065" t="str">
        <f>IF(Table11[[#This Row],[Age]]&lt;=22,"Rookie",IF(Table11[[#This Row],[Age]]&lt;=29,"Seasoned","Veteran"))</f>
        <v>Rookie</v>
      </c>
      <c r="Q1065" t="str">
        <f>IF(AND(Table11[[#This Row],[Height (cm)]]&gt;=180,Table11[[#This Row],[Weight (kg)]]&gt;=70),"180+ and 70+","")</f>
        <v/>
      </c>
    </row>
    <row r="1066" spans="12:17" x14ac:dyDescent="0.2">
      <c r="L1066" t="s">
        <v>968</v>
      </c>
      <c r="M1066">
        <v>20</v>
      </c>
      <c r="N1066">
        <v>187</v>
      </c>
      <c r="O1066">
        <v>81</v>
      </c>
      <c r="P1066" t="str">
        <f>IF(Table11[[#This Row],[Age]]&lt;=22,"Rookie",IF(Table11[[#This Row],[Age]]&lt;=29,"Seasoned","Veteran"))</f>
        <v>Rookie</v>
      </c>
      <c r="Q1066" t="str">
        <f>IF(AND(Table11[[#This Row],[Height (cm)]]&gt;=180,Table11[[#This Row],[Weight (kg)]]&gt;=70),"180+ and 70+","")</f>
        <v>180+ and 70+</v>
      </c>
    </row>
    <row r="1067" spans="12:17" x14ac:dyDescent="0.2">
      <c r="L1067" t="s">
        <v>969</v>
      </c>
      <c r="M1067">
        <v>28</v>
      </c>
      <c r="N1067">
        <v>176</v>
      </c>
      <c r="O1067">
        <v>70</v>
      </c>
      <c r="P1067" t="str">
        <f>IF(Table11[[#This Row],[Age]]&lt;=22,"Rookie",IF(Table11[[#This Row],[Age]]&lt;=29,"Seasoned","Veteran"))</f>
        <v>Seasoned</v>
      </c>
      <c r="Q1067" t="str">
        <f>IF(AND(Table11[[#This Row],[Height (cm)]]&gt;=180,Table11[[#This Row],[Weight (kg)]]&gt;=70),"180+ and 70+","")</f>
        <v/>
      </c>
    </row>
    <row r="1068" spans="12:17" x14ac:dyDescent="0.2">
      <c r="L1068" t="s">
        <v>970</v>
      </c>
      <c r="M1068">
        <v>20</v>
      </c>
      <c r="N1068">
        <v>188</v>
      </c>
      <c r="O1068">
        <v>80</v>
      </c>
      <c r="P1068" t="str">
        <f>IF(Table11[[#This Row],[Age]]&lt;=22,"Rookie",IF(Table11[[#This Row],[Age]]&lt;=29,"Seasoned","Veteran"))</f>
        <v>Rookie</v>
      </c>
      <c r="Q1068" t="str">
        <f>IF(AND(Table11[[#This Row],[Height (cm)]]&gt;=180,Table11[[#This Row],[Weight (kg)]]&gt;=70),"180+ and 70+","")</f>
        <v>180+ and 70+</v>
      </c>
    </row>
    <row r="1069" spans="12:17" x14ac:dyDescent="0.2">
      <c r="L1069" t="s">
        <v>971</v>
      </c>
      <c r="M1069">
        <v>19</v>
      </c>
      <c r="N1069">
        <v>186</v>
      </c>
      <c r="O1069">
        <v>77</v>
      </c>
      <c r="P1069" t="str">
        <f>IF(Table11[[#This Row],[Age]]&lt;=22,"Rookie",IF(Table11[[#This Row],[Age]]&lt;=29,"Seasoned","Veteran"))</f>
        <v>Rookie</v>
      </c>
      <c r="Q1069" t="str">
        <f>IF(AND(Table11[[#This Row],[Height (cm)]]&gt;=180,Table11[[#This Row],[Weight (kg)]]&gt;=70),"180+ and 70+","")</f>
        <v>180+ and 70+</v>
      </c>
    </row>
    <row r="1070" spans="12:17" x14ac:dyDescent="0.2">
      <c r="L1070" t="s">
        <v>972</v>
      </c>
      <c r="M1070">
        <v>20</v>
      </c>
      <c r="N1070">
        <v>175</v>
      </c>
      <c r="O1070">
        <v>67</v>
      </c>
      <c r="P1070" t="str">
        <f>IF(Table11[[#This Row],[Age]]&lt;=22,"Rookie",IF(Table11[[#This Row],[Age]]&lt;=29,"Seasoned","Veteran"))</f>
        <v>Rookie</v>
      </c>
      <c r="Q1070" t="str">
        <f>IF(AND(Table11[[#This Row],[Height (cm)]]&gt;=180,Table11[[#This Row],[Weight (kg)]]&gt;=70),"180+ and 70+","")</f>
        <v/>
      </c>
    </row>
    <row r="1071" spans="12:17" x14ac:dyDescent="0.2">
      <c r="L1071" t="s">
        <v>973</v>
      </c>
      <c r="M1071">
        <v>17</v>
      </c>
      <c r="N1071">
        <v>179</v>
      </c>
      <c r="O1071">
        <v>72</v>
      </c>
      <c r="P1071" t="str">
        <f>IF(Table11[[#This Row],[Age]]&lt;=22,"Rookie",IF(Table11[[#This Row],[Age]]&lt;=29,"Seasoned","Veteran"))</f>
        <v>Rookie</v>
      </c>
      <c r="Q1071" t="str">
        <f>IF(AND(Table11[[#This Row],[Height (cm)]]&gt;=180,Table11[[#This Row],[Weight (kg)]]&gt;=70),"180+ and 70+","")</f>
        <v/>
      </c>
    </row>
    <row r="1072" spans="12:17" x14ac:dyDescent="0.2">
      <c r="L1072" t="s">
        <v>974</v>
      </c>
      <c r="M1072">
        <v>18</v>
      </c>
      <c r="N1072">
        <v>186</v>
      </c>
      <c r="O1072">
        <v>80</v>
      </c>
      <c r="P1072" t="str">
        <f>IF(Table11[[#This Row],[Age]]&lt;=22,"Rookie",IF(Table11[[#This Row],[Age]]&lt;=29,"Seasoned","Veteran"))</f>
        <v>Rookie</v>
      </c>
      <c r="Q1072" t="str">
        <f>IF(AND(Table11[[#This Row],[Height (cm)]]&gt;=180,Table11[[#This Row],[Weight (kg)]]&gt;=70),"180+ and 70+","")</f>
        <v>180+ and 70+</v>
      </c>
    </row>
    <row r="1073" spans="12:17" x14ac:dyDescent="0.2">
      <c r="L1073" t="s">
        <v>975</v>
      </c>
      <c r="M1073">
        <v>19</v>
      </c>
      <c r="N1073">
        <v>172</v>
      </c>
      <c r="O1073">
        <v>66</v>
      </c>
      <c r="P1073" t="str">
        <f>IF(Table11[[#This Row],[Age]]&lt;=22,"Rookie",IF(Table11[[#This Row],[Age]]&lt;=29,"Seasoned","Veteran"))</f>
        <v>Rookie</v>
      </c>
      <c r="Q1073" t="str">
        <f>IF(AND(Table11[[#This Row],[Height (cm)]]&gt;=180,Table11[[#This Row],[Weight (kg)]]&gt;=70),"180+ and 70+","")</f>
        <v/>
      </c>
    </row>
    <row r="1074" spans="12:17" x14ac:dyDescent="0.2">
      <c r="L1074" t="s">
        <v>976</v>
      </c>
      <c r="M1074">
        <v>20</v>
      </c>
      <c r="N1074">
        <v>192</v>
      </c>
      <c r="O1074">
        <v>85</v>
      </c>
      <c r="P1074" t="str">
        <f>IF(Table11[[#This Row],[Age]]&lt;=22,"Rookie",IF(Table11[[#This Row],[Age]]&lt;=29,"Seasoned","Veteran"))</f>
        <v>Rookie</v>
      </c>
      <c r="Q1074" t="str">
        <f>IF(AND(Table11[[#This Row],[Height (cm)]]&gt;=180,Table11[[#This Row],[Weight (kg)]]&gt;=70),"180+ and 70+","")</f>
        <v>180+ and 70+</v>
      </c>
    </row>
    <row r="1075" spans="12:17" x14ac:dyDescent="0.2">
      <c r="L1075" t="s">
        <v>977</v>
      </c>
      <c r="M1075">
        <v>18</v>
      </c>
      <c r="N1075">
        <v>189</v>
      </c>
      <c r="O1075">
        <v>77</v>
      </c>
      <c r="P1075" t="str">
        <f>IF(Table11[[#This Row],[Age]]&lt;=22,"Rookie",IF(Table11[[#This Row],[Age]]&lt;=29,"Seasoned","Veteran"))</f>
        <v>Rookie</v>
      </c>
      <c r="Q1075" t="str">
        <f>IF(AND(Table11[[#This Row],[Height (cm)]]&gt;=180,Table11[[#This Row],[Weight (kg)]]&gt;=70),"180+ and 70+","")</f>
        <v>180+ and 70+</v>
      </c>
    </row>
    <row r="1076" spans="12:17" x14ac:dyDescent="0.2">
      <c r="L1076" t="s">
        <v>978</v>
      </c>
      <c r="M1076">
        <v>18</v>
      </c>
      <c r="N1076">
        <v>177</v>
      </c>
      <c r="O1076">
        <v>68</v>
      </c>
      <c r="P1076" t="str">
        <f>IF(Table11[[#This Row],[Age]]&lt;=22,"Rookie",IF(Table11[[#This Row],[Age]]&lt;=29,"Seasoned","Veteran"))</f>
        <v>Rookie</v>
      </c>
      <c r="Q1076" t="str">
        <f>IF(AND(Table11[[#This Row],[Height (cm)]]&gt;=180,Table11[[#This Row],[Weight (kg)]]&gt;=70),"180+ and 70+","")</f>
        <v/>
      </c>
    </row>
    <row r="1077" spans="12:17" x14ac:dyDescent="0.2">
      <c r="L1077" t="s">
        <v>979</v>
      </c>
      <c r="M1077">
        <v>17</v>
      </c>
      <c r="N1077">
        <v>173</v>
      </c>
      <c r="O1077">
        <v>68</v>
      </c>
      <c r="P1077" t="str">
        <f>IF(Table11[[#This Row],[Age]]&lt;=22,"Rookie",IF(Table11[[#This Row],[Age]]&lt;=29,"Seasoned","Veteran"))</f>
        <v>Rookie</v>
      </c>
      <c r="Q1077" t="str">
        <f>IF(AND(Table11[[#This Row],[Height (cm)]]&gt;=180,Table11[[#This Row],[Weight (kg)]]&gt;=70),"180+ and 70+","")</f>
        <v/>
      </c>
    </row>
    <row r="1078" spans="12:17" x14ac:dyDescent="0.2">
      <c r="L1078" t="s">
        <v>980</v>
      </c>
      <c r="M1078">
        <v>16</v>
      </c>
      <c r="N1078">
        <v>184</v>
      </c>
      <c r="O1078">
        <v>74</v>
      </c>
      <c r="P1078" t="str">
        <f>IF(Table11[[#This Row],[Age]]&lt;=22,"Rookie",IF(Table11[[#This Row],[Age]]&lt;=29,"Seasoned","Veteran"))</f>
        <v>Rookie</v>
      </c>
      <c r="Q1078" t="str">
        <f>IF(AND(Table11[[#This Row],[Height (cm)]]&gt;=180,Table11[[#This Row],[Weight (kg)]]&gt;=70),"180+ and 70+","")</f>
        <v>180+ and 70+</v>
      </c>
    </row>
    <row r="1079" spans="12:17" x14ac:dyDescent="0.2">
      <c r="L1079" t="s">
        <v>875</v>
      </c>
      <c r="M1079">
        <v>19</v>
      </c>
      <c r="N1079">
        <v>193</v>
      </c>
      <c r="O1079">
        <v>82</v>
      </c>
      <c r="P1079" t="str">
        <f>IF(Table11[[#This Row],[Age]]&lt;=22,"Rookie",IF(Table11[[#This Row],[Age]]&lt;=29,"Seasoned","Veteran"))</f>
        <v>Rookie</v>
      </c>
      <c r="Q1079" t="str">
        <f>IF(AND(Table11[[#This Row],[Height (cm)]]&gt;=180,Table11[[#This Row],[Weight (kg)]]&gt;=70),"180+ and 70+","")</f>
        <v>180+ and 70+</v>
      </c>
    </row>
    <row r="1080" spans="12:17" x14ac:dyDescent="0.2">
      <c r="L1080" t="s">
        <v>981</v>
      </c>
      <c r="M1080">
        <v>21</v>
      </c>
      <c r="N1080">
        <v>189</v>
      </c>
      <c r="O1080">
        <v>73</v>
      </c>
      <c r="P1080" t="str">
        <f>IF(Table11[[#This Row],[Age]]&lt;=22,"Rookie",IF(Table11[[#This Row],[Age]]&lt;=29,"Seasoned","Veteran"))</f>
        <v>Rookie</v>
      </c>
      <c r="Q1080" t="str">
        <f>IF(AND(Table11[[#This Row],[Height (cm)]]&gt;=180,Table11[[#This Row],[Weight (kg)]]&gt;=70),"180+ and 70+","")</f>
        <v>180+ and 70+</v>
      </c>
    </row>
    <row r="1081" spans="12:17" x14ac:dyDescent="0.2">
      <c r="L1081" t="s">
        <v>982</v>
      </c>
      <c r="M1081">
        <v>18</v>
      </c>
      <c r="N1081">
        <v>176</v>
      </c>
      <c r="O1081">
        <v>71</v>
      </c>
      <c r="P1081" t="str">
        <f>IF(Table11[[#This Row],[Age]]&lt;=22,"Rookie",IF(Table11[[#This Row],[Age]]&lt;=29,"Seasoned","Veteran"))</f>
        <v>Rookie</v>
      </c>
      <c r="Q1081" t="str">
        <f>IF(AND(Table11[[#This Row],[Height (cm)]]&gt;=180,Table11[[#This Row],[Weight (kg)]]&gt;=70),"180+ and 70+","")</f>
        <v/>
      </c>
    </row>
    <row r="1082" spans="12:17" x14ac:dyDescent="0.2">
      <c r="L1082" t="s">
        <v>983</v>
      </c>
      <c r="M1082">
        <v>22</v>
      </c>
      <c r="N1082">
        <v>181</v>
      </c>
      <c r="O1082">
        <v>67</v>
      </c>
      <c r="P1082" t="str">
        <f>IF(Table11[[#This Row],[Age]]&lt;=22,"Rookie",IF(Table11[[#This Row],[Age]]&lt;=29,"Seasoned","Veteran"))</f>
        <v>Rookie</v>
      </c>
      <c r="Q1082" t="str">
        <f>IF(AND(Table11[[#This Row],[Height (cm)]]&gt;=180,Table11[[#This Row],[Weight (kg)]]&gt;=70),"180+ and 70+","")</f>
        <v/>
      </c>
    </row>
    <row r="1083" spans="12:17" x14ac:dyDescent="0.2">
      <c r="L1083" t="s">
        <v>984</v>
      </c>
      <c r="M1083">
        <v>23</v>
      </c>
      <c r="N1083">
        <v>171</v>
      </c>
      <c r="O1083">
        <v>69</v>
      </c>
      <c r="P1083" t="str">
        <f>IF(Table11[[#This Row],[Age]]&lt;=22,"Rookie",IF(Table11[[#This Row],[Age]]&lt;=29,"Seasoned","Veteran"))</f>
        <v>Seasoned</v>
      </c>
      <c r="Q1083" t="str">
        <f>IF(AND(Table11[[#This Row],[Height (cm)]]&gt;=180,Table11[[#This Row],[Weight (kg)]]&gt;=70),"180+ and 70+","")</f>
        <v/>
      </c>
    </row>
    <row r="1084" spans="12:17" x14ac:dyDescent="0.2">
      <c r="L1084" t="s">
        <v>985</v>
      </c>
      <c r="M1084">
        <v>26</v>
      </c>
      <c r="N1084">
        <v>167</v>
      </c>
      <c r="O1084">
        <v>65</v>
      </c>
      <c r="P1084" t="str">
        <f>IF(Table11[[#This Row],[Age]]&lt;=22,"Rookie",IF(Table11[[#This Row],[Age]]&lt;=29,"Seasoned","Veteran"))</f>
        <v>Seasoned</v>
      </c>
      <c r="Q1084" t="str">
        <f>IF(AND(Table11[[#This Row],[Height (cm)]]&gt;=180,Table11[[#This Row],[Weight (kg)]]&gt;=70),"180+ and 70+","")</f>
        <v/>
      </c>
    </row>
    <row r="1085" spans="12:17" x14ac:dyDescent="0.2">
      <c r="L1085" t="s">
        <v>986</v>
      </c>
      <c r="M1085">
        <v>23</v>
      </c>
      <c r="N1085">
        <v>181</v>
      </c>
      <c r="O1085">
        <v>80</v>
      </c>
      <c r="P1085" t="str">
        <f>IF(Table11[[#This Row],[Age]]&lt;=22,"Rookie",IF(Table11[[#This Row],[Age]]&lt;=29,"Seasoned","Veteran"))</f>
        <v>Seasoned</v>
      </c>
      <c r="Q1085" t="str">
        <f>IF(AND(Table11[[#This Row],[Height (cm)]]&gt;=180,Table11[[#This Row],[Weight (kg)]]&gt;=70),"180+ and 70+","")</f>
        <v>180+ and 70+</v>
      </c>
    </row>
    <row r="1086" spans="12:17" x14ac:dyDescent="0.2">
      <c r="L1086" t="s">
        <v>987</v>
      </c>
      <c r="M1086">
        <v>27</v>
      </c>
      <c r="N1086">
        <v>175</v>
      </c>
      <c r="O1086">
        <v>64</v>
      </c>
      <c r="P1086" t="str">
        <f>IF(Table11[[#This Row],[Age]]&lt;=22,"Rookie",IF(Table11[[#This Row],[Age]]&lt;=29,"Seasoned","Veteran"))</f>
        <v>Seasoned</v>
      </c>
      <c r="Q1086" t="str">
        <f>IF(AND(Table11[[#This Row],[Height (cm)]]&gt;=180,Table11[[#This Row],[Weight (kg)]]&gt;=70),"180+ and 70+","")</f>
        <v/>
      </c>
    </row>
    <row r="1087" spans="12:17" x14ac:dyDescent="0.2">
      <c r="L1087" t="s">
        <v>988</v>
      </c>
      <c r="M1087">
        <v>23</v>
      </c>
      <c r="N1087">
        <v>177</v>
      </c>
      <c r="O1087">
        <v>77</v>
      </c>
      <c r="P1087" t="str">
        <f>IF(Table11[[#This Row],[Age]]&lt;=22,"Rookie",IF(Table11[[#This Row],[Age]]&lt;=29,"Seasoned","Veteran"))</f>
        <v>Seasoned</v>
      </c>
      <c r="Q1087" t="str">
        <f>IF(AND(Table11[[#This Row],[Height (cm)]]&gt;=180,Table11[[#This Row],[Weight (kg)]]&gt;=70),"180+ and 70+","")</f>
        <v/>
      </c>
    </row>
    <row r="1088" spans="12:17" x14ac:dyDescent="0.2">
      <c r="L1088" t="s">
        <v>989</v>
      </c>
      <c r="M1088">
        <v>22</v>
      </c>
      <c r="N1088">
        <v>180</v>
      </c>
      <c r="O1088">
        <v>70</v>
      </c>
      <c r="P1088" t="str">
        <f>IF(Table11[[#This Row],[Age]]&lt;=22,"Rookie",IF(Table11[[#This Row],[Age]]&lt;=29,"Seasoned","Veteran"))</f>
        <v>Rookie</v>
      </c>
      <c r="Q1088" t="str">
        <f>IF(AND(Table11[[#This Row],[Height (cm)]]&gt;=180,Table11[[#This Row],[Weight (kg)]]&gt;=70),"180+ and 70+","")</f>
        <v>180+ and 70+</v>
      </c>
    </row>
    <row r="1089" spans="12:17" x14ac:dyDescent="0.2">
      <c r="L1089" t="s">
        <v>990</v>
      </c>
      <c r="M1089">
        <v>24</v>
      </c>
      <c r="N1089">
        <v>171</v>
      </c>
      <c r="O1089">
        <v>62</v>
      </c>
      <c r="P1089" t="str">
        <f>IF(Table11[[#This Row],[Age]]&lt;=22,"Rookie",IF(Table11[[#This Row],[Age]]&lt;=29,"Seasoned","Veteran"))</f>
        <v>Seasoned</v>
      </c>
      <c r="Q1089" t="str">
        <f>IF(AND(Table11[[#This Row],[Height (cm)]]&gt;=180,Table11[[#This Row],[Weight (kg)]]&gt;=70),"180+ and 70+","")</f>
        <v/>
      </c>
    </row>
    <row r="1090" spans="12:17" x14ac:dyDescent="0.2">
      <c r="L1090" t="s">
        <v>991</v>
      </c>
      <c r="M1090">
        <v>24</v>
      </c>
      <c r="N1090">
        <v>190</v>
      </c>
      <c r="O1090">
        <v>82</v>
      </c>
      <c r="P1090" t="str">
        <f>IF(Table11[[#This Row],[Age]]&lt;=22,"Rookie",IF(Table11[[#This Row],[Age]]&lt;=29,"Seasoned","Veteran"))</f>
        <v>Seasoned</v>
      </c>
      <c r="Q1090" t="str">
        <f>IF(AND(Table11[[#This Row],[Height (cm)]]&gt;=180,Table11[[#This Row],[Weight (kg)]]&gt;=70),"180+ and 70+","")</f>
        <v>180+ and 70+</v>
      </c>
    </row>
    <row r="1091" spans="12:17" x14ac:dyDescent="0.2">
      <c r="L1091" t="s">
        <v>992</v>
      </c>
      <c r="M1091">
        <v>28</v>
      </c>
      <c r="N1091">
        <v>187</v>
      </c>
      <c r="O1091">
        <v>79</v>
      </c>
      <c r="P1091" t="str">
        <f>IF(Table11[[#This Row],[Age]]&lt;=22,"Rookie",IF(Table11[[#This Row],[Age]]&lt;=29,"Seasoned","Veteran"))</f>
        <v>Seasoned</v>
      </c>
      <c r="Q1091" t="str">
        <f>IF(AND(Table11[[#This Row],[Height (cm)]]&gt;=180,Table11[[#This Row],[Weight (kg)]]&gt;=70),"180+ and 70+","")</f>
        <v>180+ and 70+</v>
      </c>
    </row>
    <row r="1092" spans="12:17" x14ac:dyDescent="0.2">
      <c r="L1092" t="s">
        <v>993</v>
      </c>
      <c r="M1092">
        <v>22</v>
      </c>
      <c r="N1092">
        <v>183</v>
      </c>
      <c r="O1092">
        <v>82</v>
      </c>
      <c r="P1092" t="str">
        <f>IF(Table11[[#This Row],[Age]]&lt;=22,"Rookie",IF(Table11[[#This Row],[Age]]&lt;=29,"Seasoned","Veteran"))</f>
        <v>Rookie</v>
      </c>
      <c r="Q1092" t="str">
        <f>IF(AND(Table11[[#This Row],[Height (cm)]]&gt;=180,Table11[[#This Row],[Weight (kg)]]&gt;=70),"180+ and 70+","")</f>
        <v>180+ and 70+</v>
      </c>
    </row>
    <row r="1093" spans="12:17" x14ac:dyDescent="0.2">
      <c r="L1093" t="s">
        <v>994</v>
      </c>
      <c r="M1093">
        <v>24</v>
      </c>
      <c r="N1093">
        <v>186</v>
      </c>
      <c r="O1093">
        <v>86</v>
      </c>
      <c r="P1093" t="str">
        <f>IF(Table11[[#This Row],[Age]]&lt;=22,"Rookie",IF(Table11[[#This Row],[Age]]&lt;=29,"Seasoned","Veteran"))</f>
        <v>Seasoned</v>
      </c>
      <c r="Q1093" t="str">
        <f>IF(AND(Table11[[#This Row],[Height (cm)]]&gt;=180,Table11[[#This Row],[Weight (kg)]]&gt;=70),"180+ and 70+","")</f>
        <v>180+ and 70+</v>
      </c>
    </row>
    <row r="1094" spans="12:17" x14ac:dyDescent="0.2">
      <c r="L1094" t="s">
        <v>995</v>
      </c>
      <c r="M1094">
        <v>26</v>
      </c>
      <c r="N1094">
        <v>190</v>
      </c>
      <c r="O1094">
        <v>82</v>
      </c>
      <c r="P1094" t="str">
        <f>IF(Table11[[#This Row],[Age]]&lt;=22,"Rookie",IF(Table11[[#This Row],[Age]]&lt;=29,"Seasoned","Veteran"))</f>
        <v>Seasoned</v>
      </c>
      <c r="Q1094" t="str">
        <f>IF(AND(Table11[[#This Row],[Height (cm)]]&gt;=180,Table11[[#This Row],[Weight (kg)]]&gt;=70),"180+ and 70+","")</f>
        <v>180+ and 70+</v>
      </c>
    </row>
    <row r="1095" spans="12:17" x14ac:dyDescent="0.2">
      <c r="L1095" t="s">
        <v>996</v>
      </c>
      <c r="M1095">
        <v>25</v>
      </c>
      <c r="N1095">
        <v>194</v>
      </c>
      <c r="O1095">
        <v>89</v>
      </c>
      <c r="P1095" t="str">
        <f>IF(Table11[[#This Row],[Age]]&lt;=22,"Rookie",IF(Table11[[#This Row],[Age]]&lt;=29,"Seasoned","Veteran"))</f>
        <v>Seasoned</v>
      </c>
      <c r="Q1095" t="str">
        <f>IF(AND(Table11[[#This Row],[Height (cm)]]&gt;=180,Table11[[#This Row],[Weight (kg)]]&gt;=70),"180+ and 70+","")</f>
        <v>180+ and 70+</v>
      </c>
    </row>
    <row r="1096" spans="12:17" x14ac:dyDescent="0.2">
      <c r="L1096" t="s">
        <v>997</v>
      </c>
      <c r="M1096">
        <v>21</v>
      </c>
      <c r="N1096">
        <v>192</v>
      </c>
      <c r="O1096">
        <v>87</v>
      </c>
      <c r="P1096" t="str">
        <f>IF(Table11[[#This Row],[Age]]&lt;=22,"Rookie",IF(Table11[[#This Row],[Age]]&lt;=29,"Seasoned","Veteran"))</f>
        <v>Rookie</v>
      </c>
      <c r="Q1096" t="str">
        <f>IF(AND(Table11[[#This Row],[Height (cm)]]&gt;=180,Table11[[#This Row],[Weight (kg)]]&gt;=70),"180+ and 70+","")</f>
        <v>180+ and 70+</v>
      </c>
    </row>
    <row r="1097" spans="12:17" x14ac:dyDescent="0.2">
      <c r="L1097" t="s">
        <v>998</v>
      </c>
      <c r="M1097">
        <v>23</v>
      </c>
      <c r="N1097">
        <v>180</v>
      </c>
      <c r="O1097">
        <v>73</v>
      </c>
      <c r="P1097" t="str">
        <f>IF(Table11[[#This Row],[Age]]&lt;=22,"Rookie",IF(Table11[[#This Row],[Age]]&lt;=29,"Seasoned","Veteran"))</f>
        <v>Seasoned</v>
      </c>
      <c r="Q1097" t="str">
        <f>IF(AND(Table11[[#This Row],[Height (cm)]]&gt;=180,Table11[[#This Row],[Weight (kg)]]&gt;=70),"180+ and 70+","")</f>
        <v>180+ and 70+</v>
      </c>
    </row>
    <row r="1098" spans="12:17" x14ac:dyDescent="0.2">
      <c r="L1098" t="s">
        <v>999</v>
      </c>
      <c r="M1098">
        <v>25</v>
      </c>
      <c r="N1098">
        <v>198</v>
      </c>
      <c r="O1098">
        <v>88</v>
      </c>
      <c r="P1098" t="str">
        <f>IF(Table11[[#This Row],[Age]]&lt;=22,"Rookie",IF(Table11[[#This Row],[Age]]&lt;=29,"Seasoned","Veteran"))</f>
        <v>Seasoned</v>
      </c>
      <c r="Q1098" t="str">
        <f>IF(AND(Table11[[#This Row],[Height (cm)]]&gt;=180,Table11[[#This Row],[Weight (kg)]]&gt;=70),"180+ and 70+","")</f>
        <v>180+ and 70+</v>
      </c>
    </row>
    <row r="1099" spans="12:17" x14ac:dyDescent="0.2">
      <c r="L1099" t="s">
        <v>1000</v>
      </c>
      <c r="M1099">
        <v>22</v>
      </c>
      <c r="N1099">
        <v>178</v>
      </c>
      <c r="O1099">
        <v>69</v>
      </c>
      <c r="P1099" t="str">
        <f>IF(Table11[[#This Row],[Age]]&lt;=22,"Rookie",IF(Table11[[#This Row],[Age]]&lt;=29,"Seasoned","Veteran"))</f>
        <v>Rookie</v>
      </c>
      <c r="Q1099" t="str">
        <f>IF(AND(Table11[[#This Row],[Height (cm)]]&gt;=180,Table11[[#This Row],[Weight (kg)]]&gt;=70),"180+ and 70+","")</f>
        <v/>
      </c>
    </row>
    <row r="1100" spans="12:17" x14ac:dyDescent="0.2">
      <c r="L1100" t="s">
        <v>1001</v>
      </c>
      <c r="M1100">
        <v>22</v>
      </c>
      <c r="N1100">
        <v>172</v>
      </c>
      <c r="O1100">
        <v>66</v>
      </c>
      <c r="P1100" t="str">
        <f>IF(Table11[[#This Row],[Age]]&lt;=22,"Rookie",IF(Table11[[#This Row],[Age]]&lt;=29,"Seasoned","Veteran"))</f>
        <v>Rookie</v>
      </c>
      <c r="Q1100" t="str">
        <f>IF(AND(Table11[[#This Row],[Height (cm)]]&gt;=180,Table11[[#This Row],[Weight (kg)]]&gt;=70),"180+ and 70+","")</f>
        <v/>
      </c>
    </row>
    <row r="1101" spans="12:17" x14ac:dyDescent="0.2">
      <c r="L1101" t="s">
        <v>1002</v>
      </c>
      <c r="M1101">
        <v>22</v>
      </c>
      <c r="N1101">
        <v>180</v>
      </c>
      <c r="O1101">
        <v>80</v>
      </c>
      <c r="P1101" t="str">
        <f>IF(Table11[[#This Row],[Age]]&lt;=22,"Rookie",IF(Table11[[#This Row],[Age]]&lt;=29,"Seasoned","Veteran"))</f>
        <v>Rookie</v>
      </c>
      <c r="Q1101" t="str">
        <f>IF(AND(Table11[[#This Row],[Height (cm)]]&gt;=180,Table11[[#This Row],[Weight (kg)]]&gt;=70),"180+ and 70+","")</f>
        <v>180+ and 70+</v>
      </c>
    </row>
    <row r="1102" spans="12:17" x14ac:dyDescent="0.2">
      <c r="L1102" t="s">
        <v>1003</v>
      </c>
      <c r="M1102">
        <v>26</v>
      </c>
      <c r="N1102">
        <v>180</v>
      </c>
      <c r="O1102">
        <v>75</v>
      </c>
      <c r="P1102" t="str">
        <f>IF(Table11[[#This Row],[Age]]&lt;=22,"Rookie",IF(Table11[[#This Row],[Age]]&lt;=29,"Seasoned","Veteran"))</f>
        <v>Seasoned</v>
      </c>
      <c r="Q1102" t="str">
        <f>IF(AND(Table11[[#This Row],[Height (cm)]]&gt;=180,Table11[[#This Row],[Weight (kg)]]&gt;=70),"180+ and 70+","")</f>
        <v>180+ and 70+</v>
      </c>
    </row>
    <row r="1103" spans="12:17" x14ac:dyDescent="0.2">
      <c r="L1103" t="s">
        <v>913</v>
      </c>
      <c r="M1103">
        <v>22</v>
      </c>
      <c r="N1103">
        <v>176</v>
      </c>
      <c r="O1103">
        <v>76</v>
      </c>
      <c r="P1103" t="str">
        <f>IF(Table11[[#This Row],[Age]]&lt;=22,"Rookie",IF(Table11[[#This Row],[Age]]&lt;=29,"Seasoned","Veteran"))</f>
        <v>Rookie</v>
      </c>
      <c r="Q1103" t="str">
        <f>IF(AND(Table11[[#This Row],[Height (cm)]]&gt;=180,Table11[[#This Row],[Weight (kg)]]&gt;=70),"180+ and 70+","")</f>
        <v/>
      </c>
    </row>
    <row r="1104" spans="12:17" x14ac:dyDescent="0.2">
      <c r="L1104" t="s">
        <v>1004</v>
      </c>
      <c r="M1104">
        <v>23</v>
      </c>
      <c r="N1104">
        <v>179</v>
      </c>
      <c r="O1104">
        <v>67</v>
      </c>
      <c r="P1104" t="str">
        <f>IF(Table11[[#This Row],[Age]]&lt;=22,"Rookie",IF(Table11[[#This Row],[Age]]&lt;=29,"Seasoned","Veteran"))</f>
        <v>Seasoned</v>
      </c>
      <c r="Q1104" t="str">
        <f>IF(AND(Table11[[#This Row],[Height (cm)]]&gt;=180,Table11[[#This Row],[Weight (kg)]]&gt;=70),"180+ and 70+","")</f>
        <v/>
      </c>
    </row>
    <row r="1105" spans="12:17" x14ac:dyDescent="0.2">
      <c r="L1105" t="s">
        <v>1005</v>
      </c>
      <c r="M1105">
        <v>22</v>
      </c>
      <c r="N1105">
        <v>185</v>
      </c>
      <c r="O1105">
        <v>74</v>
      </c>
      <c r="P1105" t="str">
        <f>IF(Table11[[#This Row],[Age]]&lt;=22,"Rookie",IF(Table11[[#This Row],[Age]]&lt;=29,"Seasoned","Veteran"))</f>
        <v>Rookie</v>
      </c>
      <c r="Q1105" t="str">
        <f>IF(AND(Table11[[#This Row],[Height (cm)]]&gt;=180,Table11[[#This Row],[Weight (kg)]]&gt;=70),"180+ and 70+","")</f>
        <v>180+ and 70+</v>
      </c>
    </row>
    <row r="1106" spans="12:17" x14ac:dyDescent="0.2">
      <c r="L1106" t="s">
        <v>1006</v>
      </c>
      <c r="M1106">
        <v>24</v>
      </c>
      <c r="N1106">
        <v>181</v>
      </c>
      <c r="O1106">
        <v>79</v>
      </c>
      <c r="P1106" t="str">
        <f>IF(Table11[[#This Row],[Age]]&lt;=22,"Rookie",IF(Table11[[#This Row],[Age]]&lt;=29,"Seasoned","Veteran"))</f>
        <v>Seasoned</v>
      </c>
      <c r="Q1106" t="str">
        <f>IF(AND(Table11[[#This Row],[Height (cm)]]&gt;=180,Table11[[#This Row],[Weight (kg)]]&gt;=70),"180+ and 70+","")</f>
        <v>180+ and 70+</v>
      </c>
    </row>
    <row r="1107" spans="12:17" x14ac:dyDescent="0.2">
      <c r="L1107" t="s">
        <v>1007</v>
      </c>
      <c r="M1107">
        <v>21</v>
      </c>
      <c r="N1107">
        <v>182</v>
      </c>
      <c r="O1107">
        <v>75</v>
      </c>
      <c r="P1107" t="str">
        <f>IF(Table11[[#This Row],[Age]]&lt;=22,"Rookie",IF(Table11[[#This Row],[Age]]&lt;=29,"Seasoned","Veteran"))</f>
        <v>Rookie</v>
      </c>
      <c r="Q1107" t="str">
        <f>IF(AND(Table11[[#This Row],[Height (cm)]]&gt;=180,Table11[[#This Row],[Weight (kg)]]&gt;=70),"180+ and 70+","")</f>
        <v>180+ and 70+</v>
      </c>
    </row>
    <row r="1108" spans="12:17" x14ac:dyDescent="0.2">
      <c r="L1108" t="s">
        <v>1008</v>
      </c>
      <c r="M1108">
        <v>21</v>
      </c>
      <c r="N1108">
        <v>185</v>
      </c>
      <c r="O1108">
        <v>73</v>
      </c>
      <c r="P1108" t="str">
        <f>IF(Table11[[#This Row],[Age]]&lt;=22,"Rookie",IF(Table11[[#This Row],[Age]]&lt;=29,"Seasoned","Veteran"))</f>
        <v>Rookie</v>
      </c>
      <c r="Q1108" t="str">
        <f>IF(AND(Table11[[#This Row],[Height (cm)]]&gt;=180,Table11[[#This Row],[Weight (kg)]]&gt;=70),"180+ and 70+","")</f>
        <v>180+ and 70+</v>
      </c>
    </row>
    <row r="1109" spans="12:17" x14ac:dyDescent="0.2">
      <c r="L1109" t="s">
        <v>1009</v>
      </c>
      <c r="M1109">
        <v>21</v>
      </c>
      <c r="N1109">
        <v>188</v>
      </c>
      <c r="O1109">
        <v>81</v>
      </c>
      <c r="P1109" t="str">
        <f>IF(Table11[[#This Row],[Age]]&lt;=22,"Rookie",IF(Table11[[#This Row],[Age]]&lt;=29,"Seasoned","Veteran"))</f>
        <v>Rookie</v>
      </c>
      <c r="Q1109" t="str">
        <f>IF(AND(Table11[[#This Row],[Height (cm)]]&gt;=180,Table11[[#This Row],[Weight (kg)]]&gt;=70),"180+ and 70+","")</f>
        <v>180+ and 70+</v>
      </c>
    </row>
    <row r="1110" spans="12:17" x14ac:dyDescent="0.2">
      <c r="L1110" t="s">
        <v>1010</v>
      </c>
      <c r="M1110">
        <v>22</v>
      </c>
      <c r="N1110">
        <v>193</v>
      </c>
      <c r="O1110">
        <v>81</v>
      </c>
      <c r="P1110" t="str">
        <f>IF(Table11[[#This Row],[Age]]&lt;=22,"Rookie",IF(Table11[[#This Row],[Age]]&lt;=29,"Seasoned","Veteran"))</f>
        <v>Rookie</v>
      </c>
      <c r="Q1110" t="str">
        <f>IF(AND(Table11[[#This Row],[Height (cm)]]&gt;=180,Table11[[#This Row],[Weight (kg)]]&gt;=70),"180+ and 70+","")</f>
        <v>180+ and 70+</v>
      </c>
    </row>
    <row r="1111" spans="12:17" x14ac:dyDescent="0.2">
      <c r="L1111" t="s">
        <v>921</v>
      </c>
      <c r="M1111">
        <v>22</v>
      </c>
      <c r="N1111">
        <v>178</v>
      </c>
      <c r="O1111">
        <v>65</v>
      </c>
      <c r="P1111" t="str">
        <f>IF(Table11[[#This Row],[Age]]&lt;=22,"Rookie",IF(Table11[[#This Row],[Age]]&lt;=29,"Seasoned","Veteran"))</f>
        <v>Rookie</v>
      </c>
      <c r="Q1111" t="str">
        <f>IF(AND(Table11[[#This Row],[Height (cm)]]&gt;=180,Table11[[#This Row],[Weight (kg)]]&gt;=70),"180+ and 70+","")</f>
        <v/>
      </c>
    </row>
    <row r="1112" spans="12:17" x14ac:dyDescent="0.2">
      <c r="L1112" t="s">
        <v>1011</v>
      </c>
      <c r="M1112">
        <v>21</v>
      </c>
      <c r="N1112">
        <v>193</v>
      </c>
      <c r="O1112">
        <v>76</v>
      </c>
      <c r="P1112" t="str">
        <f>IF(Table11[[#This Row],[Age]]&lt;=22,"Rookie",IF(Table11[[#This Row],[Age]]&lt;=29,"Seasoned","Veteran"))</f>
        <v>Rookie</v>
      </c>
      <c r="Q1112" t="str">
        <f>IF(AND(Table11[[#This Row],[Height (cm)]]&gt;=180,Table11[[#This Row],[Weight (kg)]]&gt;=70),"180+ and 70+","")</f>
        <v>180+ and 70+</v>
      </c>
    </row>
    <row r="1113" spans="12:17" x14ac:dyDescent="0.2">
      <c r="L1113" t="s">
        <v>1012</v>
      </c>
      <c r="M1113">
        <v>23</v>
      </c>
      <c r="N1113">
        <v>179</v>
      </c>
      <c r="O1113">
        <v>69</v>
      </c>
      <c r="P1113" t="str">
        <f>IF(Table11[[#This Row],[Age]]&lt;=22,"Rookie",IF(Table11[[#This Row],[Age]]&lt;=29,"Seasoned","Veteran"))</f>
        <v>Seasoned</v>
      </c>
      <c r="Q1113" t="str">
        <f>IF(AND(Table11[[#This Row],[Height (cm)]]&gt;=180,Table11[[#This Row],[Weight (kg)]]&gt;=70),"180+ and 70+","")</f>
        <v/>
      </c>
    </row>
    <row r="1114" spans="12:17" x14ac:dyDescent="0.2">
      <c r="L1114" t="s">
        <v>1013</v>
      </c>
      <c r="M1114">
        <v>23</v>
      </c>
      <c r="N1114">
        <v>188</v>
      </c>
      <c r="O1114">
        <v>75</v>
      </c>
      <c r="P1114" t="str">
        <f>IF(Table11[[#This Row],[Age]]&lt;=22,"Rookie",IF(Table11[[#This Row],[Age]]&lt;=29,"Seasoned","Veteran"))</f>
        <v>Seasoned</v>
      </c>
      <c r="Q1114" t="str">
        <f>IF(AND(Table11[[#This Row],[Height (cm)]]&gt;=180,Table11[[#This Row],[Weight (kg)]]&gt;=70),"180+ and 70+","")</f>
        <v>180+ and 70+</v>
      </c>
    </row>
    <row r="1115" spans="12:17" x14ac:dyDescent="0.2">
      <c r="L1115" t="s">
        <v>1014</v>
      </c>
      <c r="M1115">
        <v>24</v>
      </c>
      <c r="N1115">
        <v>171</v>
      </c>
      <c r="O1115">
        <v>65</v>
      </c>
      <c r="P1115" t="str">
        <f>IF(Table11[[#This Row],[Age]]&lt;=22,"Rookie",IF(Table11[[#This Row],[Age]]&lt;=29,"Seasoned","Veteran"))</f>
        <v>Seasoned</v>
      </c>
      <c r="Q1115" t="str">
        <f>IF(AND(Table11[[#This Row],[Height (cm)]]&gt;=180,Table11[[#This Row],[Weight (kg)]]&gt;=70),"180+ and 70+","")</f>
        <v/>
      </c>
    </row>
    <row r="1116" spans="12:17" x14ac:dyDescent="0.2">
      <c r="L1116" t="s">
        <v>1015</v>
      </c>
      <c r="M1116">
        <v>21</v>
      </c>
      <c r="N1116">
        <v>175</v>
      </c>
      <c r="O1116">
        <v>79</v>
      </c>
      <c r="P1116" t="str">
        <f>IF(Table11[[#This Row],[Age]]&lt;=22,"Rookie",IF(Table11[[#This Row],[Age]]&lt;=29,"Seasoned","Veteran"))</f>
        <v>Rookie</v>
      </c>
      <c r="Q1116" t="str">
        <f>IF(AND(Table11[[#This Row],[Height (cm)]]&gt;=180,Table11[[#This Row],[Weight (kg)]]&gt;=70),"180+ and 70+","")</f>
        <v/>
      </c>
    </row>
    <row r="1117" spans="12:17" x14ac:dyDescent="0.2">
      <c r="L1117" t="s">
        <v>1016</v>
      </c>
      <c r="M1117">
        <v>21</v>
      </c>
      <c r="N1117">
        <v>179</v>
      </c>
      <c r="O1117">
        <v>73</v>
      </c>
      <c r="P1117" t="str">
        <f>IF(Table11[[#This Row],[Age]]&lt;=22,"Rookie",IF(Table11[[#This Row],[Age]]&lt;=29,"Seasoned","Veteran"))</f>
        <v>Rookie</v>
      </c>
      <c r="Q1117" t="str">
        <f>IF(AND(Table11[[#This Row],[Height (cm)]]&gt;=180,Table11[[#This Row],[Weight (kg)]]&gt;=70),"180+ and 70+","")</f>
        <v/>
      </c>
    </row>
    <row r="1118" spans="12:17" x14ac:dyDescent="0.2">
      <c r="L1118" t="s">
        <v>1017</v>
      </c>
      <c r="M1118">
        <v>20</v>
      </c>
      <c r="N1118">
        <v>195</v>
      </c>
      <c r="O1118">
        <v>81</v>
      </c>
      <c r="P1118" t="str">
        <f>IF(Table11[[#This Row],[Age]]&lt;=22,"Rookie",IF(Table11[[#This Row],[Age]]&lt;=29,"Seasoned","Veteran"))</f>
        <v>Rookie</v>
      </c>
      <c r="Q1118" t="str">
        <f>IF(AND(Table11[[#This Row],[Height (cm)]]&gt;=180,Table11[[#This Row],[Weight (kg)]]&gt;=70),"180+ and 70+","")</f>
        <v>180+ and 70+</v>
      </c>
    </row>
    <row r="1119" spans="12:17" x14ac:dyDescent="0.2">
      <c r="L1119" t="s">
        <v>1018</v>
      </c>
      <c r="M1119">
        <v>20</v>
      </c>
      <c r="N1119">
        <v>175</v>
      </c>
      <c r="O1119">
        <v>61</v>
      </c>
      <c r="P1119" t="str">
        <f>IF(Table11[[#This Row],[Age]]&lt;=22,"Rookie",IF(Table11[[#This Row],[Age]]&lt;=29,"Seasoned","Veteran"))</f>
        <v>Rookie</v>
      </c>
      <c r="Q1119" t="str">
        <f>IF(AND(Table11[[#This Row],[Height (cm)]]&gt;=180,Table11[[#This Row],[Weight (kg)]]&gt;=70),"180+ and 70+","")</f>
        <v/>
      </c>
    </row>
    <row r="1120" spans="12:17" x14ac:dyDescent="0.2">
      <c r="L1120" t="s">
        <v>1019</v>
      </c>
      <c r="M1120">
        <v>21</v>
      </c>
      <c r="N1120">
        <v>188</v>
      </c>
      <c r="O1120">
        <v>75</v>
      </c>
      <c r="P1120" t="str">
        <f>IF(Table11[[#This Row],[Age]]&lt;=22,"Rookie",IF(Table11[[#This Row],[Age]]&lt;=29,"Seasoned","Veteran"))</f>
        <v>Rookie</v>
      </c>
      <c r="Q1120" t="str">
        <f>IF(AND(Table11[[#This Row],[Height (cm)]]&gt;=180,Table11[[#This Row],[Weight (kg)]]&gt;=70),"180+ and 70+","")</f>
        <v>180+ and 70+</v>
      </c>
    </row>
    <row r="1121" spans="12:17" x14ac:dyDescent="0.2">
      <c r="L1121" t="s">
        <v>1020</v>
      </c>
      <c r="M1121">
        <v>21</v>
      </c>
      <c r="N1121">
        <v>184</v>
      </c>
      <c r="O1121">
        <v>79</v>
      </c>
      <c r="P1121" t="str">
        <f>IF(Table11[[#This Row],[Age]]&lt;=22,"Rookie",IF(Table11[[#This Row],[Age]]&lt;=29,"Seasoned","Veteran"))</f>
        <v>Rookie</v>
      </c>
      <c r="Q1121" t="str">
        <f>IF(AND(Table11[[#This Row],[Height (cm)]]&gt;=180,Table11[[#This Row],[Weight (kg)]]&gt;=70),"180+ and 70+","")</f>
        <v>180+ and 70+</v>
      </c>
    </row>
    <row r="1122" spans="12:17" x14ac:dyDescent="0.2">
      <c r="L1122" t="s">
        <v>1021</v>
      </c>
      <c r="M1122">
        <v>19</v>
      </c>
      <c r="N1122">
        <v>185</v>
      </c>
      <c r="O1122">
        <v>75</v>
      </c>
      <c r="P1122" t="str">
        <f>IF(Table11[[#This Row],[Age]]&lt;=22,"Rookie",IF(Table11[[#This Row],[Age]]&lt;=29,"Seasoned","Veteran"))</f>
        <v>Rookie</v>
      </c>
      <c r="Q1122" t="str">
        <f>IF(AND(Table11[[#This Row],[Height (cm)]]&gt;=180,Table11[[#This Row],[Weight (kg)]]&gt;=70),"180+ and 70+","")</f>
        <v>180+ and 70+</v>
      </c>
    </row>
    <row r="1123" spans="12:17" x14ac:dyDescent="0.2">
      <c r="L1123" t="s">
        <v>1022</v>
      </c>
      <c r="M1123">
        <v>20</v>
      </c>
      <c r="N1123">
        <v>172</v>
      </c>
      <c r="O1123">
        <v>68</v>
      </c>
      <c r="P1123" t="str">
        <f>IF(Table11[[#This Row],[Age]]&lt;=22,"Rookie",IF(Table11[[#This Row],[Age]]&lt;=29,"Seasoned","Veteran"))</f>
        <v>Rookie</v>
      </c>
      <c r="Q1123" t="str">
        <f>IF(AND(Table11[[#This Row],[Height (cm)]]&gt;=180,Table11[[#This Row],[Weight (kg)]]&gt;=70),"180+ and 70+","")</f>
        <v/>
      </c>
    </row>
    <row r="1124" spans="12:17" x14ac:dyDescent="0.2">
      <c r="L1124" t="s">
        <v>1023</v>
      </c>
      <c r="M1124">
        <v>24</v>
      </c>
      <c r="N1124">
        <v>194</v>
      </c>
      <c r="O1124">
        <v>88</v>
      </c>
      <c r="P1124" t="str">
        <f>IF(Table11[[#This Row],[Age]]&lt;=22,"Rookie",IF(Table11[[#This Row],[Age]]&lt;=29,"Seasoned","Veteran"))</f>
        <v>Seasoned</v>
      </c>
      <c r="Q1124" t="str">
        <f>IF(AND(Table11[[#This Row],[Height (cm)]]&gt;=180,Table11[[#This Row],[Weight (kg)]]&gt;=70),"180+ and 70+","")</f>
        <v>180+ and 70+</v>
      </c>
    </row>
    <row r="1125" spans="12:17" x14ac:dyDescent="0.2">
      <c r="L1125" t="s">
        <v>1024</v>
      </c>
      <c r="M1125">
        <v>21</v>
      </c>
      <c r="N1125">
        <v>183</v>
      </c>
      <c r="O1125">
        <v>80</v>
      </c>
      <c r="P1125" t="str">
        <f>IF(Table11[[#This Row],[Age]]&lt;=22,"Rookie",IF(Table11[[#This Row],[Age]]&lt;=29,"Seasoned","Veteran"))</f>
        <v>Rookie</v>
      </c>
      <c r="Q1125" t="str">
        <f>IF(AND(Table11[[#This Row],[Height (cm)]]&gt;=180,Table11[[#This Row],[Weight (kg)]]&gt;=70),"180+ and 70+","")</f>
        <v>180+ and 70+</v>
      </c>
    </row>
    <row r="1126" spans="12:17" x14ac:dyDescent="0.2">
      <c r="L1126" t="s">
        <v>1025</v>
      </c>
      <c r="M1126">
        <v>24</v>
      </c>
      <c r="N1126">
        <v>176</v>
      </c>
      <c r="O1126">
        <v>69</v>
      </c>
      <c r="P1126" t="str">
        <f>IF(Table11[[#This Row],[Age]]&lt;=22,"Rookie",IF(Table11[[#This Row],[Age]]&lt;=29,"Seasoned","Veteran"))</f>
        <v>Seasoned</v>
      </c>
      <c r="Q1126" t="str">
        <f>IF(AND(Table11[[#This Row],[Height (cm)]]&gt;=180,Table11[[#This Row],[Weight (kg)]]&gt;=70),"180+ and 70+","")</f>
        <v/>
      </c>
    </row>
    <row r="1127" spans="12:17" x14ac:dyDescent="0.2">
      <c r="L1127" t="s">
        <v>1026</v>
      </c>
      <c r="M1127">
        <v>23</v>
      </c>
      <c r="N1127">
        <v>184</v>
      </c>
      <c r="O1127">
        <v>79</v>
      </c>
      <c r="P1127" t="str">
        <f>IF(Table11[[#This Row],[Age]]&lt;=22,"Rookie",IF(Table11[[#This Row],[Age]]&lt;=29,"Seasoned","Veteran"))</f>
        <v>Seasoned</v>
      </c>
      <c r="Q1127" t="str">
        <f>IF(AND(Table11[[#This Row],[Height (cm)]]&gt;=180,Table11[[#This Row],[Weight (kg)]]&gt;=70),"180+ and 70+","")</f>
        <v>180+ and 70+</v>
      </c>
    </row>
    <row r="1128" spans="12:17" x14ac:dyDescent="0.2">
      <c r="L1128" t="s">
        <v>1027</v>
      </c>
      <c r="M1128">
        <v>20</v>
      </c>
      <c r="N1128">
        <v>187</v>
      </c>
      <c r="O1128">
        <v>80</v>
      </c>
      <c r="P1128" t="str">
        <f>IF(Table11[[#This Row],[Age]]&lt;=22,"Rookie",IF(Table11[[#This Row],[Age]]&lt;=29,"Seasoned","Veteran"))</f>
        <v>Rookie</v>
      </c>
      <c r="Q1128" t="str">
        <f>IF(AND(Table11[[#This Row],[Height (cm)]]&gt;=180,Table11[[#This Row],[Weight (kg)]]&gt;=70),"180+ and 70+","")</f>
        <v>180+ and 70+</v>
      </c>
    </row>
    <row r="1129" spans="12:17" x14ac:dyDescent="0.2">
      <c r="L1129" t="s">
        <v>1028</v>
      </c>
      <c r="M1129">
        <v>21</v>
      </c>
      <c r="N1129">
        <v>178</v>
      </c>
      <c r="O1129">
        <v>65</v>
      </c>
      <c r="P1129" t="str">
        <f>IF(Table11[[#This Row],[Age]]&lt;=22,"Rookie",IF(Table11[[#This Row],[Age]]&lt;=29,"Seasoned","Veteran"))</f>
        <v>Rookie</v>
      </c>
      <c r="Q1129" t="str">
        <f>IF(AND(Table11[[#This Row],[Height (cm)]]&gt;=180,Table11[[#This Row],[Weight (kg)]]&gt;=70),"180+ and 70+","")</f>
        <v/>
      </c>
    </row>
    <row r="1130" spans="12:17" x14ac:dyDescent="0.2">
      <c r="L1130" t="s">
        <v>1029</v>
      </c>
      <c r="M1130">
        <v>20</v>
      </c>
      <c r="N1130">
        <v>189</v>
      </c>
      <c r="O1130">
        <v>81</v>
      </c>
      <c r="P1130" t="str">
        <f>IF(Table11[[#This Row],[Age]]&lt;=22,"Rookie",IF(Table11[[#This Row],[Age]]&lt;=29,"Seasoned","Veteran"))</f>
        <v>Rookie</v>
      </c>
      <c r="Q1130" t="str">
        <f>IF(AND(Table11[[#This Row],[Height (cm)]]&gt;=180,Table11[[#This Row],[Weight (kg)]]&gt;=70),"180+ and 70+","")</f>
        <v>180+ and 70+</v>
      </c>
    </row>
    <row r="1131" spans="12:17" x14ac:dyDescent="0.2">
      <c r="L1131" t="s">
        <v>1030</v>
      </c>
      <c r="M1131">
        <v>21</v>
      </c>
      <c r="N1131">
        <v>176</v>
      </c>
      <c r="O1131">
        <v>72</v>
      </c>
      <c r="P1131" t="str">
        <f>IF(Table11[[#This Row],[Age]]&lt;=22,"Rookie",IF(Table11[[#This Row],[Age]]&lt;=29,"Seasoned","Veteran"))</f>
        <v>Rookie</v>
      </c>
      <c r="Q1131" t="str">
        <f>IF(AND(Table11[[#This Row],[Height (cm)]]&gt;=180,Table11[[#This Row],[Weight (kg)]]&gt;=70),"180+ and 70+","")</f>
        <v/>
      </c>
    </row>
    <row r="1132" spans="12:17" x14ac:dyDescent="0.2">
      <c r="L1132" t="s">
        <v>1031</v>
      </c>
      <c r="M1132">
        <v>20</v>
      </c>
      <c r="N1132">
        <v>178</v>
      </c>
      <c r="O1132">
        <v>66</v>
      </c>
      <c r="P1132" t="str">
        <f>IF(Table11[[#This Row],[Age]]&lt;=22,"Rookie",IF(Table11[[#This Row],[Age]]&lt;=29,"Seasoned","Veteran"))</f>
        <v>Rookie</v>
      </c>
      <c r="Q1132" t="str">
        <f>IF(AND(Table11[[#This Row],[Height (cm)]]&gt;=180,Table11[[#This Row],[Weight (kg)]]&gt;=70),"180+ and 70+","")</f>
        <v/>
      </c>
    </row>
    <row r="1133" spans="12:17" x14ac:dyDescent="0.2">
      <c r="L1133" t="s">
        <v>1032</v>
      </c>
      <c r="M1133">
        <v>22</v>
      </c>
      <c r="N1133">
        <v>176</v>
      </c>
      <c r="O1133">
        <v>71</v>
      </c>
      <c r="P1133" t="str">
        <f>IF(Table11[[#This Row],[Age]]&lt;=22,"Rookie",IF(Table11[[#This Row],[Age]]&lt;=29,"Seasoned","Veteran"))</f>
        <v>Rookie</v>
      </c>
      <c r="Q1133" t="str">
        <f>IF(AND(Table11[[#This Row],[Height (cm)]]&gt;=180,Table11[[#This Row],[Weight (kg)]]&gt;=70),"180+ and 70+","")</f>
        <v/>
      </c>
    </row>
    <row r="1134" spans="12:17" x14ac:dyDescent="0.2">
      <c r="L1134" t="s">
        <v>1033</v>
      </c>
      <c r="M1134">
        <v>18</v>
      </c>
      <c r="N1134">
        <v>177</v>
      </c>
      <c r="O1134">
        <v>65</v>
      </c>
      <c r="P1134" t="str">
        <f>IF(Table11[[#This Row],[Age]]&lt;=22,"Rookie",IF(Table11[[#This Row],[Age]]&lt;=29,"Seasoned","Veteran"))</f>
        <v>Rookie</v>
      </c>
      <c r="Q1134" t="str">
        <f>IF(AND(Table11[[#This Row],[Height (cm)]]&gt;=180,Table11[[#This Row],[Weight (kg)]]&gt;=70),"180+ and 70+","")</f>
        <v/>
      </c>
    </row>
    <row r="1135" spans="12:17" x14ac:dyDescent="0.2">
      <c r="L1135" t="s">
        <v>1034</v>
      </c>
      <c r="M1135">
        <v>20</v>
      </c>
      <c r="N1135">
        <v>173</v>
      </c>
      <c r="O1135">
        <v>65</v>
      </c>
      <c r="P1135" t="str">
        <f>IF(Table11[[#This Row],[Age]]&lt;=22,"Rookie",IF(Table11[[#This Row],[Age]]&lt;=29,"Seasoned","Veteran"))</f>
        <v>Rookie</v>
      </c>
      <c r="Q1135" t="str">
        <f>IF(AND(Table11[[#This Row],[Height (cm)]]&gt;=180,Table11[[#This Row],[Weight (kg)]]&gt;=70),"180+ and 70+","")</f>
        <v/>
      </c>
    </row>
    <row r="1136" spans="12:17" x14ac:dyDescent="0.2">
      <c r="L1136" t="s">
        <v>1035</v>
      </c>
      <c r="M1136">
        <v>21</v>
      </c>
      <c r="N1136">
        <v>190</v>
      </c>
      <c r="O1136">
        <v>84</v>
      </c>
      <c r="P1136" t="str">
        <f>IF(Table11[[#This Row],[Age]]&lt;=22,"Rookie",IF(Table11[[#This Row],[Age]]&lt;=29,"Seasoned","Veteran"))</f>
        <v>Rookie</v>
      </c>
      <c r="Q1136" t="str">
        <f>IF(AND(Table11[[#This Row],[Height (cm)]]&gt;=180,Table11[[#This Row],[Weight (kg)]]&gt;=70),"180+ and 70+","")</f>
        <v>180+ and 70+</v>
      </c>
    </row>
    <row r="1137" spans="12:17" x14ac:dyDescent="0.2">
      <c r="L1137" t="s">
        <v>1036</v>
      </c>
      <c r="M1137">
        <v>19</v>
      </c>
      <c r="N1137">
        <v>177</v>
      </c>
      <c r="O1137">
        <v>67</v>
      </c>
      <c r="P1137" t="str">
        <f>IF(Table11[[#This Row],[Age]]&lt;=22,"Rookie",IF(Table11[[#This Row],[Age]]&lt;=29,"Seasoned","Veteran"))</f>
        <v>Rookie</v>
      </c>
      <c r="Q1137" t="str">
        <f>IF(AND(Table11[[#This Row],[Height (cm)]]&gt;=180,Table11[[#This Row],[Weight (kg)]]&gt;=70),"180+ and 70+","")</f>
        <v/>
      </c>
    </row>
    <row r="1138" spans="12:17" x14ac:dyDescent="0.2">
      <c r="L1138" t="s">
        <v>1037</v>
      </c>
      <c r="M1138">
        <v>20</v>
      </c>
      <c r="N1138">
        <v>185</v>
      </c>
      <c r="O1138">
        <v>75</v>
      </c>
      <c r="P1138" t="str">
        <f>IF(Table11[[#This Row],[Age]]&lt;=22,"Rookie",IF(Table11[[#This Row],[Age]]&lt;=29,"Seasoned","Veteran"))</f>
        <v>Rookie</v>
      </c>
      <c r="Q1138" t="str">
        <f>IF(AND(Table11[[#This Row],[Height (cm)]]&gt;=180,Table11[[#This Row],[Weight (kg)]]&gt;=70),"180+ and 70+","")</f>
        <v>180+ and 70+</v>
      </c>
    </row>
    <row r="1139" spans="12:17" x14ac:dyDescent="0.2">
      <c r="L1139" t="s">
        <v>1038</v>
      </c>
      <c r="M1139">
        <v>19</v>
      </c>
      <c r="N1139">
        <v>191</v>
      </c>
      <c r="O1139">
        <v>73</v>
      </c>
      <c r="P1139" t="str">
        <f>IF(Table11[[#This Row],[Age]]&lt;=22,"Rookie",IF(Table11[[#This Row],[Age]]&lt;=29,"Seasoned","Veteran"))</f>
        <v>Rookie</v>
      </c>
      <c r="Q1139" t="str">
        <f>IF(AND(Table11[[#This Row],[Height (cm)]]&gt;=180,Table11[[#This Row],[Weight (kg)]]&gt;=70),"180+ and 70+","")</f>
        <v>180+ and 70+</v>
      </c>
    </row>
    <row r="1140" spans="12:17" x14ac:dyDescent="0.2">
      <c r="L1140" t="s">
        <v>849</v>
      </c>
      <c r="M1140">
        <v>21</v>
      </c>
      <c r="N1140">
        <v>181</v>
      </c>
      <c r="O1140">
        <v>78</v>
      </c>
      <c r="P1140" t="str">
        <f>IF(Table11[[#This Row],[Age]]&lt;=22,"Rookie",IF(Table11[[#This Row],[Age]]&lt;=29,"Seasoned","Veteran"))</f>
        <v>Rookie</v>
      </c>
      <c r="Q1140" t="str">
        <f>IF(AND(Table11[[#This Row],[Height (cm)]]&gt;=180,Table11[[#This Row],[Weight (kg)]]&gt;=70),"180+ and 70+","")</f>
        <v>180+ and 70+</v>
      </c>
    </row>
    <row r="1141" spans="12:17" x14ac:dyDescent="0.2">
      <c r="L1141" t="s">
        <v>1039</v>
      </c>
      <c r="M1141">
        <v>22</v>
      </c>
      <c r="N1141">
        <v>176</v>
      </c>
      <c r="O1141">
        <v>68</v>
      </c>
      <c r="P1141" t="str">
        <f>IF(Table11[[#This Row],[Age]]&lt;=22,"Rookie",IF(Table11[[#This Row],[Age]]&lt;=29,"Seasoned","Veteran"))</f>
        <v>Rookie</v>
      </c>
      <c r="Q1141" t="str">
        <f>IF(AND(Table11[[#This Row],[Height (cm)]]&gt;=180,Table11[[#This Row],[Weight (kg)]]&gt;=70),"180+ and 70+","")</f>
        <v/>
      </c>
    </row>
    <row r="1142" spans="12:17" x14ac:dyDescent="0.2">
      <c r="L1142" t="s">
        <v>1040</v>
      </c>
      <c r="M1142">
        <v>34</v>
      </c>
      <c r="N1142">
        <v>192</v>
      </c>
      <c r="O1142">
        <v>87</v>
      </c>
      <c r="P1142" t="str">
        <f>IF(Table11[[#This Row],[Age]]&lt;=22,"Rookie",IF(Table11[[#This Row],[Age]]&lt;=29,"Seasoned","Veteran"))</f>
        <v>Veteran</v>
      </c>
      <c r="Q1142" t="str">
        <f>IF(AND(Table11[[#This Row],[Height (cm)]]&gt;=180,Table11[[#This Row],[Weight (kg)]]&gt;=70),"180+ and 70+","")</f>
        <v>180+ and 70+</v>
      </c>
    </row>
    <row r="1143" spans="12:17" x14ac:dyDescent="0.2">
      <c r="L1143" t="s">
        <v>1041</v>
      </c>
      <c r="M1143">
        <v>32</v>
      </c>
      <c r="N1143">
        <v>180</v>
      </c>
      <c r="O1143">
        <v>80</v>
      </c>
      <c r="P1143" t="str">
        <f>IF(Table11[[#This Row],[Age]]&lt;=22,"Rookie",IF(Table11[[#This Row],[Age]]&lt;=29,"Seasoned","Veteran"))</f>
        <v>Veteran</v>
      </c>
      <c r="Q1143" t="str">
        <f>IF(AND(Table11[[#This Row],[Height (cm)]]&gt;=180,Table11[[#This Row],[Weight (kg)]]&gt;=70),"180+ and 70+","")</f>
        <v>180+ and 70+</v>
      </c>
    </row>
    <row r="1144" spans="12:17" x14ac:dyDescent="0.2">
      <c r="L1144" t="s">
        <v>1042</v>
      </c>
      <c r="M1144">
        <v>32</v>
      </c>
      <c r="N1144">
        <v>189</v>
      </c>
      <c r="O1144">
        <v>84</v>
      </c>
      <c r="P1144" t="str">
        <f>IF(Table11[[#This Row],[Age]]&lt;=22,"Rookie",IF(Table11[[#This Row],[Age]]&lt;=29,"Seasoned","Veteran"))</f>
        <v>Veteran</v>
      </c>
      <c r="Q1144" t="str">
        <f>IF(AND(Table11[[#This Row],[Height (cm)]]&gt;=180,Table11[[#This Row],[Weight (kg)]]&gt;=70),"180+ and 70+","")</f>
        <v>180+ and 70+</v>
      </c>
    </row>
    <row r="1145" spans="12:17" x14ac:dyDescent="0.2">
      <c r="L1145" t="s">
        <v>1043</v>
      </c>
      <c r="M1145">
        <v>31</v>
      </c>
      <c r="N1145">
        <v>184</v>
      </c>
      <c r="O1145">
        <v>80</v>
      </c>
      <c r="P1145" t="str">
        <f>IF(Table11[[#This Row],[Age]]&lt;=22,"Rookie",IF(Table11[[#This Row],[Age]]&lt;=29,"Seasoned","Veteran"))</f>
        <v>Veteran</v>
      </c>
      <c r="Q1145" t="str">
        <f>IF(AND(Table11[[#This Row],[Height (cm)]]&gt;=180,Table11[[#This Row],[Weight (kg)]]&gt;=70),"180+ and 70+","")</f>
        <v>180+ and 70+</v>
      </c>
    </row>
    <row r="1146" spans="12:17" x14ac:dyDescent="0.2">
      <c r="L1146" t="s">
        <v>1044</v>
      </c>
      <c r="M1146">
        <v>35</v>
      </c>
      <c r="N1146">
        <v>183</v>
      </c>
      <c r="O1146">
        <v>78</v>
      </c>
      <c r="P1146" t="str">
        <f>IF(Table11[[#This Row],[Age]]&lt;=22,"Rookie",IF(Table11[[#This Row],[Age]]&lt;=29,"Seasoned","Veteran"))</f>
        <v>Veteran</v>
      </c>
      <c r="Q1146" t="str">
        <f>IF(AND(Table11[[#This Row],[Height (cm)]]&gt;=180,Table11[[#This Row],[Weight (kg)]]&gt;=70),"180+ and 70+","")</f>
        <v>180+ and 70+</v>
      </c>
    </row>
    <row r="1147" spans="12:17" x14ac:dyDescent="0.2">
      <c r="L1147" t="s">
        <v>1045</v>
      </c>
      <c r="M1147">
        <v>34</v>
      </c>
      <c r="N1147">
        <v>177</v>
      </c>
      <c r="O1147">
        <v>75</v>
      </c>
      <c r="P1147" t="str">
        <f>IF(Table11[[#This Row],[Age]]&lt;=22,"Rookie",IF(Table11[[#This Row],[Age]]&lt;=29,"Seasoned","Veteran"))</f>
        <v>Veteran</v>
      </c>
      <c r="Q1147" t="str">
        <f>IF(AND(Table11[[#This Row],[Height (cm)]]&gt;=180,Table11[[#This Row],[Weight (kg)]]&gt;=70),"180+ and 70+","")</f>
        <v/>
      </c>
    </row>
    <row r="1148" spans="12:17" x14ac:dyDescent="0.2">
      <c r="L1148" t="s">
        <v>1046</v>
      </c>
      <c r="M1148">
        <v>36</v>
      </c>
      <c r="N1148">
        <v>185</v>
      </c>
      <c r="O1148">
        <v>80</v>
      </c>
      <c r="P1148" t="str">
        <f>IF(Table11[[#This Row],[Age]]&lt;=22,"Rookie",IF(Table11[[#This Row],[Age]]&lt;=29,"Seasoned","Veteran"))</f>
        <v>Veteran</v>
      </c>
      <c r="Q1148" t="str">
        <f>IF(AND(Table11[[#This Row],[Height (cm)]]&gt;=180,Table11[[#This Row],[Weight (kg)]]&gt;=70),"180+ and 70+","")</f>
        <v>180+ and 70+</v>
      </c>
    </row>
    <row r="1149" spans="12:17" x14ac:dyDescent="0.2">
      <c r="L1149" t="s">
        <v>1047</v>
      </c>
      <c r="M1149">
        <v>31</v>
      </c>
      <c r="N1149">
        <v>176</v>
      </c>
      <c r="O1149">
        <v>79</v>
      </c>
      <c r="P1149" t="str">
        <f>IF(Table11[[#This Row],[Age]]&lt;=22,"Rookie",IF(Table11[[#This Row],[Age]]&lt;=29,"Seasoned","Veteran"))</f>
        <v>Veteran</v>
      </c>
      <c r="Q1149" t="str">
        <f>IF(AND(Table11[[#This Row],[Height (cm)]]&gt;=180,Table11[[#This Row],[Weight (kg)]]&gt;=70),"180+ and 70+","")</f>
        <v/>
      </c>
    </row>
    <row r="1150" spans="12:17" x14ac:dyDescent="0.2">
      <c r="L1150" t="s">
        <v>941</v>
      </c>
      <c r="M1150">
        <v>30</v>
      </c>
      <c r="N1150">
        <v>183</v>
      </c>
      <c r="O1150">
        <v>74</v>
      </c>
      <c r="P1150" t="str">
        <f>IF(Table11[[#This Row],[Age]]&lt;=22,"Rookie",IF(Table11[[#This Row],[Age]]&lt;=29,"Seasoned","Veteran"))</f>
        <v>Veteran</v>
      </c>
      <c r="Q1150" t="str">
        <f>IF(AND(Table11[[#This Row],[Height (cm)]]&gt;=180,Table11[[#This Row],[Weight (kg)]]&gt;=70),"180+ and 70+","")</f>
        <v>180+ and 70+</v>
      </c>
    </row>
    <row r="1151" spans="12:17" x14ac:dyDescent="0.2">
      <c r="L1151" t="s">
        <v>1048</v>
      </c>
      <c r="M1151">
        <v>29</v>
      </c>
      <c r="N1151">
        <v>186</v>
      </c>
      <c r="O1151">
        <v>76</v>
      </c>
      <c r="P1151" t="str">
        <f>IF(Table11[[#This Row],[Age]]&lt;=22,"Rookie",IF(Table11[[#This Row],[Age]]&lt;=29,"Seasoned","Veteran"))</f>
        <v>Seasoned</v>
      </c>
      <c r="Q1151" t="str">
        <f>IF(AND(Table11[[#This Row],[Height (cm)]]&gt;=180,Table11[[#This Row],[Weight (kg)]]&gt;=70),"180+ and 70+","")</f>
        <v>180+ and 70+</v>
      </c>
    </row>
    <row r="1152" spans="12:17" x14ac:dyDescent="0.2">
      <c r="L1152" t="s">
        <v>1049</v>
      </c>
      <c r="M1152">
        <v>31</v>
      </c>
      <c r="N1152">
        <v>184</v>
      </c>
      <c r="O1152">
        <v>78</v>
      </c>
      <c r="P1152" t="str">
        <f>IF(Table11[[#This Row],[Age]]&lt;=22,"Rookie",IF(Table11[[#This Row],[Age]]&lt;=29,"Seasoned","Veteran"))</f>
        <v>Veteran</v>
      </c>
      <c r="Q1152" t="str">
        <f>IF(AND(Table11[[#This Row],[Height (cm)]]&gt;=180,Table11[[#This Row],[Weight (kg)]]&gt;=70),"180+ and 70+","")</f>
        <v>180+ and 70+</v>
      </c>
    </row>
    <row r="1153" spans="12:17" x14ac:dyDescent="0.2">
      <c r="L1153" t="s">
        <v>1050</v>
      </c>
      <c r="M1153">
        <v>30</v>
      </c>
      <c r="N1153">
        <v>179</v>
      </c>
      <c r="O1153">
        <v>85</v>
      </c>
      <c r="P1153" t="str">
        <f>IF(Table11[[#This Row],[Age]]&lt;=22,"Rookie",IF(Table11[[#This Row],[Age]]&lt;=29,"Seasoned","Veteran"))</f>
        <v>Veteran</v>
      </c>
      <c r="Q1153" t="str">
        <f>IF(AND(Table11[[#This Row],[Height (cm)]]&gt;=180,Table11[[#This Row],[Weight (kg)]]&gt;=70),"180+ and 70+","")</f>
        <v/>
      </c>
    </row>
    <row r="1154" spans="12:17" x14ac:dyDescent="0.2">
      <c r="L1154" t="s">
        <v>1051</v>
      </c>
      <c r="M1154">
        <v>30</v>
      </c>
      <c r="N1154">
        <v>182</v>
      </c>
      <c r="O1154">
        <v>74</v>
      </c>
      <c r="P1154" t="str">
        <f>IF(Table11[[#This Row],[Age]]&lt;=22,"Rookie",IF(Table11[[#This Row],[Age]]&lt;=29,"Seasoned","Veteran"))</f>
        <v>Veteran</v>
      </c>
      <c r="Q1154" t="str">
        <f>IF(AND(Table11[[#This Row],[Height (cm)]]&gt;=180,Table11[[#This Row],[Weight (kg)]]&gt;=70),"180+ and 70+","")</f>
        <v>180+ and 70+</v>
      </c>
    </row>
    <row r="1155" spans="12:17" x14ac:dyDescent="0.2">
      <c r="L1155" t="s">
        <v>1052</v>
      </c>
      <c r="M1155">
        <v>31</v>
      </c>
      <c r="N1155">
        <v>199</v>
      </c>
      <c r="O1155">
        <v>76</v>
      </c>
      <c r="P1155" t="str">
        <f>IF(Table11[[#This Row],[Age]]&lt;=22,"Rookie",IF(Table11[[#This Row],[Age]]&lt;=29,"Seasoned","Veteran"))</f>
        <v>Veteran</v>
      </c>
      <c r="Q1155" t="str">
        <f>IF(AND(Table11[[#This Row],[Height (cm)]]&gt;=180,Table11[[#This Row],[Weight (kg)]]&gt;=70),"180+ and 70+","")</f>
        <v>180+ and 70+</v>
      </c>
    </row>
    <row r="1156" spans="12:17" x14ac:dyDescent="0.2">
      <c r="L1156" t="s">
        <v>1053</v>
      </c>
      <c r="M1156">
        <v>29</v>
      </c>
      <c r="N1156">
        <v>182</v>
      </c>
      <c r="O1156">
        <v>75</v>
      </c>
      <c r="P1156" t="str">
        <f>IF(Table11[[#This Row],[Age]]&lt;=22,"Rookie",IF(Table11[[#This Row],[Age]]&lt;=29,"Seasoned","Veteran"))</f>
        <v>Seasoned</v>
      </c>
      <c r="Q1156" t="str">
        <f>IF(AND(Table11[[#This Row],[Height (cm)]]&gt;=180,Table11[[#This Row],[Weight (kg)]]&gt;=70),"180+ and 70+","")</f>
        <v>180+ and 70+</v>
      </c>
    </row>
    <row r="1157" spans="12:17" x14ac:dyDescent="0.2">
      <c r="L1157" t="s">
        <v>1054</v>
      </c>
      <c r="M1157">
        <v>28</v>
      </c>
      <c r="N1157">
        <v>179</v>
      </c>
      <c r="O1157">
        <v>74</v>
      </c>
      <c r="P1157" t="str">
        <f>IF(Table11[[#This Row],[Age]]&lt;=22,"Rookie",IF(Table11[[#This Row],[Age]]&lt;=29,"Seasoned","Veteran"))</f>
        <v>Seasoned</v>
      </c>
      <c r="Q1157" t="str">
        <f>IF(AND(Table11[[#This Row],[Height (cm)]]&gt;=180,Table11[[#This Row],[Weight (kg)]]&gt;=70),"180+ and 70+","")</f>
        <v/>
      </c>
    </row>
    <row r="1158" spans="12:17" x14ac:dyDescent="0.2">
      <c r="L1158" t="s">
        <v>1055</v>
      </c>
      <c r="M1158">
        <v>27</v>
      </c>
      <c r="N1158">
        <v>176</v>
      </c>
      <c r="O1158">
        <v>77</v>
      </c>
      <c r="P1158" t="str">
        <f>IF(Table11[[#This Row],[Age]]&lt;=22,"Rookie",IF(Table11[[#This Row],[Age]]&lt;=29,"Seasoned","Veteran"))</f>
        <v>Seasoned</v>
      </c>
      <c r="Q1158" t="str">
        <f>IF(AND(Table11[[#This Row],[Height (cm)]]&gt;=180,Table11[[#This Row],[Weight (kg)]]&gt;=70),"180+ and 70+","")</f>
        <v/>
      </c>
    </row>
    <row r="1159" spans="12:17" x14ac:dyDescent="0.2">
      <c r="L1159" t="s">
        <v>1056</v>
      </c>
      <c r="M1159">
        <v>33</v>
      </c>
      <c r="N1159">
        <v>178</v>
      </c>
      <c r="O1159">
        <v>70</v>
      </c>
      <c r="P1159" t="str">
        <f>IF(Table11[[#This Row],[Age]]&lt;=22,"Rookie",IF(Table11[[#This Row],[Age]]&lt;=29,"Seasoned","Veteran"))</f>
        <v>Veteran</v>
      </c>
      <c r="Q1159" t="str">
        <f>IF(AND(Table11[[#This Row],[Height (cm)]]&gt;=180,Table11[[#This Row],[Weight (kg)]]&gt;=70),"180+ and 70+","")</f>
        <v/>
      </c>
    </row>
    <row r="1160" spans="12:17" x14ac:dyDescent="0.2">
      <c r="L1160" t="s">
        <v>1057</v>
      </c>
      <c r="M1160">
        <v>29</v>
      </c>
      <c r="N1160">
        <v>183</v>
      </c>
      <c r="O1160">
        <v>75</v>
      </c>
      <c r="P1160" t="str">
        <f>IF(Table11[[#This Row],[Age]]&lt;=22,"Rookie",IF(Table11[[#This Row],[Age]]&lt;=29,"Seasoned","Veteran"))</f>
        <v>Seasoned</v>
      </c>
      <c r="Q1160" t="str">
        <f>IF(AND(Table11[[#This Row],[Height (cm)]]&gt;=180,Table11[[#This Row],[Weight (kg)]]&gt;=70),"180+ and 70+","")</f>
        <v>180+ and 70+</v>
      </c>
    </row>
    <row r="1161" spans="12:17" x14ac:dyDescent="0.2">
      <c r="L1161" t="s">
        <v>1058</v>
      </c>
      <c r="M1161">
        <v>30</v>
      </c>
      <c r="N1161">
        <v>176</v>
      </c>
      <c r="O1161">
        <v>72</v>
      </c>
      <c r="P1161" t="str">
        <f>IF(Table11[[#This Row],[Age]]&lt;=22,"Rookie",IF(Table11[[#This Row],[Age]]&lt;=29,"Seasoned","Veteran"))</f>
        <v>Veteran</v>
      </c>
      <c r="Q1161" t="str">
        <f>IF(AND(Table11[[#This Row],[Height (cm)]]&gt;=180,Table11[[#This Row],[Weight (kg)]]&gt;=70),"180+ and 70+","")</f>
        <v/>
      </c>
    </row>
    <row r="1162" spans="12:17" x14ac:dyDescent="0.2">
      <c r="L1162" t="s">
        <v>1059</v>
      </c>
      <c r="M1162">
        <v>30</v>
      </c>
      <c r="N1162">
        <v>196</v>
      </c>
      <c r="O1162">
        <v>77</v>
      </c>
      <c r="P1162" t="str">
        <f>IF(Table11[[#This Row],[Age]]&lt;=22,"Rookie",IF(Table11[[#This Row],[Age]]&lt;=29,"Seasoned","Veteran"))</f>
        <v>Veteran</v>
      </c>
      <c r="Q1162" t="str">
        <f>IF(AND(Table11[[#This Row],[Height (cm)]]&gt;=180,Table11[[#This Row],[Weight (kg)]]&gt;=70),"180+ and 70+","")</f>
        <v>180+ and 70+</v>
      </c>
    </row>
    <row r="1163" spans="12:17" x14ac:dyDescent="0.2">
      <c r="L1163" t="s">
        <v>1060</v>
      </c>
      <c r="M1163">
        <v>27</v>
      </c>
      <c r="N1163">
        <v>179</v>
      </c>
      <c r="O1163">
        <v>75</v>
      </c>
      <c r="P1163" t="str">
        <f>IF(Table11[[#This Row],[Age]]&lt;=22,"Rookie",IF(Table11[[#This Row],[Age]]&lt;=29,"Seasoned","Veteran"))</f>
        <v>Seasoned</v>
      </c>
      <c r="Q1163" t="str">
        <f>IF(AND(Table11[[#This Row],[Height (cm)]]&gt;=180,Table11[[#This Row],[Weight (kg)]]&gt;=70),"180+ and 70+","")</f>
        <v/>
      </c>
    </row>
    <row r="1164" spans="12:17" x14ac:dyDescent="0.2">
      <c r="L1164" t="s">
        <v>1061</v>
      </c>
      <c r="M1164">
        <v>27</v>
      </c>
      <c r="N1164">
        <v>180</v>
      </c>
      <c r="O1164">
        <v>85</v>
      </c>
      <c r="P1164" t="str">
        <f>IF(Table11[[#This Row],[Age]]&lt;=22,"Rookie",IF(Table11[[#This Row],[Age]]&lt;=29,"Seasoned","Veteran"))</f>
        <v>Seasoned</v>
      </c>
      <c r="Q1164" t="str">
        <f>IF(AND(Table11[[#This Row],[Height (cm)]]&gt;=180,Table11[[#This Row],[Weight (kg)]]&gt;=70),"180+ and 70+","")</f>
        <v>180+ and 70+</v>
      </c>
    </row>
    <row r="1165" spans="12:17" x14ac:dyDescent="0.2">
      <c r="L1165" t="s">
        <v>1062</v>
      </c>
      <c r="M1165">
        <v>29</v>
      </c>
      <c r="N1165">
        <v>181</v>
      </c>
      <c r="O1165">
        <v>73</v>
      </c>
      <c r="P1165" t="str">
        <f>IF(Table11[[#This Row],[Age]]&lt;=22,"Rookie",IF(Table11[[#This Row],[Age]]&lt;=29,"Seasoned","Veteran"))</f>
        <v>Seasoned</v>
      </c>
      <c r="Q1165" t="str">
        <f>IF(AND(Table11[[#This Row],[Height (cm)]]&gt;=180,Table11[[#This Row],[Weight (kg)]]&gt;=70),"180+ and 70+","")</f>
        <v>180+ and 70+</v>
      </c>
    </row>
    <row r="1166" spans="12:17" x14ac:dyDescent="0.2">
      <c r="L1166" t="s">
        <v>1063</v>
      </c>
      <c r="M1166">
        <v>30</v>
      </c>
      <c r="N1166">
        <v>184</v>
      </c>
      <c r="O1166">
        <v>89</v>
      </c>
      <c r="P1166" t="str">
        <f>IF(Table11[[#This Row],[Age]]&lt;=22,"Rookie",IF(Table11[[#This Row],[Age]]&lt;=29,"Seasoned","Veteran"))</f>
        <v>Veteran</v>
      </c>
      <c r="Q1166" t="str">
        <f>IF(AND(Table11[[#This Row],[Height (cm)]]&gt;=180,Table11[[#This Row],[Weight (kg)]]&gt;=70),"180+ and 70+","")</f>
        <v>180+ and 70+</v>
      </c>
    </row>
    <row r="1167" spans="12:17" x14ac:dyDescent="0.2">
      <c r="L1167" t="s">
        <v>1064</v>
      </c>
      <c r="M1167">
        <v>27</v>
      </c>
      <c r="N1167">
        <v>180</v>
      </c>
      <c r="O1167">
        <v>77</v>
      </c>
      <c r="P1167" t="str">
        <f>IF(Table11[[#This Row],[Age]]&lt;=22,"Rookie",IF(Table11[[#This Row],[Age]]&lt;=29,"Seasoned","Veteran"))</f>
        <v>Seasoned</v>
      </c>
      <c r="Q1167" t="str">
        <f>IF(AND(Table11[[#This Row],[Height (cm)]]&gt;=180,Table11[[#This Row],[Weight (kg)]]&gt;=70),"180+ and 70+","")</f>
        <v>180+ and 70+</v>
      </c>
    </row>
    <row r="1168" spans="12:17" x14ac:dyDescent="0.2">
      <c r="L1168" t="s">
        <v>1065</v>
      </c>
      <c r="M1168">
        <v>26</v>
      </c>
      <c r="N1168">
        <v>187</v>
      </c>
      <c r="O1168">
        <v>71</v>
      </c>
      <c r="P1168" t="str">
        <f>IF(Table11[[#This Row],[Age]]&lt;=22,"Rookie",IF(Table11[[#This Row],[Age]]&lt;=29,"Seasoned","Veteran"))</f>
        <v>Seasoned</v>
      </c>
      <c r="Q1168" t="str">
        <f>IF(AND(Table11[[#This Row],[Height (cm)]]&gt;=180,Table11[[#This Row],[Weight (kg)]]&gt;=70),"180+ and 70+","")</f>
        <v>180+ and 70+</v>
      </c>
    </row>
    <row r="1169" spans="12:17" x14ac:dyDescent="0.2">
      <c r="L1169" t="s">
        <v>1066</v>
      </c>
      <c r="M1169">
        <v>29</v>
      </c>
      <c r="N1169">
        <v>180</v>
      </c>
      <c r="O1169">
        <v>76</v>
      </c>
      <c r="P1169" t="str">
        <f>IF(Table11[[#This Row],[Age]]&lt;=22,"Rookie",IF(Table11[[#This Row],[Age]]&lt;=29,"Seasoned","Veteran"))</f>
        <v>Seasoned</v>
      </c>
      <c r="Q1169" t="str">
        <f>IF(AND(Table11[[#This Row],[Height (cm)]]&gt;=180,Table11[[#This Row],[Weight (kg)]]&gt;=70),"180+ and 70+","")</f>
        <v>180+ and 70+</v>
      </c>
    </row>
    <row r="1170" spans="12:17" x14ac:dyDescent="0.2">
      <c r="L1170" t="s">
        <v>1067</v>
      </c>
      <c r="M1170">
        <v>25</v>
      </c>
      <c r="N1170">
        <v>185</v>
      </c>
      <c r="O1170">
        <v>75</v>
      </c>
      <c r="P1170" t="str">
        <f>IF(Table11[[#This Row],[Age]]&lt;=22,"Rookie",IF(Table11[[#This Row],[Age]]&lt;=29,"Seasoned","Veteran"))</f>
        <v>Seasoned</v>
      </c>
      <c r="Q1170" t="str">
        <f>IF(AND(Table11[[#This Row],[Height (cm)]]&gt;=180,Table11[[#This Row],[Weight (kg)]]&gt;=70),"180+ and 70+","")</f>
        <v>180+ and 70+</v>
      </c>
    </row>
    <row r="1171" spans="12:17" x14ac:dyDescent="0.2">
      <c r="L1171" t="s">
        <v>1068</v>
      </c>
      <c r="M1171">
        <v>27</v>
      </c>
      <c r="N1171">
        <v>189</v>
      </c>
      <c r="O1171">
        <v>88</v>
      </c>
      <c r="P1171" t="str">
        <f>IF(Table11[[#This Row],[Age]]&lt;=22,"Rookie",IF(Table11[[#This Row],[Age]]&lt;=29,"Seasoned","Veteran"))</f>
        <v>Seasoned</v>
      </c>
      <c r="Q1171" t="str">
        <f>IF(AND(Table11[[#This Row],[Height (cm)]]&gt;=180,Table11[[#This Row],[Weight (kg)]]&gt;=70),"180+ and 70+","")</f>
        <v>180+ and 70+</v>
      </c>
    </row>
    <row r="1172" spans="12:17" x14ac:dyDescent="0.2">
      <c r="L1172" t="s">
        <v>1069</v>
      </c>
      <c r="M1172">
        <v>27</v>
      </c>
      <c r="N1172">
        <v>185</v>
      </c>
      <c r="O1172">
        <v>80</v>
      </c>
      <c r="P1172" t="str">
        <f>IF(Table11[[#This Row],[Age]]&lt;=22,"Rookie",IF(Table11[[#This Row],[Age]]&lt;=29,"Seasoned","Veteran"))</f>
        <v>Seasoned</v>
      </c>
      <c r="Q1172" t="str">
        <f>IF(AND(Table11[[#This Row],[Height (cm)]]&gt;=180,Table11[[#This Row],[Weight (kg)]]&gt;=70),"180+ and 70+","")</f>
        <v>180+ and 70+</v>
      </c>
    </row>
    <row r="1173" spans="12:17" x14ac:dyDescent="0.2">
      <c r="L1173" t="s">
        <v>1070</v>
      </c>
      <c r="M1173">
        <v>28</v>
      </c>
      <c r="N1173">
        <v>192</v>
      </c>
      <c r="O1173">
        <v>95</v>
      </c>
      <c r="P1173" t="str">
        <f>IF(Table11[[#This Row],[Age]]&lt;=22,"Rookie",IF(Table11[[#This Row],[Age]]&lt;=29,"Seasoned","Veteran"))</f>
        <v>Seasoned</v>
      </c>
      <c r="Q1173" t="str">
        <f>IF(AND(Table11[[#This Row],[Height (cm)]]&gt;=180,Table11[[#This Row],[Weight (kg)]]&gt;=70),"180+ and 70+","")</f>
        <v>180+ and 70+</v>
      </c>
    </row>
    <row r="1174" spans="12:17" x14ac:dyDescent="0.2">
      <c r="L1174" t="s">
        <v>1071</v>
      </c>
      <c r="M1174">
        <v>26</v>
      </c>
      <c r="N1174">
        <v>180</v>
      </c>
      <c r="O1174">
        <v>72</v>
      </c>
      <c r="P1174" t="str">
        <f>IF(Table11[[#This Row],[Age]]&lt;=22,"Rookie",IF(Table11[[#This Row],[Age]]&lt;=29,"Seasoned","Veteran"))</f>
        <v>Seasoned</v>
      </c>
      <c r="Q1174" t="str">
        <f>IF(AND(Table11[[#This Row],[Height (cm)]]&gt;=180,Table11[[#This Row],[Weight (kg)]]&gt;=70),"180+ and 70+","")</f>
        <v>180+ and 70+</v>
      </c>
    </row>
    <row r="1175" spans="12:17" x14ac:dyDescent="0.2">
      <c r="L1175" t="s">
        <v>1072</v>
      </c>
      <c r="M1175">
        <v>28</v>
      </c>
      <c r="N1175">
        <v>176</v>
      </c>
      <c r="O1175">
        <v>73</v>
      </c>
      <c r="P1175" t="str">
        <f>IF(Table11[[#This Row],[Age]]&lt;=22,"Rookie",IF(Table11[[#This Row],[Age]]&lt;=29,"Seasoned","Veteran"))</f>
        <v>Seasoned</v>
      </c>
      <c r="Q1175" t="str">
        <f>IF(AND(Table11[[#This Row],[Height (cm)]]&gt;=180,Table11[[#This Row],[Weight (kg)]]&gt;=70),"180+ and 70+","")</f>
        <v/>
      </c>
    </row>
    <row r="1176" spans="12:17" x14ac:dyDescent="0.2">
      <c r="L1176" t="s">
        <v>1073</v>
      </c>
      <c r="M1176">
        <v>25</v>
      </c>
      <c r="N1176">
        <v>185</v>
      </c>
      <c r="O1176">
        <v>74</v>
      </c>
      <c r="P1176" t="str">
        <f>IF(Table11[[#This Row],[Age]]&lt;=22,"Rookie",IF(Table11[[#This Row],[Age]]&lt;=29,"Seasoned","Veteran"))</f>
        <v>Seasoned</v>
      </c>
      <c r="Q1176" t="str">
        <f>IF(AND(Table11[[#This Row],[Height (cm)]]&gt;=180,Table11[[#This Row],[Weight (kg)]]&gt;=70),"180+ and 70+","")</f>
        <v>180+ and 70+</v>
      </c>
    </row>
    <row r="1177" spans="12:17" x14ac:dyDescent="0.2">
      <c r="L1177" t="s">
        <v>1074</v>
      </c>
      <c r="M1177">
        <v>24</v>
      </c>
      <c r="N1177">
        <v>185</v>
      </c>
      <c r="O1177">
        <v>75</v>
      </c>
      <c r="P1177" t="str">
        <f>IF(Table11[[#This Row],[Age]]&lt;=22,"Rookie",IF(Table11[[#This Row],[Age]]&lt;=29,"Seasoned","Veteran"))</f>
        <v>Seasoned</v>
      </c>
      <c r="Q1177" t="str">
        <f>IF(AND(Table11[[#This Row],[Height (cm)]]&gt;=180,Table11[[#This Row],[Weight (kg)]]&gt;=70),"180+ and 70+","")</f>
        <v>180+ and 70+</v>
      </c>
    </row>
    <row r="1178" spans="12:17" x14ac:dyDescent="0.2">
      <c r="L1178" t="s">
        <v>1075</v>
      </c>
      <c r="M1178">
        <v>25</v>
      </c>
      <c r="N1178">
        <v>193</v>
      </c>
      <c r="O1178">
        <v>89</v>
      </c>
      <c r="P1178" t="str">
        <f>IF(Table11[[#This Row],[Age]]&lt;=22,"Rookie",IF(Table11[[#This Row],[Age]]&lt;=29,"Seasoned","Veteran"))</f>
        <v>Seasoned</v>
      </c>
      <c r="Q1178" t="str">
        <f>IF(AND(Table11[[#This Row],[Height (cm)]]&gt;=180,Table11[[#This Row],[Weight (kg)]]&gt;=70),"180+ and 70+","")</f>
        <v>180+ and 70+</v>
      </c>
    </row>
    <row r="1179" spans="12:17" x14ac:dyDescent="0.2">
      <c r="L1179" t="s">
        <v>1076</v>
      </c>
      <c r="M1179">
        <v>27</v>
      </c>
      <c r="N1179">
        <v>190</v>
      </c>
      <c r="O1179">
        <v>77</v>
      </c>
      <c r="P1179" t="str">
        <f>IF(Table11[[#This Row],[Age]]&lt;=22,"Rookie",IF(Table11[[#This Row],[Age]]&lt;=29,"Seasoned","Veteran"))</f>
        <v>Seasoned</v>
      </c>
      <c r="Q1179" t="str">
        <f>IF(AND(Table11[[#This Row],[Height (cm)]]&gt;=180,Table11[[#This Row],[Weight (kg)]]&gt;=70),"180+ and 70+","")</f>
        <v>180+ and 70+</v>
      </c>
    </row>
    <row r="1180" spans="12:17" x14ac:dyDescent="0.2">
      <c r="L1180" t="s">
        <v>1077</v>
      </c>
      <c r="M1180">
        <v>28</v>
      </c>
      <c r="N1180">
        <v>186</v>
      </c>
      <c r="O1180">
        <v>83</v>
      </c>
      <c r="P1180" t="str">
        <f>IF(Table11[[#This Row],[Age]]&lt;=22,"Rookie",IF(Table11[[#This Row],[Age]]&lt;=29,"Seasoned","Veteran"))</f>
        <v>Seasoned</v>
      </c>
      <c r="Q1180" t="str">
        <f>IF(AND(Table11[[#This Row],[Height (cm)]]&gt;=180,Table11[[#This Row],[Weight (kg)]]&gt;=70),"180+ and 70+","")</f>
        <v>180+ and 70+</v>
      </c>
    </row>
    <row r="1181" spans="12:17" x14ac:dyDescent="0.2">
      <c r="L1181" t="s">
        <v>1078</v>
      </c>
      <c r="M1181">
        <v>26</v>
      </c>
      <c r="N1181">
        <v>184</v>
      </c>
      <c r="O1181">
        <v>76</v>
      </c>
      <c r="P1181" t="str">
        <f>IF(Table11[[#This Row],[Age]]&lt;=22,"Rookie",IF(Table11[[#This Row],[Age]]&lt;=29,"Seasoned","Veteran"))</f>
        <v>Seasoned</v>
      </c>
      <c r="Q1181" t="str">
        <f>IF(AND(Table11[[#This Row],[Height (cm)]]&gt;=180,Table11[[#This Row],[Weight (kg)]]&gt;=70),"180+ and 70+","")</f>
        <v>180+ and 70+</v>
      </c>
    </row>
    <row r="1182" spans="12:17" x14ac:dyDescent="0.2">
      <c r="L1182" t="s">
        <v>1079</v>
      </c>
      <c r="M1182">
        <v>26</v>
      </c>
      <c r="N1182">
        <v>191</v>
      </c>
      <c r="O1182">
        <v>84</v>
      </c>
      <c r="P1182" t="str">
        <f>IF(Table11[[#This Row],[Age]]&lt;=22,"Rookie",IF(Table11[[#This Row],[Age]]&lt;=29,"Seasoned","Veteran"))</f>
        <v>Seasoned</v>
      </c>
      <c r="Q1182" t="str">
        <f>IF(AND(Table11[[#This Row],[Height (cm)]]&gt;=180,Table11[[#This Row],[Weight (kg)]]&gt;=70),"180+ and 70+","")</f>
        <v>180+ and 70+</v>
      </c>
    </row>
    <row r="1183" spans="12:17" x14ac:dyDescent="0.2">
      <c r="L1183" t="s">
        <v>1080</v>
      </c>
      <c r="M1183">
        <v>24</v>
      </c>
      <c r="N1183">
        <v>185</v>
      </c>
      <c r="O1183">
        <v>80</v>
      </c>
      <c r="P1183" t="str">
        <f>IF(Table11[[#This Row],[Age]]&lt;=22,"Rookie",IF(Table11[[#This Row],[Age]]&lt;=29,"Seasoned","Veteran"))</f>
        <v>Seasoned</v>
      </c>
      <c r="Q1183" t="str">
        <f>IF(AND(Table11[[#This Row],[Height (cm)]]&gt;=180,Table11[[#This Row],[Weight (kg)]]&gt;=70),"180+ and 70+","")</f>
        <v>180+ and 70+</v>
      </c>
    </row>
    <row r="1184" spans="12:17" x14ac:dyDescent="0.2">
      <c r="L1184" t="s">
        <v>1081</v>
      </c>
      <c r="M1184">
        <v>26</v>
      </c>
      <c r="N1184">
        <v>175</v>
      </c>
      <c r="O1184">
        <v>70</v>
      </c>
      <c r="P1184" t="str">
        <f>IF(Table11[[#This Row],[Age]]&lt;=22,"Rookie",IF(Table11[[#This Row],[Age]]&lt;=29,"Seasoned","Veteran"))</f>
        <v>Seasoned</v>
      </c>
      <c r="Q1184" t="str">
        <f>IF(AND(Table11[[#This Row],[Height (cm)]]&gt;=180,Table11[[#This Row],[Weight (kg)]]&gt;=70),"180+ and 70+","")</f>
        <v/>
      </c>
    </row>
    <row r="1185" spans="12:17" x14ac:dyDescent="0.2">
      <c r="L1185" t="s">
        <v>1082</v>
      </c>
      <c r="M1185">
        <v>24</v>
      </c>
      <c r="N1185">
        <v>182</v>
      </c>
      <c r="O1185">
        <v>78</v>
      </c>
      <c r="P1185" t="str">
        <f>IF(Table11[[#This Row],[Age]]&lt;=22,"Rookie",IF(Table11[[#This Row],[Age]]&lt;=29,"Seasoned","Veteran"))</f>
        <v>Seasoned</v>
      </c>
      <c r="Q1185" t="str">
        <f>IF(AND(Table11[[#This Row],[Height (cm)]]&gt;=180,Table11[[#This Row],[Weight (kg)]]&gt;=70),"180+ and 70+","")</f>
        <v>180+ and 70+</v>
      </c>
    </row>
    <row r="1186" spans="12:17" x14ac:dyDescent="0.2">
      <c r="L1186" t="s">
        <v>1083</v>
      </c>
      <c r="M1186">
        <v>25</v>
      </c>
      <c r="N1186">
        <v>173</v>
      </c>
      <c r="O1186">
        <v>77</v>
      </c>
      <c r="P1186" t="str">
        <f>IF(Table11[[#This Row],[Age]]&lt;=22,"Rookie",IF(Table11[[#This Row],[Age]]&lt;=29,"Seasoned","Veteran"))</f>
        <v>Seasoned</v>
      </c>
      <c r="Q1186" t="str">
        <f>IF(AND(Table11[[#This Row],[Height (cm)]]&gt;=180,Table11[[#This Row],[Weight (kg)]]&gt;=70),"180+ and 70+","")</f>
        <v/>
      </c>
    </row>
    <row r="1187" spans="12:17" x14ac:dyDescent="0.2">
      <c r="L1187" t="s">
        <v>1084</v>
      </c>
      <c r="M1187">
        <v>26</v>
      </c>
      <c r="N1187">
        <v>169</v>
      </c>
      <c r="O1187">
        <v>61</v>
      </c>
      <c r="P1187" t="str">
        <f>IF(Table11[[#This Row],[Age]]&lt;=22,"Rookie",IF(Table11[[#This Row],[Age]]&lt;=29,"Seasoned","Veteran"))</f>
        <v>Seasoned</v>
      </c>
      <c r="Q1187" t="str">
        <f>IF(AND(Table11[[#This Row],[Height (cm)]]&gt;=180,Table11[[#This Row],[Weight (kg)]]&gt;=70),"180+ and 70+","")</f>
        <v/>
      </c>
    </row>
    <row r="1188" spans="12:17" x14ac:dyDescent="0.2">
      <c r="L1188" t="s">
        <v>1085</v>
      </c>
      <c r="M1188">
        <v>25</v>
      </c>
      <c r="N1188">
        <v>172</v>
      </c>
      <c r="O1188">
        <v>70</v>
      </c>
      <c r="P1188" t="str">
        <f>IF(Table11[[#This Row],[Age]]&lt;=22,"Rookie",IF(Table11[[#This Row],[Age]]&lt;=29,"Seasoned","Veteran"))</f>
        <v>Seasoned</v>
      </c>
      <c r="Q1188" t="str">
        <f>IF(AND(Table11[[#This Row],[Height (cm)]]&gt;=180,Table11[[#This Row],[Weight (kg)]]&gt;=70),"180+ and 70+","")</f>
        <v/>
      </c>
    </row>
    <row r="1189" spans="12:17" x14ac:dyDescent="0.2">
      <c r="L1189" t="s">
        <v>1086</v>
      </c>
      <c r="M1189">
        <v>24</v>
      </c>
      <c r="N1189">
        <v>185</v>
      </c>
      <c r="O1189">
        <v>70</v>
      </c>
      <c r="P1189" t="str">
        <f>IF(Table11[[#This Row],[Age]]&lt;=22,"Rookie",IF(Table11[[#This Row],[Age]]&lt;=29,"Seasoned","Veteran"))</f>
        <v>Seasoned</v>
      </c>
      <c r="Q1189" t="str">
        <f>IF(AND(Table11[[#This Row],[Height (cm)]]&gt;=180,Table11[[#This Row],[Weight (kg)]]&gt;=70),"180+ and 70+","")</f>
        <v>180+ and 70+</v>
      </c>
    </row>
    <row r="1190" spans="12:17" x14ac:dyDescent="0.2">
      <c r="L1190" t="s">
        <v>1087</v>
      </c>
      <c r="M1190">
        <v>26</v>
      </c>
      <c r="N1190">
        <v>181</v>
      </c>
      <c r="O1190">
        <v>76</v>
      </c>
      <c r="P1190" t="str">
        <f>IF(Table11[[#This Row],[Age]]&lt;=22,"Rookie",IF(Table11[[#This Row],[Age]]&lt;=29,"Seasoned","Veteran"))</f>
        <v>Seasoned</v>
      </c>
      <c r="Q1190" t="str">
        <f>IF(AND(Table11[[#This Row],[Height (cm)]]&gt;=180,Table11[[#This Row],[Weight (kg)]]&gt;=70),"180+ and 70+","")</f>
        <v>180+ and 70+</v>
      </c>
    </row>
    <row r="1191" spans="12:17" x14ac:dyDescent="0.2">
      <c r="L1191" t="s">
        <v>1088</v>
      </c>
      <c r="M1191">
        <v>25</v>
      </c>
      <c r="N1191">
        <v>190</v>
      </c>
      <c r="O1191">
        <v>77</v>
      </c>
      <c r="P1191" t="str">
        <f>IF(Table11[[#This Row],[Age]]&lt;=22,"Rookie",IF(Table11[[#This Row],[Age]]&lt;=29,"Seasoned","Veteran"))</f>
        <v>Seasoned</v>
      </c>
      <c r="Q1191" t="str">
        <f>IF(AND(Table11[[#This Row],[Height (cm)]]&gt;=180,Table11[[#This Row],[Weight (kg)]]&gt;=70),"180+ and 70+","")</f>
        <v>180+ and 70+</v>
      </c>
    </row>
    <row r="1192" spans="12:17" x14ac:dyDescent="0.2">
      <c r="L1192" t="s">
        <v>1089</v>
      </c>
      <c r="M1192">
        <v>27</v>
      </c>
      <c r="N1192">
        <v>178</v>
      </c>
      <c r="O1192">
        <v>75</v>
      </c>
      <c r="P1192" t="str">
        <f>IF(Table11[[#This Row],[Age]]&lt;=22,"Rookie",IF(Table11[[#This Row],[Age]]&lt;=29,"Seasoned","Veteran"))</f>
        <v>Seasoned</v>
      </c>
      <c r="Q1192" t="str">
        <f>IF(AND(Table11[[#This Row],[Height (cm)]]&gt;=180,Table11[[#This Row],[Weight (kg)]]&gt;=70),"180+ and 70+","")</f>
        <v/>
      </c>
    </row>
    <row r="1193" spans="12:17" x14ac:dyDescent="0.2">
      <c r="L1193" t="s">
        <v>1090</v>
      </c>
      <c r="M1193">
        <v>24</v>
      </c>
      <c r="N1193">
        <v>165</v>
      </c>
      <c r="O1193">
        <v>64</v>
      </c>
      <c r="P1193" t="str">
        <f>IF(Table11[[#This Row],[Age]]&lt;=22,"Rookie",IF(Table11[[#This Row],[Age]]&lt;=29,"Seasoned","Veteran"))</f>
        <v>Seasoned</v>
      </c>
      <c r="Q1193" t="str">
        <f>IF(AND(Table11[[#This Row],[Height (cm)]]&gt;=180,Table11[[#This Row],[Weight (kg)]]&gt;=70),"180+ and 70+","")</f>
        <v/>
      </c>
    </row>
    <row r="1194" spans="12:17" x14ac:dyDescent="0.2">
      <c r="L1194" t="s">
        <v>1091</v>
      </c>
      <c r="M1194">
        <v>29</v>
      </c>
      <c r="N1194">
        <v>180</v>
      </c>
      <c r="O1194">
        <v>73</v>
      </c>
      <c r="P1194" t="str">
        <f>IF(Table11[[#This Row],[Age]]&lt;=22,"Rookie",IF(Table11[[#This Row],[Age]]&lt;=29,"Seasoned","Veteran"))</f>
        <v>Seasoned</v>
      </c>
      <c r="Q1194" t="str">
        <f>IF(AND(Table11[[#This Row],[Height (cm)]]&gt;=180,Table11[[#This Row],[Weight (kg)]]&gt;=70),"180+ and 70+","")</f>
        <v>180+ and 70+</v>
      </c>
    </row>
    <row r="1195" spans="12:17" x14ac:dyDescent="0.2">
      <c r="L1195" t="s">
        <v>893</v>
      </c>
      <c r="M1195">
        <v>26</v>
      </c>
      <c r="N1195">
        <v>182</v>
      </c>
      <c r="O1195">
        <v>78</v>
      </c>
      <c r="P1195" t="str">
        <f>IF(Table11[[#This Row],[Age]]&lt;=22,"Rookie",IF(Table11[[#This Row],[Age]]&lt;=29,"Seasoned","Veteran"))</f>
        <v>Seasoned</v>
      </c>
      <c r="Q1195" t="str">
        <f>IF(AND(Table11[[#This Row],[Height (cm)]]&gt;=180,Table11[[#This Row],[Weight (kg)]]&gt;=70),"180+ and 70+","")</f>
        <v>180+ and 70+</v>
      </c>
    </row>
    <row r="1196" spans="12:17" x14ac:dyDescent="0.2">
      <c r="L1196" t="s">
        <v>1092</v>
      </c>
      <c r="M1196">
        <v>24</v>
      </c>
      <c r="N1196">
        <v>185</v>
      </c>
      <c r="O1196">
        <v>68</v>
      </c>
      <c r="P1196" t="str">
        <f>IF(Table11[[#This Row],[Age]]&lt;=22,"Rookie",IF(Table11[[#This Row],[Age]]&lt;=29,"Seasoned","Veteran"))</f>
        <v>Seasoned</v>
      </c>
      <c r="Q1196" t="str">
        <f>IF(AND(Table11[[#This Row],[Height (cm)]]&gt;=180,Table11[[#This Row],[Weight (kg)]]&gt;=70),"180+ and 70+","")</f>
        <v/>
      </c>
    </row>
    <row r="1197" spans="12:17" x14ac:dyDescent="0.2">
      <c r="L1197" t="s">
        <v>1093</v>
      </c>
      <c r="M1197">
        <v>26</v>
      </c>
      <c r="N1197">
        <v>183</v>
      </c>
      <c r="O1197">
        <v>78</v>
      </c>
      <c r="P1197" t="str">
        <f>IF(Table11[[#This Row],[Age]]&lt;=22,"Rookie",IF(Table11[[#This Row],[Age]]&lt;=29,"Seasoned","Veteran"))</f>
        <v>Seasoned</v>
      </c>
      <c r="Q1197" t="str">
        <f>IF(AND(Table11[[#This Row],[Height (cm)]]&gt;=180,Table11[[#This Row],[Weight (kg)]]&gt;=70),"180+ and 70+","")</f>
        <v>180+ and 70+</v>
      </c>
    </row>
    <row r="1198" spans="12:17" x14ac:dyDescent="0.2">
      <c r="L1198" t="s">
        <v>1094</v>
      </c>
      <c r="M1198">
        <v>26</v>
      </c>
      <c r="N1198">
        <v>175</v>
      </c>
      <c r="O1198">
        <v>69</v>
      </c>
      <c r="P1198" t="str">
        <f>IF(Table11[[#This Row],[Age]]&lt;=22,"Rookie",IF(Table11[[#This Row],[Age]]&lt;=29,"Seasoned","Veteran"))</f>
        <v>Seasoned</v>
      </c>
      <c r="Q1198" t="str">
        <f>IF(AND(Table11[[#This Row],[Height (cm)]]&gt;=180,Table11[[#This Row],[Weight (kg)]]&gt;=70),"180+ and 70+","")</f>
        <v/>
      </c>
    </row>
    <row r="1199" spans="12:17" x14ac:dyDescent="0.2">
      <c r="L1199" t="s">
        <v>1095</v>
      </c>
      <c r="M1199">
        <v>25</v>
      </c>
      <c r="N1199">
        <v>173</v>
      </c>
      <c r="O1199">
        <v>65</v>
      </c>
      <c r="P1199" t="str">
        <f>IF(Table11[[#This Row],[Age]]&lt;=22,"Rookie",IF(Table11[[#This Row],[Age]]&lt;=29,"Seasoned","Veteran"))</f>
        <v>Seasoned</v>
      </c>
      <c r="Q1199" t="str">
        <f>IF(AND(Table11[[#This Row],[Height (cm)]]&gt;=180,Table11[[#This Row],[Weight (kg)]]&gt;=70),"180+ and 70+","")</f>
        <v/>
      </c>
    </row>
    <row r="1200" spans="12:17" x14ac:dyDescent="0.2">
      <c r="L1200" t="s">
        <v>1096</v>
      </c>
      <c r="M1200">
        <v>25</v>
      </c>
      <c r="N1200">
        <v>175</v>
      </c>
      <c r="O1200">
        <v>72</v>
      </c>
      <c r="P1200" t="str">
        <f>IF(Table11[[#This Row],[Age]]&lt;=22,"Rookie",IF(Table11[[#This Row],[Age]]&lt;=29,"Seasoned","Veteran"))</f>
        <v>Seasoned</v>
      </c>
      <c r="Q1200" t="str">
        <f>IF(AND(Table11[[#This Row],[Height (cm)]]&gt;=180,Table11[[#This Row],[Weight (kg)]]&gt;=70),"180+ and 70+","")</f>
        <v/>
      </c>
    </row>
    <row r="1201" spans="12:17" x14ac:dyDescent="0.2">
      <c r="L1201" t="s">
        <v>1097</v>
      </c>
      <c r="M1201">
        <v>24</v>
      </c>
      <c r="N1201">
        <v>188</v>
      </c>
      <c r="O1201">
        <v>78</v>
      </c>
      <c r="P1201" t="str">
        <f>IF(Table11[[#This Row],[Age]]&lt;=22,"Rookie",IF(Table11[[#This Row],[Age]]&lt;=29,"Seasoned","Veteran"))</f>
        <v>Seasoned</v>
      </c>
      <c r="Q1201" t="str">
        <f>IF(AND(Table11[[#This Row],[Height (cm)]]&gt;=180,Table11[[#This Row],[Weight (kg)]]&gt;=70),"180+ and 70+","")</f>
        <v>180+ and 70+</v>
      </c>
    </row>
    <row r="1202" spans="12:17" x14ac:dyDescent="0.2">
      <c r="L1202" t="s">
        <v>1098</v>
      </c>
      <c r="M1202">
        <v>39</v>
      </c>
      <c r="N1202">
        <v>180</v>
      </c>
      <c r="O1202">
        <v>82</v>
      </c>
      <c r="P1202" t="str">
        <f>IF(Table11[[#This Row],[Age]]&lt;=22,"Rookie",IF(Table11[[#This Row],[Age]]&lt;=29,"Seasoned","Veteran"))</f>
        <v>Veteran</v>
      </c>
      <c r="Q1202" t="str">
        <f>IF(AND(Table11[[#This Row],[Height (cm)]]&gt;=180,Table11[[#This Row],[Weight (kg)]]&gt;=70),"180+ and 70+","")</f>
        <v>180+ and 70+</v>
      </c>
    </row>
    <row r="1203" spans="12:17" x14ac:dyDescent="0.2">
      <c r="L1203" t="s">
        <v>1099</v>
      </c>
      <c r="M1203">
        <v>36</v>
      </c>
      <c r="N1203">
        <v>179</v>
      </c>
      <c r="O1203">
        <v>75</v>
      </c>
      <c r="P1203" t="str">
        <f>IF(Table11[[#This Row],[Age]]&lt;=22,"Rookie",IF(Table11[[#This Row],[Age]]&lt;=29,"Seasoned","Veteran"))</f>
        <v>Veteran</v>
      </c>
      <c r="Q1203" t="str">
        <f>IF(AND(Table11[[#This Row],[Height (cm)]]&gt;=180,Table11[[#This Row],[Weight (kg)]]&gt;=70),"180+ and 70+","")</f>
        <v/>
      </c>
    </row>
    <row r="1204" spans="12:17" x14ac:dyDescent="0.2">
      <c r="L1204" t="s">
        <v>1100</v>
      </c>
      <c r="M1204">
        <v>34</v>
      </c>
      <c r="N1204">
        <v>176</v>
      </c>
      <c r="O1204">
        <v>83</v>
      </c>
      <c r="P1204" t="str">
        <f>IF(Table11[[#This Row],[Age]]&lt;=22,"Rookie",IF(Table11[[#This Row],[Age]]&lt;=29,"Seasoned","Veteran"))</f>
        <v>Veteran</v>
      </c>
      <c r="Q1204" t="str">
        <f>IF(AND(Table11[[#This Row],[Height (cm)]]&gt;=180,Table11[[#This Row],[Weight (kg)]]&gt;=70),"180+ and 70+","")</f>
        <v/>
      </c>
    </row>
    <row r="1205" spans="12:17" x14ac:dyDescent="0.2">
      <c r="L1205" t="s">
        <v>1101</v>
      </c>
      <c r="M1205">
        <v>19</v>
      </c>
      <c r="N1205">
        <v>168</v>
      </c>
      <c r="O1205">
        <v>66</v>
      </c>
      <c r="P1205" t="str">
        <f>IF(Table11[[#This Row],[Age]]&lt;=22,"Rookie",IF(Table11[[#This Row],[Age]]&lt;=29,"Seasoned","Veteran"))</f>
        <v>Rookie</v>
      </c>
      <c r="Q1205" t="str">
        <f>IF(AND(Table11[[#This Row],[Height (cm)]]&gt;=180,Table11[[#This Row],[Weight (kg)]]&gt;=70),"180+ and 70+","")</f>
        <v/>
      </c>
    </row>
    <row r="1206" spans="12:17" x14ac:dyDescent="0.2">
      <c r="L1206" t="s">
        <v>1102</v>
      </c>
      <c r="M1206">
        <v>17</v>
      </c>
      <c r="N1206">
        <v>188</v>
      </c>
      <c r="O1206">
        <v>81</v>
      </c>
      <c r="P1206" t="str">
        <f>IF(Table11[[#This Row],[Age]]&lt;=22,"Rookie",IF(Table11[[#This Row],[Age]]&lt;=29,"Seasoned","Veteran"))</f>
        <v>Rookie</v>
      </c>
      <c r="Q1206" t="str">
        <f>IF(AND(Table11[[#This Row],[Height (cm)]]&gt;=180,Table11[[#This Row],[Weight (kg)]]&gt;=70),"180+ and 70+","")</f>
        <v>180+ and 70+</v>
      </c>
    </row>
    <row r="1207" spans="12:17" x14ac:dyDescent="0.2">
      <c r="L1207" t="s">
        <v>1103</v>
      </c>
      <c r="M1207">
        <v>38</v>
      </c>
      <c r="N1207">
        <v>187</v>
      </c>
      <c r="O1207">
        <v>85</v>
      </c>
      <c r="P1207" t="str">
        <f>IF(Table11[[#This Row],[Age]]&lt;=22,"Rookie",IF(Table11[[#This Row],[Age]]&lt;=29,"Seasoned","Veteran"))</f>
        <v>Veteran</v>
      </c>
      <c r="Q1207" t="str">
        <f>IF(AND(Table11[[#This Row],[Height (cm)]]&gt;=180,Table11[[#This Row],[Weight (kg)]]&gt;=70),"180+ and 70+","")</f>
        <v>180+ and 70+</v>
      </c>
    </row>
    <row r="1208" spans="12:17" x14ac:dyDescent="0.2">
      <c r="L1208" t="s">
        <v>1104</v>
      </c>
      <c r="M1208">
        <v>38</v>
      </c>
      <c r="N1208">
        <v>183</v>
      </c>
      <c r="O1208">
        <v>88</v>
      </c>
      <c r="P1208" t="str">
        <f>IF(Table11[[#This Row],[Age]]&lt;=22,"Rookie",IF(Table11[[#This Row],[Age]]&lt;=29,"Seasoned","Veteran"))</f>
        <v>Veteran</v>
      </c>
      <c r="Q1208" t="str">
        <f>IF(AND(Table11[[#This Row],[Height (cm)]]&gt;=180,Table11[[#This Row],[Weight (kg)]]&gt;=70),"180+ and 70+","")</f>
        <v>180+ and 70+</v>
      </c>
    </row>
    <row r="1209" spans="12:17" x14ac:dyDescent="0.2">
      <c r="L1209" t="s">
        <v>1105</v>
      </c>
      <c r="M1209">
        <v>35</v>
      </c>
      <c r="N1209">
        <v>194</v>
      </c>
      <c r="O1209">
        <v>85</v>
      </c>
      <c r="P1209" t="str">
        <f>IF(Table11[[#This Row],[Age]]&lt;=22,"Rookie",IF(Table11[[#This Row],[Age]]&lt;=29,"Seasoned","Veteran"))</f>
        <v>Veteran</v>
      </c>
      <c r="Q1209" t="str">
        <f>IF(AND(Table11[[#This Row],[Height (cm)]]&gt;=180,Table11[[#This Row],[Weight (kg)]]&gt;=70),"180+ and 70+","")</f>
        <v>180+ and 70+</v>
      </c>
    </row>
    <row r="1210" spans="12:17" x14ac:dyDescent="0.2">
      <c r="L1210" t="s">
        <v>1106</v>
      </c>
      <c r="M1210">
        <v>37</v>
      </c>
      <c r="N1210">
        <v>175</v>
      </c>
      <c r="O1210">
        <v>65</v>
      </c>
      <c r="P1210" t="str">
        <f>IF(Table11[[#This Row],[Age]]&lt;=22,"Rookie",IF(Table11[[#This Row],[Age]]&lt;=29,"Seasoned","Veteran"))</f>
        <v>Veteran</v>
      </c>
      <c r="Q1210" t="str">
        <f>IF(AND(Table11[[#This Row],[Height (cm)]]&gt;=180,Table11[[#This Row],[Weight (kg)]]&gt;=70),"180+ and 70+","")</f>
        <v/>
      </c>
    </row>
    <row r="1211" spans="12:17" x14ac:dyDescent="0.2">
      <c r="L1211" t="s">
        <v>1107</v>
      </c>
      <c r="M1211">
        <v>36</v>
      </c>
      <c r="N1211">
        <v>188</v>
      </c>
      <c r="O1211">
        <v>82</v>
      </c>
      <c r="P1211" t="str">
        <f>IF(Table11[[#This Row],[Age]]&lt;=22,"Rookie",IF(Table11[[#This Row],[Age]]&lt;=29,"Seasoned","Veteran"))</f>
        <v>Veteran</v>
      </c>
      <c r="Q1211" t="str">
        <f>IF(AND(Table11[[#This Row],[Height (cm)]]&gt;=180,Table11[[#This Row],[Weight (kg)]]&gt;=70),"180+ and 70+","")</f>
        <v>180+ and 70+</v>
      </c>
    </row>
    <row r="1212" spans="12:17" x14ac:dyDescent="0.2">
      <c r="L1212" t="s">
        <v>1108</v>
      </c>
      <c r="M1212">
        <v>34</v>
      </c>
      <c r="N1212">
        <v>186</v>
      </c>
      <c r="O1212">
        <v>81</v>
      </c>
      <c r="P1212" t="str">
        <f>IF(Table11[[#This Row],[Age]]&lt;=22,"Rookie",IF(Table11[[#This Row],[Age]]&lt;=29,"Seasoned","Veteran"))</f>
        <v>Veteran</v>
      </c>
      <c r="Q1212" t="str">
        <f>IF(AND(Table11[[#This Row],[Height (cm)]]&gt;=180,Table11[[#This Row],[Weight (kg)]]&gt;=70),"180+ and 70+","")</f>
        <v>180+ and 70+</v>
      </c>
    </row>
    <row r="1213" spans="12:17" x14ac:dyDescent="0.2">
      <c r="L1213" t="s">
        <v>1109</v>
      </c>
      <c r="M1213">
        <v>34</v>
      </c>
      <c r="N1213">
        <v>175</v>
      </c>
      <c r="O1213">
        <v>77</v>
      </c>
      <c r="P1213" t="str">
        <f>IF(Table11[[#This Row],[Age]]&lt;=22,"Rookie",IF(Table11[[#This Row],[Age]]&lt;=29,"Seasoned","Veteran"))</f>
        <v>Veteran</v>
      </c>
      <c r="Q1213" t="str">
        <f>IF(AND(Table11[[#This Row],[Height (cm)]]&gt;=180,Table11[[#This Row],[Weight (kg)]]&gt;=70),"180+ and 70+","")</f>
        <v/>
      </c>
    </row>
    <row r="1214" spans="12:17" x14ac:dyDescent="0.2">
      <c r="L1214" t="s">
        <v>1110</v>
      </c>
      <c r="M1214">
        <v>32</v>
      </c>
      <c r="N1214">
        <v>185</v>
      </c>
      <c r="O1214">
        <v>73</v>
      </c>
      <c r="P1214" t="str">
        <f>IF(Table11[[#This Row],[Age]]&lt;=22,"Rookie",IF(Table11[[#This Row],[Age]]&lt;=29,"Seasoned","Veteran"))</f>
        <v>Veteran</v>
      </c>
      <c r="Q1214" t="str">
        <f>IF(AND(Table11[[#This Row],[Height (cm)]]&gt;=180,Table11[[#This Row],[Weight (kg)]]&gt;=70),"180+ and 70+","")</f>
        <v>180+ and 70+</v>
      </c>
    </row>
    <row r="1215" spans="12:17" x14ac:dyDescent="0.2">
      <c r="L1215" t="s">
        <v>1111</v>
      </c>
      <c r="M1215">
        <v>32</v>
      </c>
      <c r="N1215">
        <v>183</v>
      </c>
      <c r="O1215">
        <v>76</v>
      </c>
      <c r="P1215" t="str">
        <f>IF(Table11[[#This Row],[Age]]&lt;=22,"Rookie",IF(Table11[[#This Row],[Age]]&lt;=29,"Seasoned","Veteran"))</f>
        <v>Veteran</v>
      </c>
      <c r="Q1215" t="str">
        <f>IF(AND(Table11[[#This Row],[Height (cm)]]&gt;=180,Table11[[#This Row],[Weight (kg)]]&gt;=70),"180+ and 70+","")</f>
        <v>180+ and 70+</v>
      </c>
    </row>
    <row r="1216" spans="12:17" x14ac:dyDescent="0.2">
      <c r="L1216" t="s">
        <v>1040</v>
      </c>
      <c r="M1216">
        <v>34</v>
      </c>
      <c r="N1216">
        <v>192</v>
      </c>
      <c r="O1216">
        <v>87</v>
      </c>
      <c r="P1216" t="str">
        <f>IF(Table11[[#This Row],[Age]]&lt;=22,"Rookie",IF(Table11[[#This Row],[Age]]&lt;=29,"Seasoned","Veteran"))</f>
        <v>Veteran</v>
      </c>
      <c r="Q1216" t="str">
        <f>IF(AND(Table11[[#This Row],[Height (cm)]]&gt;=180,Table11[[#This Row],[Weight (kg)]]&gt;=70),"180+ and 70+","")</f>
        <v>180+ and 70+</v>
      </c>
    </row>
    <row r="1217" spans="12:17" x14ac:dyDescent="0.2">
      <c r="L1217" t="s">
        <v>1041</v>
      </c>
      <c r="M1217">
        <v>32</v>
      </c>
      <c r="N1217">
        <v>180</v>
      </c>
      <c r="O1217">
        <v>80</v>
      </c>
      <c r="P1217" t="str">
        <f>IF(Table11[[#This Row],[Age]]&lt;=22,"Rookie",IF(Table11[[#This Row],[Age]]&lt;=29,"Seasoned","Veteran"))</f>
        <v>Veteran</v>
      </c>
      <c r="Q1217" t="str">
        <f>IF(AND(Table11[[#This Row],[Height (cm)]]&gt;=180,Table11[[#This Row],[Weight (kg)]]&gt;=70),"180+ and 70+","")</f>
        <v>180+ and 70+</v>
      </c>
    </row>
    <row r="1218" spans="12:17" x14ac:dyDescent="0.2">
      <c r="L1218" t="s">
        <v>1042</v>
      </c>
      <c r="M1218">
        <v>32</v>
      </c>
      <c r="N1218">
        <v>189</v>
      </c>
      <c r="O1218">
        <v>84</v>
      </c>
      <c r="P1218" t="str">
        <f>IF(Table11[[#This Row],[Age]]&lt;=22,"Rookie",IF(Table11[[#This Row],[Age]]&lt;=29,"Seasoned","Veteran"))</f>
        <v>Veteran</v>
      </c>
      <c r="Q1218" t="str">
        <f>IF(AND(Table11[[#This Row],[Height (cm)]]&gt;=180,Table11[[#This Row],[Weight (kg)]]&gt;=70),"180+ and 70+","")</f>
        <v>180+ and 70+</v>
      </c>
    </row>
    <row r="1219" spans="12:17" x14ac:dyDescent="0.2">
      <c r="L1219" t="s">
        <v>1043</v>
      </c>
      <c r="M1219">
        <v>31</v>
      </c>
      <c r="N1219">
        <v>184</v>
      </c>
      <c r="O1219">
        <v>80</v>
      </c>
      <c r="P1219" t="str">
        <f>IF(Table11[[#This Row],[Age]]&lt;=22,"Rookie",IF(Table11[[#This Row],[Age]]&lt;=29,"Seasoned","Veteran"))</f>
        <v>Veteran</v>
      </c>
      <c r="Q1219" t="str">
        <f>IF(AND(Table11[[#This Row],[Height (cm)]]&gt;=180,Table11[[#This Row],[Weight (kg)]]&gt;=70),"180+ and 70+","")</f>
        <v>180+ and 70+</v>
      </c>
    </row>
    <row r="1220" spans="12:17" x14ac:dyDescent="0.2">
      <c r="L1220" t="s">
        <v>826</v>
      </c>
      <c r="M1220">
        <v>31</v>
      </c>
      <c r="N1220">
        <v>182</v>
      </c>
      <c r="O1220">
        <v>76</v>
      </c>
      <c r="P1220" t="str">
        <f>IF(Table11[[#This Row],[Age]]&lt;=22,"Rookie",IF(Table11[[#This Row],[Age]]&lt;=29,"Seasoned","Veteran"))</f>
        <v>Veteran</v>
      </c>
      <c r="Q1220" t="str">
        <f>IF(AND(Table11[[#This Row],[Height (cm)]]&gt;=180,Table11[[#This Row],[Weight (kg)]]&gt;=70),"180+ and 70+","")</f>
        <v>180+ and 70+</v>
      </c>
    </row>
    <row r="1221" spans="12:17" x14ac:dyDescent="0.2">
      <c r="L1221" t="s">
        <v>1112</v>
      </c>
      <c r="M1221">
        <v>21</v>
      </c>
      <c r="N1221">
        <v>175</v>
      </c>
      <c r="O1221">
        <v>76</v>
      </c>
      <c r="P1221" t="str">
        <f>IF(Table11[[#This Row],[Age]]&lt;=22,"Rookie",IF(Table11[[#This Row],[Age]]&lt;=29,"Seasoned","Veteran"))</f>
        <v>Rookie</v>
      </c>
      <c r="Q1221" t="str">
        <f>IF(AND(Table11[[#This Row],[Height (cm)]]&gt;=180,Table11[[#This Row],[Weight (kg)]]&gt;=70),"180+ and 70+","")</f>
        <v/>
      </c>
    </row>
    <row r="1222" spans="12:17" x14ac:dyDescent="0.2">
      <c r="L1222" t="s">
        <v>1113</v>
      </c>
      <c r="M1222">
        <v>21</v>
      </c>
      <c r="N1222">
        <v>178</v>
      </c>
      <c r="O1222">
        <v>70</v>
      </c>
      <c r="P1222" t="str">
        <f>IF(Table11[[#This Row],[Age]]&lt;=22,"Rookie",IF(Table11[[#This Row],[Age]]&lt;=29,"Seasoned","Veteran"))</f>
        <v>Rookie</v>
      </c>
      <c r="Q1222" t="str">
        <f>IF(AND(Table11[[#This Row],[Height (cm)]]&gt;=180,Table11[[#This Row],[Weight (kg)]]&gt;=70),"180+ and 70+","")</f>
        <v/>
      </c>
    </row>
    <row r="1223" spans="12:17" x14ac:dyDescent="0.2">
      <c r="L1223" t="s">
        <v>1114</v>
      </c>
      <c r="M1223">
        <v>21</v>
      </c>
      <c r="N1223">
        <v>182</v>
      </c>
      <c r="O1223">
        <v>71</v>
      </c>
      <c r="P1223" t="str">
        <f>IF(Table11[[#This Row],[Age]]&lt;=22,"Rookie",IF(Table11[[#This Row],[Age]]&lt;=29,"Seasoned","Veteran"))</f>
        <v>Rookie</v>
      </c>
      <c r="Q1223" t="str">
        <f>IF(AND(Table11[[#This Row],[Height (cm)]]&gt;=180,Table11[[#This Row],[Weight (kg)]]&gt;=70),"180+ and 70+","")</f>
        <v>180+ and 70+</v>
      </c>
    </row>
    <row r="1224" spans="12:17" x14ac:dyDescent="0.2">
      <c r="L1224" t="s">
        <v>1115</v>
      </c>
      <c r="M1224">
        <v>20</v>
      </c>
      <c r="N1224">
        <v>181</v>
      </c>
      <c r="O1224">
        <v>82</v>
      </c>
      <c r="P1224" t="str">
        <f>IF(Table11[[#This Row],[Age]]&lt;=22,"Rookie",IF(Table11[[#This Row],[Age]]&lt;=29,"Seasoned","Veteran"))</f>
        <v>Rookie</v>
      </c>
      <c r="Q1224" t="str">
        <f>IF(AND(Table11[[#This Row],[Height (cm)]]&gt;=180,Table11[[#This Row],[Weight (kg)]]&gt;=70),"180+ and 70+","")</f>
        <v>180+ and 70+</v>
      </c>
    </row>
    <row r="1225" spans="12:17" x14ac:dyDescent="0.2">
      <c r="L1225" t="s">
        <v>1116</v>
      </c>
      <c r="M1225">
        <v>20</v>
      </c>
      <c r="N1225">
        <v>179</v>
      </c>
      <c r="O1225">
        <v>74</v>
      </c>
      <c r="P1225" t="str">
        <f>IF(Table11[[#This Row],[Age]]&lt;=22,"Rookie",IF(Table11[[#This Row],[Age]]&lt;=29,"Seasoned","Veteran"))</f>
        <v>Rookie</v>
      </c>
      <c r="Q1225" t="str">
        <f>IF(AND(Table11[[#This Row],[Height (cm)]]&gt;=180,Table11[[#This Row],[Weight (kg)]]&gt;=70),"180+ and 70+","")</f>
        <v/>
      </c>
    </row>
    <row r="1226" spans="12:17" x14ac:dyDescent="0.2">
      <c r="L1226" t="s">
        <v>1117</v>
      </c>
      <c r="M1226">
        <v>23</v>
      </c>
      <c r="N1226">
        <v>180</v>
      </c>
      <c r="O1226">
        <v>70</v>
      </c>
      <c r="P1226" t="str">
        <f>IF(Table11[[#This Row],[Age]]&lt;=22,"Rookie",IF(Table11[[#This Row],[Age]]&lt;=29,"Seasoned","Veteran"))</f>
        <v>Seasoned</v>
      </c>
      <c r="Q1226" t="str">
        <f>IF(AND(Table11[[#This Row],[Height (cm)]]&gt;=180,Table11[[#This Row],[Weight (kg)]]&gt;=70),"180+ and 70+","")</f>
        <v>180+ and 70+</v>
      </c>
    </row>
    <row r="1227" spans="12:17" x14ac:dyDescent="0.2">
      <c r="L1227" t="s">
        <v>1118</v>
      </c>
      <c r="M1227">
        <v>20</v>
      </c>
      <c r="N1227">
        <v>175</v>
      </c>
      <c r="O1227">
        <v>62</v>
      </c>
      <c r="P1227" t="str">
        <f>IF(Table11[[#This Row],[Age]]&lt;=22,"Rookie",IF(Table11[[#This Row],[Age]]&lt;=29,"Seasoned","Veteran"))</f>
        <v>Rookie</v>
      </c>
      <c r="Q1227" t="str">
        <f>IF(AND(Table11[[#This Row],[Height (cm)]]&gt;=180,Table11[[#This Row],[Weight (kg)]]&gt;=70),"180+ and 70+","")</f>
        <v/>
      </c>
    </row>
    <row r="1228" spans="12:17" x14ac:dyDescent="0.2">
      <c r="L1228" t="s">
        <v>1119</v>
      </c>
      <c r="M1228">
        <v>21</v>
      </c>
      <c r="N1228">
        <v>193</v>
      </c>
      <c r="O1228">
        <v>87</v>
      </c>
      <c r="P1228" t="str">
        <f>IF(Table11[[#This Row],[Age]]&lt;=22,"Rookie",IF(Table11[[#This Row],[Age]]&lt;=29,"Seasoned","Veteran"))</f>
        <v>Rookie</v>
      </c>
      <c r="Q1228" t="str">
        <f>IF(AND(Table11[[#This Row],[Height (cm)]]&gt;=180,Table11[[#This Row],[Weight (kg)]]&gt;=70),"180+ and 70+","")</f>
        <v>180+ and 70+</v>
      </c>
    </row>
    <row r="1229" spans="12:17" x14ac:dyDescent="0.2">
      <c r="L1229" t="s">
        <v>1120</v>
      </c>
      <c r="M1229">
        <v>20</v>
      </c>
      <c r="N1229">
        <v>180</v>
      </c>
      <c r="O1229">
        <v>73</v>
      </c>
      <c r="P1229" t="str">
        <f>IF(Table11[[#This Row],[Age]]&lt;=22,"Rookie",IF(Table11[[#This Row],[Age]]&lt;=29,"Seasoned","Veteran"))</f>
        <v>Rookie</v>
      </c>
      <c r="Q1229" t="str">
        <f>IF(AND(Table11[[#This Row],[Height (cm)]]&gt;=180,Table11[[#This Row],[Weight (kg)]]&gt;=70),"180+ and 70+","")</f>
        <v>180+ and 70+</v>
      </c>
    </row>
    <row r="1230" spans="12:17" x14ac:dyDescent="0.2">
      <c r="L1230" t="s">
        <v>1121</v>
      </c>
      <c r="M1230">
        <v>22</v>
      </c>
      <c r="N1230">
        <v>189</v>
      </c>
      <c r="O1230">
        <v>83</v>
      </c>
      <c r="P1230" t="str">
        <f>IF(Table11[[#This Row],[Age]]&lt;=22,"Rookie",IF(Table11[[#This Row],[Age]]&lt;=29,"Seasoned","Veteran"))</f>
        <v>Rookie</v>
      </c>
      <c r="Q1230" t="str">
        <f>IF(AND(Table11[[#This Row],[Height (cm)]]&gt;=180,Table11[[#This Row],[Weight (kg)]]&gt;=70),"180+ and 70+","")</f>
        <v>180+ and 70+</v>
      </c>
    </row>
    <row r="1231" spans="12:17" x14ac:dyDescent="0.2">
      <c r="L1231" t="s">
        <v>1122</v>
      </c>
      <c r="M1231">
        <v>21</v>
      </c>
      <c r="N1231">
        <v>187</v>
      </c>
      <c r="O1231">
        <v>70</v>
      </c>
      <c r="P1231" t="str">
        <f>IF(Table11[[#This Row],[Age]]&lt;=22,"Rookie",IF(Table11[[#This Row],[Age]]&lt;=29,"Seasoned","Veteran"))</f>
        <v>Rookie</v>
      </c>
      <c r="Q1231" t="str">
        <f>IF(AND(Table11[[#This Row],[Height (cm)]]&gt;=180,Table11[[#This Row],[Weight (kg)]]&gt;=70),"180+ and 70+","")</f>
        <v>180+ and 70+</v>
      </c>
    </row>
    <row r="1232" spans="12:17" x14ac:dyDescent="0.2">
      <c r="L1232" t="s">
        <v>1123</v>
      </c>
      <c r="M1232">
        <v>20</v>
      </c>
      <c r="N1232">
        <v>175</v>
      </c>
      <c r="O1232">
        <v>69</v>
      </c>
      <c r="P1232" t="str">
        <f>IF(Table11[[#This Row],[Age]]&lt;=22,"Rookie",IF(Table11[[#This Row],[Age]]&lt;=29,"Seasoned","Veteran"))</f>
        <v>Rookie</v>
      </c>
      <c r="Q1232" t="str">
        <f>IF(AND(Table11[[#This Row],[Height (cm)]]&gt;=180,Table11[[#This Row],[Weight (kg)]]&gt;=70),"180+ and 70+","")</f>
        <v/>
      </c>
    </row>
    <row r="1233" spans="12:17" x14ac:dyDescent="0.2">
      <c r="L1233" t="s">
        <v>1124</v>
      </c>
      <c r="M1233">
        <v>23</v>
      </c>
      <c r="N1233">
        <v>192</v>
      </c>
      <c r="O1233">
        <v>84</v>
      </c>
      <c r="P1233" t="str">
        <f>IF(Table11[[#This Row],[Age]]&lt;=22,"Rookie",IF(Table11[[#This Row],[Age]]&lt;=29,"Seasoned","Veteran"))</f>
        <v>Seasoned</v>
      </c>
      <c r="Q1233" t="str">
        <f>IF(AND(Table11[[#This Row],[Height (cm)]]&gt;=180,Table11[[#This Row],[Weight (kg)]]&gt;=70),"180+ and 70+","")</f>
        <v>180+ and 70+</v>
      </c>
    </row>
    <row r="1234" spans="12:17" x14ac:dyDescent="0.2">
      <c r="L1234" t="s">
        <v>1125</v>
      </c>
      <c r="M1234">
        <v>19</v>
      </c>
      <c r="N1234">
        <v>186</v>
      </c>
      <c r="O1234">
        <v>70</v>
      </c>
      <c r="P1234" t="str">
        <f>IF(Table11[[#This Row],[Age]]&lt;=22,"Rookie",IF(Table11[[#This Row],[Age]]&lt;=29,"Seasoned","Veteran"))</f>
        <v>Rookie</v>
      </c>
      <c r="Q1234" t="str">
        <f>IF(AND(Table11[[#This Row],[Height (cm)]]&gt;=180,Table11[[#This Row],[Weight (kg)]]&gt;=70),"180+ and 70+","")</f>
        <v>180+ and 70+</v>
      </c>
    </row>
    <row r="1235" spans="12:17" x14ac:dyDescent="0.2">
      <c r="L1235" t="s">
        <v>1126</v>
      </c>
      <c r="M1235">
        <v>22</v>
      </c>
      <c r="N1235">
        <v>187</v>
      </c>
      <c r="O1235">
        <v>75</v>
      </c>
      <c r="P1235" t="str">
        <f>IF(Table11[[#This Row],[Age]]&lt;=22,"Rookie",IF(Table11[[#This Row],[Age]]&lt;=29,"Seasoned","Veteran"))</f>
        <v>Rookie</v>
      </c>
      <c r="Q1235" t="str">
        <f>IF(AND(Table11[[#This Row],[Height (cm)]]&gt;=180,Table11[[#This Row],[Weight (kg)]]&gt;=70),"180+ and 70+","")</f>
        <v>180+ and 70+</v>
      </c>
    </row>
    <row r="1236" spans="12:17" x14ac:dyDescent="0.2">
      <c r="L1236" t="s">
        <v>1127</v>
      </c>
      <c r="M1236">
        <v>17</v>
      </c>
      <c r="N1236">
        <v>185</v>
      </c>
      <c r="O1236">
        <v>76</v>
      </c>
      <c r="P1236" t="str">
        <f>IF(Table11[[#This Row],[Age]]&lt;=22,"Rookie",IF(Table11[[#This Row],[Age]]&lt;=29,"Seasoned","Veteran"))</f>
        <v>Rookie</v>
      </c>
      <c r="Q1236" t="str">
        <f>IF(AND(Table11[[#This Row],[Height (cm)]]&gt;=180,Table11[[#This Row],[Weight (kg)]]&gt;=70),"180+ and 70+","")</f>
        <v>180+ and 70+</v>
      </c>
    </row>
    <row r="1237" spans="12:17" x14ac:dyDescent="0.2">
      <c r="L1237" t="s">
        <v>1128</v>
      </c>
      <c r="M1237">
        <v>21</v>
      </c>
      <c r="N1237">
        <v>177</v>
      </c>
      <c r="O1237">
        <v>71</v>
      </c>
      <c r="P1237" t="str">
        <f>IF(Table11[[#This Row],[Age]]&lt;=22,"Rookie",IF(Table11[[#This Row],[Age]]&lt;=29,"Seasoned","Veteran"))</f>
        <v>Rookie</v>
      </c>
      <c r="Q1237" t="str">
        <f>IF(AND(Table11[[#This Row],[Height (cm)]]&gt;=180,Table11[[#This Row],[Weight (kg)]]&gt;=70),"180+ and 70+","")</f>
        <v/>
      </c>
    </row>
    <row r="1238" spans="12:17" x14ac:dyDescent="0.2">
      <c r="L1238" t="s">
        <v>1129</v>
      </c>
      <c r="M1238">
        <v>21</v>
      </c>
      <c r="N1238">
        <v>191</v>
      </c>
      <c r="O1238">
        <v>75</v>
      </c>
      <c r="P1238" t="str">
        <f>IF(Table11[[#This Row],[Age]]&lt;=22,"Rookie",IF(Table11[[#This Row],[Age]]&lt;=29,"Seasoned","Veteran"))</f>
        <v>Rookie</v>
      </c>
      <c r="Q1238" t="str">
        <f>IF(AND(Table11[[#This Row],[Height (cm)]]&gt;=180,Table11[[#This Row],[Weight (kg)]]&gt;=70),"180+ and 70+","")</f>
        <v>180+ and 70+</v>
      </c>
    </row>
    <row r="1239" spans="12:17" x14ac:dyDescent="0.2">
      <c r="L1239" t="s">
        <v>1130</v>
      </c>
      <c r="M1239">
        <v>20</v>
      </c>
      <c r="N1239">
        <v>190</v>
      </c>
      <c r="O1239">
        <v>82</v>
      </c>
      <c r="P1239" t="str">
        <f>IF(Table11[[#This Row],[Age]]&lt;=22,"Rookie",IF(Table11[[#This Row],[Age]]&lt;=29,"Seasoned","Veteran"))</f>
        <v>Rookie</v>
      </c>
      <c r="Q1239" t="str">
        <f>IF(AND(Table11[[#This Row],[Height (cm)]]&gt;=180,Table11[[#This Row],[Weight (kg)]]&gt;=70),"180+ and 70+","")</f>
        <v>180+ and 70+</v>
      </c>
    </row>
    <row r="1240" spans="12:17" x14ac:dyDescent="0.2">
      <c r="L1240" t="s">
        <v>1131</v>
      </c>
      <c r="M1240">
        <v>22</v>
      </c>
      <c r="N1240">
        <v>173</v>
      </c>
      <c r="O1240">
        <v>69</v>
      </c>
      <c r="P1240" t="str">
        <f>IF(Table11[[#This Row],[Age]]&lt;=22,"Rookie",IF(Table11[[#This Row],[Age]]&lt;=29,"Seasoned","Veteran"))</f>
        <v>Rookie</v>
      </c>
      <c r="Q1240" t="str">
        <f>IF(AND(Table11[[#This Row],[Height (cm)]]&gt;=180,Table11[[#This Row],[Weight (kg)]]&gt;=70),"180+ and 70+","")</f>
        <v/>
      </c>
    </row>
    <row r="1241" spans="12:17" x14ac:dyDescent="0.2">
      <c r="L1241" t="s">
        <v>1132</v>
      </c>
      <c r="M1241">
        <v>18</v>
      </c>
      <c r="N1241">
        <v>178</v>
      </c>
      <c r="O1241">
        <v>73</v>
      </c>
      <c r="P1241" t="str">
        <f>IF(Table11[[#This Row],[Age]]&lt;=22,"Rookie",IF(Table11[[#This Row],[Age]]&lt;=29,"Seasoned","Veteran"))</f>
        <v>Rookie</v>
      </c>
      <c r="Q1241" t="str">
        <f>IF(AND(Table11[[#This Row],[Height (cm)]]&gt;=180,Table11[[#This Row],[Weight (kg)]]&gt;=70),"180+ and 70+","")</f>
        <v/>
      </c>
    </row>
    <row r="1242" spans="12:17" x14ac:dyDescent="0.2">
      <c r="L1242" t="s">
        <v>1133</v>
      </c>
      <c r="M1242">
        <v>19</v>
      </c>
      <c r="N1242">
        <v>192</v>
      </c>
      <c r="O1242">
        <v>80</v>
      </c>
      <c r="P1242" t="str">
        <f>IF(Table11[[#This Row],[Age]]&lt;=22,"Rookie",IF(Table11[[#This Row],[Age]]&lt;=29,"Seasoned","Veteran"))</f>
        <v>Rookie</v>
      </c>
      <c r="Q1242" t="str">
        <f>IF(AND(Table11[[#This Row],[Height (cm)]]&gt;=180,Table11[[#This Row],[Weight (kg)]]&gt;=70),"180+ and 70+","")</f>
        <v>180+ and 70+</v>
      </c>
    </row>
    <row r="1243" spans="12:17" x14ac:dyDescent="0.2">
      <c r="L1243" t="s">
        <v>1134</v>
      </c>
      <c r="M1243">
        <v>20</v>
      </c>
      <c r="N1243">
        <v>178</v>
      </c>
      <c r="O1243">
        <v>64</v>
      </c>
      <c r="P1243" t="str">
        <f>IF(Table11[[#This Row],[Age]]&lt;=22,"Rookie",IF(Table11[[#This Row],[Age]]&lt;=29,"Seasoned","Veteran"))</f>
        <v>Rookie</v>
      </c>
      <c r="Q1243" t="str">
        <f>IF(AND(Table11[[#This Row],[Height (cm)]]&gt;=180,Table11[[#This Row],[Weight (kg)]]&gt;=70),"180+ and 70+","")</f>
        <v/>
      </c>
    </row>
    <row r="1244" spans="12:17" x14ac:dyDescent="0.2">
      <c r="L1244" t="s">
        <v>972</v>
      </c>
      <c r="M1244">
        <v>20</v>
      </c>
      <c r="N1244">
        <v>175</v>
      </c>
      <c r="O1244">
        <v>67</v>
      </c>
      <c r="P1244" t="str">
        <f>IF(Table11[[#This Row],[Age]]&lt;=22,"Rookie",IF(Table11[[#This Row],[Age]]&lt;=29,"Seasoned","Veteran"))</f>
        <v>Rookie</v>
      </c>
      <c r="Q1244" t="str">
        <f>IF(AND(Table11[[#This Row],[Height (cm)]]&gt;=180,Table11[[#This Row],[Weight (kg)]]&gt;=70),"180+ and 70+","")</f>
        <v/>
      </c>
    </row>
    <row r="1245" spans="12:17" x14ac:dyDescent="0.2">
      <c r="L1245" t="s">
        <v>1135</v>
      </c>
      <c r="M1245">
        <v>19</v>
      </c>
      <c r="N1245">
        <v>188</v>
      </c>
      <c r="O1245">
        <v>76</v>
      </c>
      <c r="P1245" t="str">
        <f>IF(Table11[[#This Row],[Age]]&lt;=22,"Rookie",IF(Table11[[#This Row],[Age]]&lt;=29,"Seasoned","Veteran"))</f>
        <v>Rookie</v>
      </c>
      <c r="Q1245" t="str">
        <f>IF(AND(Table11[[#This Row],[Height (cm)]]&gt;=180,Table11[[#This Row],[Weight (kg)]]&gt;=70),"180+ and 70+","")</f>
        <v>180+ and 70+</v>
      </c>
    </row>
    <row r="1246" spans="12:17" x14ac:dyDescent="0.2">
      <c r="L1246" t="s">
        <v>1136</v>
      </c>
      <c r="M1246">
        <v>21</v>
      </c>
      <c r="N1246">
        <v>188</v>
      </c>
      <c r="O1246">
        <v>80</v>
      </c>
      <c r="P1246" t="str">
        <f>IF(Table11[[#This Row],[Age]]&lt;=22,"Rookie",IF(Table11[[#This Row],[Age]]&lt;=29,"Seasoned","Veteran"))</f>
        <v>Rookie</v>
      </c>
      <c r="Q1246" t="str">
        <f>IF(AND(Table11[[#This Row],[Height (cm)]]&gt;=180,Table11[[#This Row],[Weight (kg)]]&gt;=70),"180+ and 70+","")</f>
        <v>180+ and 70+</v>
      </c>
    </row>
    <row r="1247" spans="12:17" x14ac:dyDescent="0.2">
      <c r="L1247" t="s">
        <v>1137</v>
      </c>
      <c r="M1247">
        <v>18</v>
      </c>
      <c r="N1247">
        <v>175</v>
      </c>
      <c r="O1247">
        <v>70</v>
      </c>
      <c r="P1247" t="str">
        <f>IF(Table11[[#This Row],[Age]]&lt;=22,"Rookie",IF(Table11[[#This Row],[Age]]&lt;=29,"Seasoned","Veteran"))</f>
        <v>Rookie</v>
      </c>
      <c r="Q1247" t="str">
        <f>IF(AND(Table11[[#This Row],[Height (cm)]]&gt;=180,Table11[[#This Row],[Weight (kg)]]&gt;=70),"180+ and 70+","")</f>
        <v/>
      </c>
    </row>
    <row r="1248" spans="12:17" x14ac:dyDescent="0.2">
      <c r="L1248" t="s">
        <v>1138</v>
      </c>
      <c r="M1248">
        <v>18</v>
      </c>
      <c r="N1248">
        <v>172</v>
      </c>
      <c r="O1248">
        <v>69</v>
      </c>
      <c r="P1248" t="str">
        <f>IF(Table11[[#This Row],[Age]]&lt;=22,"Rookie",IF(Table11[[#This Row],[Age]]&lt;=29,"Seasoned","Veteran"))</f>
        <v>Rookie</v>
      </c>
      <c r="Q1248" t="str">
        <f>IF(AND(Table11[[#This Row],[Height (cm)]]&gt;=180,Table11[[#This Row],[Weight (kg)]]&gt;=70),"180+ and 70+","")</f>
        <v/>
      </c>
    </row>
    <row r="1249" spans="12:17" x14ac:dyDescent="0.2">
      <c r="L1249" t="s">
        <v>1139</v>
      </c>
      <c r="M1249">
        <v>20</v>
      </c>
      <c r="N1249">
        <v>191</v>
      </c>
      <c r="O1249">
        <v>77</v>
      </c>
      <c r="P1249" t="str">
        <f>IF(Table11[[#This Row],[Age]]&lt;=22,"Rookie",IF(Table11[[#This Row],[Age]]&lt;=29,"Seasoned","Veteran"))</f>
        <v>Rookie</v>
      </c>
      <c r="Q1249" t="str">
        <f>IF(AND(Table11[[#This Row],[Height (cm)]]&gt;=180,Table11[[#This Row],[Weight (kg)]]&gt;=70),"180+ and 70+","")</f>
        <v>180+ and 70+</v>
      </c>
    </row>
    <row r="1250" spans="12:17" x14ac:dyDescent="0.2">
      <c r="L1250" t="s">
        <v>871</v>
      </c>
      <c r="M1250">
        <v>20</v>
      </c>
      <c r="N1250">
        <v>180</v>
      </c>
      <c r="O1250">
        <v>65</v>
      </c>
      <c r="P1250" t="str">
        <f>IF(Table11[[#This Row],[Age]]&lt;=22,"Rookie",IF(Table11[[#This Row],[Age]]&lt;=29,"Seasoned","Veteran"))</f>
        <v>Rookie</v>
      </c>
      <c r="Q1250" t="str">
        <f>IF(AND(Table11[[#This Row],[Height (cm)]]&gt;=180,Table11[[#This Row],[Weight (kg)]]&gt;=70),"180+ and 70+","")</f>
        <v/>
      </c>
    </row>
    <row r="1251" spans="12:17" x14ac:dyDescent="0.2">
      <c r="L1251" t="s">
        <v>1140</v>
      </c>
      <c r="M1251">
        <v>17</v>
      </c>
      <c r="N1251">
        <v>185</v>
      </c>
      <c r="O1251">
        <v>72</v>
      </c>
      <c r="P1251" t="str">
        <f>IF(Table11[[#This Row],[Age]]&lt;=22,"Rookie",IF(Table11[[#This Row],[Age]]&lt;=29,"Seasoned","Veteran"))</f>
        <v>Rookie</v>
      </c>
      <c r="Q1251" t="str">
        <f>IF(AND(Table11[[#This Row],[Height (cm)]]&gt;=180,Table11[[#This Row],[Weight (kg)]]&gt;=70),"180+ and 70+","")</f>
        <v>180+ and 70+</v>
      </c>
    </row>
    <row r="1252" spans="12:17" x14ac:dyDescent="0.2">
      <c r="L1252" t="s">
        <v>1141</v>
      </c>
      <c r="M1252">
        <v>22</v>
      </c>
      <c r="N1252">
        <v>176</v>
      </c>
      <c r="O1252">
        <v>69</v>
      </c>
      <c r="P1252" t="str">
        <f>IF(Table11[[#This Row],[Age]]&lt;=22,"Rookie",IF(Table11[[#This Row],[Age]]&lt;=29,"Seasoned","Veteran"))</f>
        <v>Rookie</v>
      </c>
      <c r="Q1252" t="str">
        <f>IF(AND(Table11[[#This Row],[Height (cm)]]&gt;=180,Table11[[#This Row],[Weight (kg)]]&gt;=70),"180+ and 70+","")</f>
        <v/>
      </c>
    </row>
    <row r="1253" spans="12:17" x14ac:dyDescent="0.2">
      <c r="L1253" t="s">
        <v>1142</v>
      </c>
      <c r="M1253">
        <v>18</v>
      </c>
      <c r="N1253">
        <v>190</v>
      </c>
      <c r="O1253">
        <v>68</v>
      </c>
      <c r="P1253" t="str">
        <f>IF(Table11[[#This Row],[Age]]&lt;=22,"Rookie",IF(Table11[[#This Row],[Age]]&lt;=29,"Seasoned","Veteran"))</f>
        <v>Rookie</v>
      </c>
      <c r="Q1253" t="str">
        <f>IF(AND(Table11[[#This Row],[Height (cm)]]&gt;=180,Table11[[#This Row],[Weight (kg)]]&gt;=70),"180+ and 70+","")</f>
        <v/>
      </c>
    </row>
    <row r="1254" spans="12:17" x14ac:dyDescent="0.2">
      <c r="L1254" t="s">
        <v>1143</v>
      </c>
      <c r="M1254">
        <v>19</v>
      </c>
      <c r="N1254">
        <v>186</v>
      </c>
      <c r="O1254">
        <v>72</v>
      </c>
      <c r="P1254" t="str">
        <f>IF(Table11[[#This Row],[Age]]&lt;=22,"Rookie",IF(Table11[[#This Row],[Age]]&lt;=29,"Seasoned","Veteran"))</f>
        <v>Rookie</v>
      </c>
      <c r="Q1254" t="str">
        <f>IF(AND(Table11[[#This Row],[Height (cm)]]&gt;=180,Table11[[#This Row],[Weight (kg)]]&gt;=70),"180+ and 70+","")</f>
        <v>180+ and 70+</v>
      </c>
    </row>
    <row r="1255" spans="12:17" x14ac:dyDescent="0.2">
      <c r="L1255" t="s">
        <v>1144</v>
      </c>
      <c r="M1255">
        <v>20</v>
      </c>
      <c r="N1255">
        <v>174</v>
      </c>
      <c r="O1255">
        <v>69</v>
      </c>
      <c r="P1255" t="str">
        <f>IF(Table11[[#This Row],[Age]]&lt;=22,"Rookie",IF(Table11[[#This Row],[Age]]&lt;=29,"Seasoned","Veteran"))</f>
        <v>Rookie</v>
      </c>
      <c r="Q1255" t="str">
        <f>IF(AND(Table11[[#This Row],[Height (cm)]]&gt;=180,Table11[[#This Row],[Weight (kg)]]&gt;=70),"180+ and 70+","")</f>
        <v/>
      </c>
    </row>
    <row r="1256" spans="12:17" x14ac:dyDescent="0.2">
      <c r="L1256" t="s">
        <v>1145</v>
      </c>
      <c r="M1256">
        <v>20</v>
      </c>
      <c r="N1256">
        <v>189</v>
      </c>
      <c r="O1256">
        <v>80</v>
      </c>
      <c r="P1256" t="str">
        <f>IF(Table11[[#This Row],[Age]]&lt;=22,"Rookie",IF(Table11[[#This Row],[Age]]&lt;=29,"Seasoned","Veteran"))</f>
        <v>Rookie</v>
      </c>
      <c r="Q1256" t="str">
        <f>IF(AND(Table11[[#This Row],[Height (cm)]]&gt;=180,Table11[[#This Row],[Weight (kg)]]&gt;=70),"180+ and 70+","")</f>
        <v>180+ and 70+</v>
      </c>
    </row>
    <row r="1257" spans="12:17" x14ac:dyDescent="0.2">
      <c r="L1257" t="s">
        <v>1146</v>
      </c>
      <c r="M1257">
        <v>18</v>
      </c>
      <c r="N1257">
        <v>178</v>
      </c>
      <c r="O1257">
        <v>70</v>
      </c>
      <c r="P1257" t="str">
        <f>IF(Table11[[#This Row],[Age]]&lt;=22,"Rookie",IF(Table11[[#This Row],[Age]]&lt;=29,"Seasoned","Veteran"))</f>
        <v>Rookie</v>
      </c>
      <c r="Q1257" t="str">
        <f>IF(AND(Table11[[#This Row],[Height (cm)]]&gt;=180,Table11[[#This Row],[Weight (kg)]]&gt;=70),"180+ and 70+","")</f>
        <v/>
      </c>
    </row>
    <row r="1258" spans="12:17" x14ac:dyDescent="0.2">
      <c r="L1258" t="s">
        <v>1147</v>
      </c>
      <c r="M1258">
        <v>17</v>
      </c>
      <c r="N1258">
        <v>191</v>
      </c>
      <c r="O1258">
        <v>76</v>
      </c>
      <c r="P1258" t="str">
        <f>IF(Table11[[#This Row],[Age]]&lt;=22,"Rookie",IF(Table11[[#This Row],[Age]]&lt;=29,"Seasoned","Veteran"))</f>
        <v>Rookie</v>
      </c>
      <c r="Q1258" t="str">
        <f>IF(AND(Table11[[#This Row],[Height (cm)]]&gt;=180,Table11[[#This Row],[Weight (kg)]]&gt;=70),"180+ and 70+","")</f>
        <v>180+ and 70+</v>
      </c>
    </row>
    <row r="1259" spans="12:17" x14ac:dyDescent="0.2">
      <c r="L1259" t="s">
        <v>1148</v>
      </c>
      <c r="M1259">
        <v>17</v>
      </c>
      <c r="N1259">
        <v>172</v>
      </c>
      <c r="O1259">
        <v>68</v>
      </c>
      <c r="P1259" t="str">
        <f>IF(Table11[[#This Row],[Age]]&lt;=22,"Rookie",IF(Table11[[#This Row],[Age]]&lt;=29,"Seasoned","Veteran"))</f>
        <v>Rookie</v>
      </c>
      <c r="Q1259" t="str">
        <f>IF(AND(Table11[[#This Row],[Height (cm)]]&gt;=180,Table11[[#This Row],[Weight (kg)]]&gt;=70),"180+ and 70+","")</f>
        <v/>
      </c>
    </row>
    <row r="1260" spans="12:17" x14ac:dyDescent="0.2">
      <c r="L1260" t="s">
        <v>1149</v>
      </c>
      <c r="M1260">
        <v>16</v>
      </c>
      <c r="N1260">
        <v>173</v>
      </c>
      <c r="O1260">
        <v>65</v>
      </c>
      <c r="P1260" t="str">
        <f>IF(Table11[[#This Row],[Age]]&lt;=22,"Rookie",IF(Table11[[#This Row],[Age]]&lt;=29,"Seasoned","Veteran"))</f>
        <v>Rookie</v>
      </c>
      <c r="Q1260" t="str">
        <f>IF(AND(Table11[[#This Row],[Height (cm)]]&gt;=180,Table11[[#This Row],[Weight (kg)]]&gt;=70),"180+ and 70+","")</f>
        <v/>
      </c>
    </row>
    <row r="1261" spans="12:17" x14ac:dyDescent="0.2">
      <c r="L1261" t="s">
        <v>1150</v>
      </c>
      <c r="M1261">
        <v>17</v>
      </c>
      <c r="N1261">
        <v>175</v>
      </c>
      <c r="O1261">
        <v>73</v>
      </c>
      <c r="P1261" t="str">
        <f>IF(Table11[[#This Row],[Age]]&lt;=22,"Rookie",IF(Table11[[#This Row],[Age]]&lt;=29,"Seasoned","Veteran"))</f>
        <v>Rookie</v>
      </c>
      <c r="Q1261" t="str">
        <f>IF(AND(Table11[[#This Row],[Height (cm)]]&gt;=180,Table11[[#This Row],[Weight (kg)]]&gt;=70),"180+ and 70+","")</f>
        <v/>
      </c>
    </row>
    <row r="1262" spans="12:17" x14ac:dyDescent="0.2">
      <c r="L1262" t="s">
        <v>1151</v>
      </c>
      <c r="M1262">
        <v>27</v>
      </c>
      <c r="N1262">
        <v>181</v>
      </c>
      <c r="O1262">
        <v>73</v>
      </c>
      <c r="P1262" t="str">
        <f>IF(Table11[[#This Row],[Age]]&lt;=22,"Rookie",IF(Table11[[#This Row],[Age]]&lt;=29,"Seasoned","Veteran"))</f>
        <v>Seasoned</v>
      </c>
      <c r="Q1262" t="str">
        <f>IF(AND(Table11[[#This Row],[Height (cm)]]&gt;=180,Table11[[#This Row],[Weight (kg)]]&gt;=70),"180+ and 70+","")</f>
        <v>180+ and 70+</v>
      </c>
    </row>
    <row r="1263" spans="12:17" x14ac:dyDescent="0.2">
      <c r="L1263" t="s">
        <v>1095</v>
      </c>
      <c r="M1263">
        <v>25</v>
      </c>
      <c r="N1263">
        <v>173</v>
      </c>
      <c r="O1263">
        <v>65</v>
      </c>
      <c r="P1263" t="str">
        <f>IF(Table11[[#This Row],[Age]]&lt;=22,"Rookie",IF(Table11[[#This Row],[Age]]&lt;=29,"Seasoned","Veteran"))</f>
        <v>Seasoned</v>
      </c>
      <c r="Q1263" t="str">
        <f>IF(AND(Table11[[#This Row],[Height (cm)]]&gt;=180,Table11[[#This Row],[Weight (kg)]]&gt;=70),"180+ and 70+","")</f>
        <v/>
      </c>
    </row>
    <row r="1264" spans="12:17" x14ac:dyDescent="0.2">
      <c r="L1264" t="s">
        <v>1152</v>
      </c>
      <c r="M1264">
        <v>25</v>
      </c>
      <c r="N1264">
        <v>190</v>
      </c>
      <c r="O1264">
        <v>86</v>
      </c>
      <c r="P1264" t="str">
        <f>IF(Table11[[#This Row],[Age]]&lt;=22,"Rookie",IF(Table11[[#This Row],[Age]]&lt;=29,"Seasoned","Veteran"))</f>
        <v>Seasoned</v>
      </c>
      <c r="Q1264" t="str">
        <f>IF(AND(Table11[[#This Row],[Height (cm)]]&gt;=180,Table11[[#This Row],[Weight (kg)]]&gt;=70),"180+ and 70+","")</f>
        <v>180+ and 70+</v>
      </c>
    </row>
    <row r="1265" spans="12:17" x14ac:dyDescent="0.2">
      <c r="L1265" t="s">
        <v>1153</v>
      </c>
      <c r="M1265">
        <v>23</v>
      </c>
      <c r="N1265">
        <v>185</v>
      </c>
      <c r="O1265">
        <v>81</v>
      </c>
      <c r="P1265" t="str">
        <f>IF(Table11[[#This Row],[Age]]&lt;=22,"Rookie",IF(Table11[[#This Row],[Age]]&lt;=29,"Seasoned","Veteran"))</f>
        <v>Seasoned</v>
      </c>
      <c r="Q1265" t="str">
        <f>IF(AND(Table11[[#This Row],[Height (cm)]]&gt;=180,Table11[[#This Row],[Weight (kg)]]&gt;=70),"180+ and 70+","")</f>
        <v>180+ and 70+</v>
      </c>
    </row>
    <row r="1266" spans="12:17" x14ac:dyDescent="0.2">
      <c r="L1266" t="s">
        <v>1096</v>
      </c>
      <c r="M1266">
        <v>25</v>
      </c>
      <c r="N1266">
        <v>175</v>
      </c>
      <c r="O1266">
        <v>72</v>
      </c>
      <c r="P1266" t="str">
        <f>IF(Table11[[#This Row],[Age]]&lt;=22,"Rookie",IF(Table11[[#This Row],[Age]]&lt;=29,"Seasoned","Veteran"))</f>
        <v>Seasoned</v>
      </c>
      <c r="Q1266" t="str">
        <f>IF(AND(Table11[[#This Row],[Height (cm)]]&gt;=180,Table11[[#This Row],[Weight (kg)]]&gt;=70),"180+ and 70+","")</f>
        <v/>
      </c>
    </row>
    <row r="1267" spans="12:17" x14ac:dyDescent="0.2">
      <c r="L1267" t="s">
        <v>1154</v>
      </c>
      <c r="M1267">
        <v>25</v>
      </c>
      <c r="N1267">
        <v>191</v>
      </c>
      <c r="O1267">
        <v>90</v>
      </c>
      <c r="P1267" t="str">
        <f>IF(Table11[[#This Row],[Age]]&lt;=22,"Rookie",IF(Table11[[#This Row],[Age]]&lt;=29,"Seasoned","Veteran"))</f>
        <v>Seasoned</v>
      </c>
      <c r="Q1267" t="str">
        <f>IF(AND(Table11[[#This Row],[Height (cm)]]&gt;=180,Table11[[#This Row],[Weight (kg)]]&gt;=70),"180+ and 70+","")</f>
        <v>180+ and 70+</v>
      </c>
    </row>
    <row r="1268" spans="12:17" x14ac:dyDescent="0.2">
      <c r="L1268" t="s">
        <v>1155</v>
      </c>
      <c r="M1268">
        <v>25</v>
      </c>
      <c r="N1268">
        <v>175</v>
      </c>
      <c r="O1268">
        <v>67</v>
      </c>
      <c r="P1268" t="str">
        <f>IF(Table11[[#This Row],[Age]]&lt;=22,"Rookie",IF(Table11[[#This Row],[Age]]&lt;=29,"Seasoned","Veteran"))</f>
        <v>Seasoned</v>
      </c>
      <c r="Q1268" t="str">
        <f>IF(AND(Table11[[#This Row],[Height (cm)]]&gt;=180,Table11[[#This Row],[Weight (kg)]]&gt;=70),"180+ and 70+","")</f>
        <v/>
      </c>
    </row>
    <row r="1269" spans="12:17" x14ac:dyDescent="0.2">
      <c r="L1269" t="s">
        <v>1156</v>
      </c>
      <c r="M1269">
        <v>25</v>
      </c>
      <c r="N1269">
        <v>179</v>
      </c>
      <c r="O1269">
        <v>62</v>
      </c>
      <c r="P1269" t="str">
        <f>IF(Table11[[#This Row],[Age]]&lt;=22,"Rookie",IF(Table11[[#This Row],[Age]]&lt;=29,"Seasoned","Veteran"))</f>
        <v>Seasoned</v>
      </c>
      <c r="Q1269" t="str">
        <f>IF(AND(Table11[[#This Row],[Height (cm)]]&gt;=180,Table11[[#This Row],[Weight (kg)]]&gt;=70),"180+ and 70+","")</f>
        <v/>
      </c>
    </row>
    <row r="1270" spans="12:17" x14ac:dyDescent="0.2">
      <c r="L1270" t="s">
        <v>1157</v>
      </c>
      <c r="M1270">
        <v>25</v>
      </c>
      <c r="N1270">
        <v>191</v>
      </c>
      <c r="O1270">
        <v>80</v>
      </c>
      <c r="P1270" t="str">
        <f>IF(Table11[[#This Row],[Age]]&lt;=22,"Rookie",IF(Table11[[#This Row],[Age]]&lt;=29,"Seasoned","Veteran"))</f>
        <v>Seasoned</v>
      </c>
      <c r="Q1270" t="str">
        <f>IF(AND(Table11[[#This Row],[Height (cm)]]&gt;=180,Table11[[#This Row],[Weight (kg)]]&gt;=70),"180+ and 70+","")</f>
        <v>180+ and 70+</v>
      </c>
    </row>
    <row r="1271" spans="12:17" x14ac:dyDescent="0.2">
      <c r="L1271" t="s">
        <v>1158</v>
      </c>
      <c r="M1271">
        <v>23</v>
      </c>
      <c r="N1271">
        <v>184</v>
      </c>
      <c r="O1271">
        <v>78</v>
      </c>
      <c r="P1271" t="str">
        <f>IF(Table11[[#This Row],[Age]]&lt;=22,"Rookie",IF(Table11[[#This Row],[Age]]&lt;=29,"Seasoned","Veteran"))</f>
        <v>Seasoned</v>
      </c>
      <c r="Q1271" t="str">
        <f>IF(AND(Table11[[#This Row],[Height (cm)]]&gt;=180,Table11[[#This Row],[Weight (kg)]]&gt;=70),"180+ and 70+","")</f>
        <v>180+ and 70+</v>
      </c>
    </row>
    <row r="1272" spans="12:17" x14ac:dyDescent="0.2">
      <c r="L1272" t="s">
        <v>1159</v>
      </c>
      <c r="M1272">
        <v>23</v>
      </c>
      <c r="N1272">
        <v>185</v>
      </c>
      <c r="O1272">
        <v>78</v>
      </c>
      <c r="P1272" t="str">
        <f>IF(Table11[[#This Row],[Age]]&lt;=22,"Rookie",IF(Table11[[#This Row],[Age]]&lt;=29,"Seasoned","Veteran"))</f>
        <v>Seasoned</v>
      </c>
      <c r="Q1272" t="str">
        <f>IF(AND(Table11[[#This Row],[Height (cm)]]&gt;=180,Table11[[#This Row],[Weight (kg)]]&gt;=70),"180+ and 70+","")</f>
        <v>180+ and 70+</v>
      </c>
    </row>
    <row r="1273" spans="12:17" x14ac:dyDescent="0.2">
      <c r="L1273" t="s">
        <v>1160</v>
      </c>
      <c r="M1273">
        <v>23</v>
      </c>
      <c r="N1273">
        <v>182</v>
      </c>
      <c r="O1273">
        <v>66</v>
      </c>
      <c r="P1273" t="str">
        <f>IF(Table11[[#This Row],[Age]]&lt;=22,"Rookie",IF(Table11[[#This Row],[Age]]&lt;=29,"Seasoned","Veteran"))</f>
        <v>Seasoned</v>
      </c>
      <c r="Q1273" t="str">
        <f>IF(AND(Table11[[#This Row],[Height (cm)]]&gt;=180,Table11[[#This Row],[Weight (kg)]]&gt;=70),"180+ and 70+","")</f>
        <v/>
      </c>
    </row>
    <row r="1274" spans="12:17" x14ac:dyDescent="0.2">
      <c r="L1274" t="s">
        <v>992</v>
      </c>
      <c r="M1274">
        <v>28</v>
      </c>
      <c r="N1274">
        <v>187</v>
      </c>
      <c r="O1274">
        <v>79</v>
      </c>
      <c r="P1274" t="str">
        <f>IF(Table11[[#This Row],[Age]]&lt;=22,"Rookie",IF(Table11[[#This Row],[Age]]&lt;=29,"Seasoned","Veteran"))</f>
        <v>Seasoned</v>
      </c>
      <c r="Q1274" t="str">
        <f>IF(AND(Table11[[#This Row],[Height (cm)]]&gt;=180,Table11[[#This Row],[Weight (kg)]]&gt;=70),"180+ and 70+","")</f>
        <v>180+ and 70+</v>
      </c>
    </row>
    <row r="1275" spans="12:17" x14ac:dyDescent="0.2">
      <c r="L1275" t="s">
        <v>1161</v>
      </c>
      <c r="M1275">
        <v>23</v>
      </c>
      <c r="N1275">
        <v>196</v>
      </c>
      <c r="O1275">
        <v>88</v>
      </c>
      <c r="P1275" t="str">
        <f>IF(Table11[[#This Row],[Age]]&lt;=22,"Rookie",IF(Table11[[#This Row],[Age]]&lt;=29,"Seasoned","Veteran"))</f>
        <v>Seasoned</v>
      </c>
      <c r="Q1275" t="str">
        <f>IF(AND(Table11[[#This Row],[Height (cm)]]&gt;=180,Table11[[#This Row],[Weight (kg)]]&gt;=70),"180+ and 70+","")</f>
        <v>180+ and 70+</v>
      </c>
    </row>
    <row r="1276" spans="12:17" x14ac:dyDescent="0.2">
      <c r="L1276" t="s">
        <v>1162</v>
      </c>
      <c r="M1276">
        <v>23</v>
      </c>
      <c r="N1276">
        <v>184</v>
      </c>
      <c r="O1276">
        <v>75</v>
      </c>
      <c r="P1276" t="str">
        <f>IF(Table11[[#This Row],[Age]]&lt;=22,"Rookie",IF(Table11[[#This Row],[Age]]&lt;=29,"Seasoned","Veteran"))</f>
        <v>Seasoned</v>
      </c>
      <c r="Q1276" t="str">
        <f>IF(AND(Table11[[#This Row],[Height (cm)]]&gt;=180,Table11[[#This Row],[Weight (kg)]]&gt;=70),"180+ and 70+","")</f>
        <v>180+ and 70+</v>
      </c>
    </row>
    <row r="1277" spans="12:17" x14ac:dyDescent="0.2">
      <c r="L1277" t="s">
        <v>1163</v>
      </c>
      <c r="M1277">
        <v>24</v>
      </c>
      <c r="N1277">
        <v>190</v>
      </c>
      <c r="O1277">
        <v>85</v>
      </c>
      <c r="P1277" t="str">
        <f>IF(Table11[[#This Row],[Age]]&lt;=22,"Rookie",IF(Table11[[#This Row],[Age]]&lt;=29,"Seasoned","Veteran"))</f>
        <v>Seasoned</v>
      </c>
      <c r="Q1277" t="str">
        <f>IF(AND(Table11[[#This Row],[Height (cm)]]&gt;=180,Table11[[#This Row],[Weight (kg)]]&gt;=70),"180+ and 70+","")</f>
        <v>180+ and 70+</v>
      </c>
    </row>
    <row r="1278" spans="12:17" x14ac:dyDescent="0.2">
      <c r="L1278" t="s">
        <v>1164</v>
      </c>
      <c r="M1278">
        <v>29</v>
      </c>
      <c r="N1278">
        <v>192</v>
      </c>
      <c r="O1278">
        <v>75</v>
      </c>
      <c r="P1278" t="str">
        <f>IF(Table11[[#This Row],[Age]]&lt;=22,"Rookie",IF(Table11[[#This Row],[Age]]&lt;=29,"Seasoned","Veteran"))</f>
        <v>Seasoned</v>
      </c>
      <c r="Q1278" t="str">
        <f>IF(AND(Table11[[#This Row],[Height (cm)]]&gt;=180,Table11[[#This Row],[Weight (kg)]]&gt;=70),"180+ and 70+","")</f>
        <v>180+ and 70+</v>
      </c>
    </row>
    <row r="1279" spans="12:17" x14ac:dyDescent="0.2">
      <c r="L1279" t="s">
        <v>1165</v>
      </c>
      <c r="M1279">
        <v>21</v>
      </c>
      <c r="N1279">
        <v>187</v>
      </c>
      <c r="O1279">
        <v>74</v>
      </c>
      <c r="P1279" t="str">
        <f>IF(Table11[[#This Row],[Age]]&lt;=22,"Rookie",IF(Table11[[#This Row],[Age]]&lt;=29,"Seasoned","Veteran"))</f>
        <v>Rookie</v>
      </c>
      <c r="Q1279" t="str">
        <f>IF(AND(Table11[[#This Row],[Height (cm)]]&gt;=180,Table11[[#This Row],[Weight (kg)]]&gt;=70),"180+ and 70+","")</f>
        <v>180+ and 70+</v>
      </c>
    </row>
    <row r="1280" spans="12:17" x14ac:dyDescent="0.2">
      <c r="L1280" t="s">
        <v>1166</v>
      </c>
      <c r="M1280">
        <v>22</v>
      </c>
      <c r="N1280">
        <v>184</v>
      </c>
      <c r="O1280">
        <v>76</v>
      </c>
      <c r="P1280" t="str">
        <f>IF(Table11[[#This Row],[Age]]&lt;=22,"Rookie",IF(Table11[[#This Row],[Age]]&lt;=29,"Seasoned","Veteran"))</f>
        <v>Rookie</v>
      </c>
      <c r="Q1280" t="str">
        <f>IF(AND(Table11[[#This Row],[Height (cm)]]&gt;=180,Table11[[#This Row],[Weight (kg)]]&gt;=70),"180+ and 70+","")</f>
        <v>180+ and 70+</v>
      </c>
    </row>
    <row r="1281" spans="12:17" x14ac:dyDescent="0.2">
      <c r="L1281" t="s">
        <v>1167</v>
      </c>
      <c r="M1281">
        <v>23</v>
      </c>
      <c r="N1281">
        <v>182</v>
      </c>
      <c r="O1281">
        <v>63</v>
      </c>
      <c r="P1281" t="str">
        <f>IF(Table11[[#This Row],[Age]]&lt;=22,"Rookie",IF(Table11[[#This Row],[Age]]&lt;=29,"Seasoned","Veteran"))</f>
        <v>Seasoned</v>
      </c>
      <c r="Q1281" t="str">
        <f>IF(AND(Table11[[#This Row],[Height (cm)]]&gt;=180,Table11[[#This Row],[Weight (kg)]]&gt;=70),"180+ and 70+","")</f>
        <v/>
      </c>
    </row>
    <row r="1282" spans="12:17" x14ac:dyDescent="0.2">
      <c r="L1282" t="s">
        <v>1168</v>
      </c>
      <c r="M1282">
        <v>21</v>
      </c>
      <c r="N1282">
        <v>185</v>
      </c>
      <c r="O1282">
        <v>72</v>
      </c>
      <c r="P1282" t="str">
        <f>IF(Table11[[#This Row],[Age]]&lt;=22,"Rookie",IF(Table11[[#This Row],[Age]]&lt;=29,"Seasoned","Veteran"))</f>
        <v>Rookie</v>
      </c>
      <c r="Q1282" t="str">
        <f>IF(AND(Table11[[#This Row],[Height (cm)]]&gt;=180,Table11[[#This Row],[Weight (kg)]]&gt;=70),"180+ and 70+","")</f>
        <v>180+ and 70+</v>
      </c>
    </row>
    <row r="1283" spans="12:17" x14ac:dyDescent="0.2">
      <c r="L1283" t="s">
        <v>1169</v>
      </c>
      <c r="M1283">
        <v>25</v>
      </c>
      <c r="N1283">
        <v>186</v>
      </c>
      <c r="O1283">
        <v>82</v>
      </c>
      <c r="P1283" t="str">
        <f>IF(Table11[[#This Row],[Age]]&lt;=22,"Rookie",IF(Table11[[#This Row],[Age]]&lt;=29,"Seasoned","Veteran"))</f>
        <v>Seasoned</v>
      </c>
      <c r="Q1283" t="str">
        <f>IF(AND(Table11[[#This Row],[Height (cm)]]&gt;=180,Table11[[#This Row],[Weight (kg)]]&gt;=70),"180+ and 70+","")</f>
        <v>180+ and 70+</v>
      </c>
    </row>
    <row r="1284" spans="12:17" x14ac:dyDescent="0.2">
      <c r="L1284" t="s">
        <v>1170</v>
      </c>
      <c r="M1284">
        <v>23</v>
      </c>
      <c r="N1284">
        <v>173</v>
      </c>
      <c r="O1284">
        <v>66</v>
      </c>
      <c r="P1284" t="str">
        <f>IF(Table11[[#This Row],[Age]]&lt;=22,"Rookie",IF(Table11[[#This Row],[Age]]&lt;=29,"Seasoned","Veteran"))</f>
        <v>Seasoned</v>
      </c>
      <c r="Q1284" t="str">
        <f>IF(AND(Table11[[#This Row],[Height (cm)]]&gt;=180,Table11[[#This Row],[Weight (kg)]]&gt;=70),"180+ and 70+","")</f>
        <v/>
      </c>
    </row>
    <row r="1285" spans="12:17" x14ac:dyDescent="0.2">
      <c r="L1285" t="s">
        <v>1171</v>
      </c>
      <c r="M1285">
        <v>22</v>
      </c>
      <c r="N1285">
        <v>185</v>
      </c>
      <c r="O1285">
        <v>74</v>
      </c>
      <c r="P1285" t="str">
        <f>IF(Table11[[#This Row],[Age]]&lt;=22,"Rookie",IF(Table11[[#This Row],[Age]]&lt;=29,"Seasoned","Veteran"))</f>
        <v>Rookie</v>
      </c>
      <c r="Q1285" t="str">
        <f>IF(AND(Table11[[#This Row],[Height (cm)]]&gt;=180,Table11[[#This Row],[Weight (kg)]]&gt;=70),"180+ and 70+","")</f>
        <v>180+ and 70+</v>
      </c>
    </row>
    <row r="1286" spans="12:17" x14ac:dyDescent="0.2">
      <c r="L1286" t="s">
        <v>1172</v>
      </c>
      <c r="M1286">
        <v>23</v>
      </c>
      <c r="N1286">
        <v>174</v>
      </c>
      <c r="O1286">
        <v>63</v>
      </c>
      <c r="P1286" t="str">
        <f>IF(Table11[[#This Row],[Age]]&lt;=22,"Rookie",IF(Table11[[#This Row],[Age]]&lt;=29,"Seasoned","Veteran"))</f>
        <v>Seasoned</v>
      </c>
      <c r="Q1286" t="str">
        <f>IF(AND(Table11[[#This Row],[Height (cm)]]&gt;=180,Table11[[#This Row],[Weight (kg)]]&gt;=70),"180+ and 70+","")</f>
        <v/>
      </c>
    </row>
    <row r="1287" spans="12:17" x14ac:dyDescent="0.2">
      <c r="L1287" t="s">
        <v>1173</v>
      </c>
      <c r="M1287">
        <v>21</v>
      </c>
      <c r="N1287">
        <v>182</v>
      </c>
      <c r="O1287">
        <v>73</v>
      </c>
      <c r="P1287" t="str">
        <f>IF(Table11[[#This Row],[Age]]&lt;=22,"Rookie",IF(Table11[[#This Row],[Age]]&lt;=29,"Seasoned","Veteran"))</f>
        <v>Rookie</v>
      </c>
      <c r="Q1287" t="str">
        <f>IF(AND(Table11[[#This Row],[Height (cm)]]&gt;=180,Table11[[#This Row],[Weight (kg)]]&gt;=70),"180+ and 70+","")</f>
        <v>180+ and 70+</v>
      </c>
    </row>
    <row r="1288" spans="12:17" x14ac:dyDescent="0.2">
      <c r="L1288" t="s">
        <v>1174</v>
      </c>
      <c r="M1288">
        <v>23</v>
      </c>
      <c r="N1288">
        <v>170</v>
      </c>
      <c r="O1288">
        <v>65</v>
      </c>
      <c r="P1288" t="str">
        <f>IF(Table11[[#This Row],[Age]]&lt;=22,"Rookie",IF(Table11[[#This Row],[Age]]&lt;=29,"Seasoned","Veteran"))</f>
        <v>Seasoned</v>
      </c>
      <c r="Q1288" t="str">
        <f>IF(AND(Table11[[#This Row],[Height (cm)]]&gt;=180,Table11[[#This Row],[Weight (kg)]]&gt;=70),"180+ and 70+","")</f>
        <v/>
      </c>
    </row>
    <row r="1289" spans="12:17" x14ac:dyDescent="0.2">
      <c r="L1289" t="s">
        <v>1175</v>
      </c>
      <c r="M1289">
        <v>22</v>
      </c>
      <c r="N1289">
        <v>175</v>
      </c>
      <c r="O1289">
        <v>67</v>
      </c>
      <c r="P1289" t="str">
        <f>IF(Table11[[#This Row],[Age]]&lt;=22,"Rookie",IF(Table11[[#This Row],[Age]]&lt;=29,"Seasoned","Veteran"))</f>
        <v>Rookie</v>
      </c>
      <c r="Q1289" t="str">
        <f>IF(AND(Table11[[#This Row],[Height (cm)]]&gt;=180,Table11[[#This Row],[Weight (kg)]]&gt;=70),"180+ and 70+","")</f>
        <v/>
      </c>
    </row>
    <row r="1290" spans="12:17" x14ac:dyDescent="0.2">
      <c r="L1290" t="s">
        <v>1007</v>
      </c>
      <c r="M1290">
        <v>21</v>
      </c>
      <c r="N1290">
        <v>182</v>
      </c>
      <c r="O1290">
        <v>75</v>
      </c>
      <c r="P1290" t="str">
        <f>IF(Table11[[#This Row],[Age]]&lt;=22,"Rookie",IF(Table11[[#This Row],[Age]]&lt;=29,"Seasoned","Veteran"))</f>
        <v>Rookie</v>
      </c>
      <c r="Q1290" t="str">
        <f>IF(AND(Table11[[#This Row],[Height (cm)]]&gt;=180,Table11[[#This Row],[Weight (kg)]]&gt;=70),"180+ and 70+","")</f>
        <v>180+ and 70+</v>
      </c>
    </row>
    <row r="1291" spans="12:17" x14ac:dyDescent="0.2">
      <c r="L1291" t="s">
        <v>1176</v>
      </c>
      <c r="M1291">
        <v>21</v>
      </c>
      <c r="N1291">
        <v>172</v>
      </c>
      <c r="O1291">
        <v>68</v>
      </c>
      <c r="P1291" t="str">
        <f>IF(Table11[[#This Row],[Age]]&lt;=22,"Rookie",IF(Table11[[#This Row],[Age]]&lt;=29,"Seasoned","Veteran"))</f>
        <v>Rookie</v>
      </c>
      <c r="Q1291" t="str">
        <f>IF(AND(Table11[[#This Row],[Height (cm)]]&gt;=180,Table11[[#This Row],[Weight (kg)]]&gt;=70),"180+ and 70+","")</f>
        <v/>
      </c>
    </row>
    <row r="1292" spans="12:17" x14ac:dyDescent="0.2">
      <c r="L1292" t="s">
        <v>1177</v>
      </c>
      <c r="M1292">
        <v>22</v>
      </c>
      <c r="N1292">
        <v>168</v>
      </c>
      <c r="O1292">
        <v>67</v>
      </c>
      <c r="P1292" t="str">
        <f>IF(Table11[[#This Row],[Age]]&lt;=22,"Rookie",IF(Table11[[#This Row],[Age]]&lt;=29,"Seasoned","Veteran"))</f>
        <v>Rookie</v>
      </c>
      <c r="Q1292" t="str">
        <f>IF(AND(Table11[[#This Row],[Height (cm)]]&gt;=180,Table11[[#This Row],[Weight (kg)]]&gt;=70),"180+ and 70+","")</f>
        <v/>
      </c>
    </row>
    <row r="1293" spans="12:17" x14ac:dyDescent="0.2">
      <c r="L1293" t="s">
        <v>1178</v>
      </c>
      <c r="M1293">
        <v>23</v>
      </c>
      <c r="N1293">
        <v>183</v>
      </c>
      <c r="O1293">
        <v>83</v>
      </c>
      <c r="P1293" t="str">
        <f>IF(Table11[[#This Row],[Age]]&lt;=22,"Rookie",IF(Table11[[#This Row],[Age]]&lt;=29,"Seasoned","Veteran"))</f>
        <v>Seasoned</v>
      </c>
      <c r="Q1293" t="str">
        <f>IF(AND(Table11[[#This Row],[Height (cm)]]&gt;=180,Table11[[#This Row],[Weight (kg)]]&gt;=70),"180+ and 70+","")</f>
        <v>180+ and 70+</v>
      </c>
    </row>
    <row r="1294" spans="12:17" x14ac:dyDescent="0.2">
      <c r="L1294" t="s">
        <v>1179</v>
      </c>
      <c r="M1294">
        <v>26</v>
      </c>
      <c r="N1294">
        <v>178</v>
      </c>
      <c r="O1294">
        <v>72</v>
      </c>
      <c r="P1294" t="str">
        <f>IF(Table11[[#This Row],[Age]]&lt;=22,"Rookie",IF(Table11[[#This Row],[Age]]&lt;=29,"Seasoned","Veteran"))</f>
        <v>Seasoned</v>
      </c>
      <c r="Q1294" t="str">
        <f>IF(AND(Table11[[#This Row],[Height (cm)]]&gt;=180,Table11[[#This Row],[Weight (kg)]]&gt;=70),"180+ and 70+","")</f>
        <v/>
      </c>
    </row>
    <row r="1295" spans="12:17" x14ac:dyDescent="0.2">
      <c r="L1295" t="s">
        <v>1180</v>
      </c>
      <c r="M1295">
        <v>22</v>
      </c>
      <c r="N1295">
        <v>191</v>
      </c>
      <c r="O1295">
        <v>73</v>
      </c>
      <c r="P1295" t="str">
        <f>IF(Table11[[#This Row],[Age]]&lt;=22,"Rookie",IF(Table11[[#This Row],[Age]]&lt;=29,"Seasoned","Veteran"))</f>
        <v>Rookie</v>
      </c>
      <c r="Q1295" t="str">
        <f>IF(AND(Table11[[#This Row],[Height (cm)]]&gt;=180,Table11[[#This Row],[Weight (kg)]]&gt;=70),"180+ and 70+","")</f>
        <v>180+ and 70+</v>
      </c>
    </row>
    <row r="1296" spans="12:17" x14ac:dyDescent="0.2">
      <c r="L1296" t="s">
        <v>1181</v>
      </c>
      <c r="M1296">
        <v>23</v>
      </c>
      <c r="N1296">
        <v>183</v>
      </c>
      <c r="O1296">
        <v>75</v>
      </c>
      <c r="P1296" t="str">
        <f>IF(Table11[[#This Row],[Age]]&lt;=22,"Rookie",IF(Table11[[#This Row],[Age]]&lt;=29,"Seasoned","Veteran"))</f>
        <v>Seasoned</v>
      </c>
      <c r="Q1296" t="str">
        <f>IF(AND(Table11[[#This Row],[Height (cm)]]&gt;=180,Table11[[#This Row],[Weight (kg)]]&gt;=70),"180+ and 70+","")</f>
        <v>180+ and 70+</v>
      </c>
    </row>
    <row r="1297" spans="12:17" x14ac:dyDescent="0.2">
      <c r="L1297" t="s">
        <v>1182</v>
      </c>
      <c r="M1297">
        <v>23</v>
      </c>
      <c r="N1297">
        <v>183</v>
      </c>
      <c r="O1297">
        <v>68</v>
      </c>
      <c r="P1297" t="str">
        <f>IF(Table11[[#This Row],[Age]]&lt;=22,"Rookie",IF(Table11[[#This Row],[Age]]&lt;=29,"Seasoned","Veteran"))</f>
        <v>Seasoned</v>
      </c>
      <c r="Q1297" t="str">
        <f>IF(AND(Table11[[#This Row],[Height (cm)]]&gt;=180,Table11[[#This Row],[Weight (kg)]]&gt;=70),"180+ and 70+","")</f>
        <v/>
      </c>
    </row>
    <row r="1298" spans="12:17" x14ac:dyDescent="0.2">
      <c r="L1298" t="s">
        <v>1183</v>
      </c>
      <c r="M1298">
        <v>19</v>
      </c>
      <c r="N1298">
        <v>182</v>
      </c>
      <c r="O1298">
        <v>68</v>
      </c>
      <c r="P1298" t="str">
        <f>IF(Table11[[#This Row],[Age]]&lt;=22,"Rookie",IF(Table11[[#This Row],[Age]]&lt;=29,"Seasoned","Veteran"))</f>
        <v>Rookie</v>
      </c>
      <c r="Q1298" t="str">
        <f>IF(AND(Table11[[#This Row],[Height (cm)]]&gt;=180,Table11[[#This Row],[Weight (kg)]]&gt;=70),"180+ and 70+","")</f>
        <v/>
      </c>
    </row>
    <row r="1299" spans="12:17" x14ac:dyDescent="0.2">
      <c r="L1299" t="s">
        <v>1184</v>
      </c>
      <c r="M1299">
        <v>21</v>
      </c>
      <c r="N1299">
        <v>178</v>
      </c>
      <c r="O1299">
        <v>69</v>
      </c>
      <c r="P1299" t="str">
        <f>IF(Table11[[#This Row],[Age]]&lt;=22,"Rookie",IF(Table11[[#This Row],[Age]]&lt;=29,"Seasoned","Veteran"))</f>
        <v>Rookie</v>
      </c>
      <c r="Q1299" t="str">
        <f>IF(AND(Table11[[#This Row],[Height (cm)]]&gt;=180,Table11[[#This Row],[Weight (kg)]]&gt;=70),"180+ and 70+","")</f>
        <v/>
      </c>
    </row>
    <row r="1300" spans="12:17" x14ac:dyDescent="0.2">
      <c r="L1300" t="s">
        <v>1016</v>
      </c>
      <c r="M1300">
        <v>21</v>
      </c>
      <c r="N1300">
        <v>179</v>
      </c>
      <c r="O1300">
        <v>73</v>
      </c>
      <c r="P1300" t="str">
        <f>IF(Table11[[#This Row],[Age]]&lt;=22,"Rookie",IF(Table11[[#This Row],[Age]]&lt;=29,"Seasoned","Veteran"))</f>
        <v>Rookie</v>
      </c>
      <c r="Q1300" t="str">
        <f>IF(AND(Table11[[#This Row],[Height (cm)]]&gt;=180,Table11[[#This Row],[Weight (kg)]]&gt;=70),"180+ and 70+","")</f>
        <v/>
      </c>
    </row>
    <row r="1301" spans="12:17" x14ac:dyDescent="0.2">
      <c r="L1301" t="s">
        <v>1185</v>
      </c>
      <c r="M1301">
        <v>20</v>
      </c>
      <c r="N1301">
        <v>180</v>
      </c>
      <c r="O1301">
        <v>70</v>
      </c>
      <c r="P1301" t="str">
        <f>IF(Table11[[#This Row],[Age]]&lt;=22,"Rookie",IF(Table11[[#This Row],[Age]]&lt;=29,"Seasoned","Veteran"))</f>
        <v>Rookie</v>
      </c>
      <c r="Q1301" t="str">
        <f>IF(AND(Table11[[#This Row],[Height (cm)]]&gt;=180,Table11[[#This Row],[Weight (kg)]]&gt;=70),"180+ and 70+","")</f>
        <v>180+ and 70+</v>
      </c>
    </row>
    <row r="1302" spans="12:17" x14ac:dyDescent="0.2">
      <c r="L1302" t="s">
        <v>1186</v>
      </c>
      <c r="M1302">
        <v>19</v>
      </c>
      <c r="N1302">
        <v>174</v>
      </c>
      <c r="O1302">
        <v>64</v>
      </c>
      <c r="P1302" t="str">
        <f>IF(Table11[[#This Row],[Age]]&lt;=22,"Rookie",IF(Table11[[#This Row],[Age]]&lt;=29,"Seasoned","Veteran"))</f>
        <v>Rookie</v>
      </c>
      <c r="Q1302" t="str">
        <f>IF(AND(Table11[[#This Row],[Height (cm)]]&gt;=180,Table11[[#This Row],[Weight (kg)]]&gt;=70),"180+ and 70+","")</f>
        <v/>
      </c>
    </row>
    <row r="1303" spans="12:17" x14ac:dyDescent="0.2">
      <c r="L1303" t="s">
        <v>1187</v>
      </c>
      <c r="M1303">
        <v>25</v>
      </c>
      <c r="N1303">
        <v>172</v>
      </c>
      <c r="O1303">
        <v>70</v>
      </c>
      <c r="P1303" t="str">
        <f>IF(Table11[[#This Row],[Age]]&lt;=22,"Rookie",IF(Table11[[#This Row],[Age]]&lt;=29,"Seasoned","Veteran"))</f>
        <v>Seasoned</v>
      </c>
      <c r="Q1303" t="str">
        <f>IF(AND(Table11[[#This Row],[Height (cm)]]&gt;=180,Table11[[#This Row],[Weight (kg)]]&gt;=70),"180+ and 70+","")</f>
        <v/>
      </c>
    </row>
    <row r="1304" spans="12:17" x14ac:dyDescent="0.2">
      <c r="L1304" t="s">
        <v>1188</v>
      </c>
      <c r="M1304">
        <v>22</v>
      </c>
      <c r="N1304">
        <v>185</v>
      </c>
      <c r="O1304">
        <v>68</v>
      </c>
      <c r="P1304" t="str">
        <f>IF(Table11[[#This Row],[Age]]&lt;=22,"Rookie",IF(Table11[[#This Row],[Age]]&lt;=29,"Seasoned","Veteran"))</f>
        <v>Rookie</v>
      </c>
      <c r="Q1304" t="str">
        <f>IF(AND(Table11[[#This Row],[Height (cm)]]&gt;=180,Table11[[#This Row],[Weight (kg)]]&gt;=70),"180+ and 70+","")</f>
        <v/>
      </c>
    </row>
    <row r="1305" spans="12:17" x14ac:dyDescent="0.2">
      <c r="L1305" t="s">
        <v>1189</v>
      </c>
      <c r="M1305">
        <v>21</v>
      </c>
      <c r="N1305">
        <v>181</v>
      </c>
      <c r="O1305">
        <v>74</v>
      </c>
      <c r="P1305" t="str">
        <f>IF(Table11[[#This Row],[Age]]&lt;=22,"Rookie",IF(Table11[[#This Row],[Age]]&lt;=29,"Seasoned","Veteran"))</f>
        <v>Rookie</v>
      </c>
      <c r="Q1305" t="str">
        <f>IF(AND(Table11[[#This Row],[Height (cm)]]&gt;=180,Table11[[#This Row],[Weight (kg)]]&gt;=70),"180+ and 70+","")</f>
        <v>180+ and 70+</v>
      </c>
    </row>
    <row r="1306" spans="12:17" x14ac:dyDescent="0.2">
      <c r="L1306" t="s">
        <v>1190</v>
      </c>
      <c r="M1306">
        <v>18</v>
      </c>
      <c r="N1306">
        <v>170</v>
      </c>
      <c r="O1306">
        <v>60</v>
      </c>
      <c r="P1306" t="str">
        <f>IF(Table11[[#This Row],[Age]]&lt;=22,"Rookie",IF(Table11[[#This Row],[Age]]&lt;=29,"Seasoned","Veteran"))</f>
        <v>Rookie</v>
      </c>
      <c r="Q1306" t="str">
        <f>IF(AND(Table11[[#This Row],[Height (cm)]]&gt;=180,Table11[[#This Row],[Weight (kg)]]&gt;=70),"180+ and 70+","")</f>
        <v/>
      </c>
    </row>
    <row r="1307" spans="12:17" x14ac:dyDescent="0.2">
      <c r="L1307" t="s">
        <v>1191</v>
      </c>
      <c r="M1307">
        <v>21</v>
      </c>
      <c r="N1307">
        <v>176</v>
      </c>
      <c r="O1307">
        <v>72</v>
      </c>
      <c r="P1307" t="str">
        <f>IF(Table11[[#This Row],[Age]]&lt;=22,"Rookie",IF(Table11[[#This Row],[Age]]&lt;=29,"Seasoned","Veteran"))</f>
        <v>Rookie</v>
      </c>
      <c r="Q1307" t="str">
        <f>IF(AND(Table11[[#This Row],[Height (cm)]]&gt;=180,Table11[[#This Row],[Weight (kg)]]&gt;=70),"180+ and 70+","")</f>
        <v/>
      </c>
    </row>
    <row r="1308" spans="12:17" x14ac:dyDescent="0.2">
      <c r="L1308" t="s">
        <v>1192</v>
      </c>
      <c r="M1308">
        <v>21</v>
      </c>
      <c r="N1308">
        <v>187</v>
      </c>
      <c r="O1308">
        <v>71</v>
      </c>
      <c r="P1308" t="str">
        <f>IF(Table11[[#This Row],[Age]]&lt;=22,"Rookie",IF(Table11[[#This Row],[Age]]&lt;=29,"Seasoned","Veteran"))</f>
        <v>Rookie</v>
      </c>
      <c r="Q1308" t="str">
        <f>IF(AND(Table11[[#This Row],[Height (cm)]]&gt;=180,Table11[[#This Row],[Weight (kg)]]&gt;=70),"180+ and 70+","")</f>
        <v>180+ and 70+</v>
      </c>
    </row>
    <row r="1309" spans="12:17" x14ac:dyDescent="0.2">
      <c r="L1309" t="s">
        <v>1193</v>
      </c>
      <c r="M1309">
        <v>19</v>
      </c>
      <c r="N1309">
        <v>178</v>
      </c>
      <c r="O1309">
        <v>71</v>
      </c>
      <c r="P1309" t="str">
        <f>IF(Table11[[#This Row],[Age]]&lt;=22,"Rookie",IF(Table11[[#This Row],[Age]]&lt;=29,"Seasoned","Veteran"))</f>
        <v>Rookie</v>
      </c>
      <c r="Q1309" t="str">
        <f>IF(AND(Table11[[#This Row],[Height (cm)]]&gt;=180,Table11[[#This Row],[Weight (kg)]]&gt;=70),"180+ and 70+","")</f>
        <v/>
      </c>
    </row>
    <row r="1310" spans="12:17" x14ac:dyDescent="0.2">
      <c r="L1310" t="s">
        <v>1194</v>
      </c>
      <c r="M1310">
        <v>23</v>
      </c>
      <c r="N1310">
        <v>179</v>
      </c>
      <c r="O1310">
        <v>66</v>
      </c>
      <c r="P1310" t="str">
        <f>IF(Table11[[#This Row],[Age]]&lt;=22,"Rookie",IF(Table11[[#This Row],[Age]]&lt;=29,"Seasoned","Veteran"))</f>
        <v>Seasoned</v>
      </c>
      <c r="Q1310" t="str">
        <f>IF(AND(Table11[[#This Row],[Height (cm)]]&gt;=180,Table11[[#This Row],[Weight (kg)]]&gt;=70),"180+ and 70+","")</f>
        <v/>
      </c>
    </row>
    <row r="1311" spans="12:17" x14ac:dyDescent="0.2">
      <c r="L1311" t="s">
        <v>1195</v>
      </c>
      <c r="M1311">
        <v>19</v>
      </c>
      <c r="N1311">
        <v>177</v>
      </c>
      <c r="O1311">
        <v>63</v>
      </c>
      <c r="P1311" t="str">
        <f>IF(Table11[[#This Row],[Age]]&lt;=22,"Rookie",IF(Table11[[#This Row],[Age]]&lt;=29,"Seasoned","Veteran"))</f>
        <v>Rookie</v>
      </c>
      <c r="Q1311" t="str">
        <f>IF(AND(Table11[[#This Row],[Height (cm)]]&gt;=180,Table11[[#This Row],[Weight (kg)]]&gt;=70),"180+ and 70+","")</f>
        <v/>
      </c>
    </row>
    <row r="1312" spans="12:17" x14ac:dyDescent="0.2">
      <c r="L1312" t="s">
        <v>1196</v>
      </c>
      <c r="M1312">
        <v>23</v>
      </c>
      <c r="N1312">
        <v>188</v>
      </c>
      <c r="O1312">
        <v>80</v>
      </c>
      <c r="P1312" t="str">
        <f>IF(Table11[[#This Row],[Age]]&lt;=22,"Rookie",IF(Table11[[#This Row],[Age]]&lt;=29,"Seasoned","Veteran"))</f>
        <v>Seasoned</v>
      </c>
      <c r="Q1312" t="str">
        <f>IF(AND(Table11[[#This Row],[Height (cm)]]&gt;=180,Table11[[#This Row],[Weight (kg)]]&gt;=70),"180+ and 70+","")</f>
        <v>180+ and 70+</v>
      </c>
    </row>
    <row r="1313" spans="12:17" x14ac:dyDescent="0.2">
      <c r="L1313" t="s">
        <v>1027</v>
      </c>
      <c r="M1313">
        <v>20</v>
      </c>
      <c r="N1313">
        <v>187</v>
      </c>
      <c r="O1313">
        <v>80</v>
      </c>
      <c r="P1313" t="str">
        <f>IF(Table11[[#This Row],[Age]]&lt;=22,"Rookie",IF(Table11[[#This Row],[Age]]&lt;=29,"Seasoned","Veteran"))</f>
        <v>Rookie</v>
      </c>
      <c r="Q1313" t="str">
        <f>IF(AND(Table11[[#This Row],[Height (cm)]]&gt;=180,Table11[[#This Row],[Weight (kg)]]&gt;=70),"180+ and 70+","")</f>
        <v>180+ and 70+</v>
      </c>
    </row>
    <row r="1314" spans="12:17" x14ac:dyDescent="0.2">
      <c r="L1314" t="s">
        <v>1030</v>
      </c>
      <c r="M1314">
        <v>21</v>
      </c>
      <c r="N1314">
        <v>176</v>
      </c>
      <c r="O1314">
        <v>72</v>
      </c>
      <c r="P1314" t="str">
        <f>IF(Table11[[#This Row],[Age]]&lt;=22,"Rookie",IF(Table11[[#This Row],[Age]]&lt;=29,"Seasoned","Veteran"))</f>
        <v>Rookie</v>
      </c>
      <c r="Q1314" t="str">
        <f>IF(AND(Table11[[#This Row],[Height (cm)]]&gt;=180,Table11[[#This Row],[Weight (kg)]]&gt;=70),"180+ and 70+","")</f>
        <v/>
      </c>
    </row>
    <row r="1315" spans="12:17" x14ac:dyDescent="0.2">
      <c r="L1315" t="s">
        <v>1197</v>
      </c>
      <c r="M1315">
        <v>21</v>
      </c>
      <c r="N1315">
        <v>177</v>
      </c>
      <c r="O1315">
        <v>72</v>
      </c>
      <c r="P1315" t="str">
        <f>IF(Table11[[#This Row],[Age]]&lt;=22,"Rookie",IF(Table11[[#This Row],[Age]]&lt;=29,"Seasoned","Veteran"))</f>
        <v>Rookie</v>
      </c>
      <c r="Q1315" t="str">
        <f>IF(AND(Table11[[#This Row],[Height (cm)]]&gt;=180,Table11[[#This Row],[Weight (kg)]]&gt;=70),"180+ and 70+","")</f>
        <v/>
      </c>
    </row>
    <row r="1316" spans="12:17" x14ac:dyDescent="0.2">
      <c r="L1316" t="s">
        <v>1198</v>
      </c>
      <c r="M1316">
        <v>23</v>
      </c>
      <c r="N1316">
        <v>184</v>
      </c>
      <c r="O1316">
        <v>76</v>
      </c>
      <c r="P1316" t="str">
        <f>IF(Table11[[#This Row],[Age]]&lt;=22,"Rookie",IF(Table11[[#This Row],[Age]]&lt;=29,"Seasoned","Veteran"))</f>
        <v>Seasoned</v>
      </c>
      <c r="Q1316" t="str">
        <f>IF(AND(Table11[[#This Row],[Height (cm)]]&gt;=180,Table11[[#This Row],[Weight (kg)]]&gt;=70),"180+ and 70+","")</f>
        <v>180+ and 70+</v>
      </c>
    </row>
    <row r="1317" spans="12:17" x14ac:dyDescent="0.2">
      <c r="L1317" t="s">
        <v>1199</v>
      </c>
      <c r="M1317">
        <v>21</v>
      </c>
      <c r="N1317">
        <v>186</v>
      </c>
      <c r="O1317">
        <v>78</v>
      </c>
      <c r="P1317" t="str">
        <f>IF(Table11[[#This Row],[Age]]&lt;=22,"Rookie",IF(Table11[[#This Row],[Age]]&lt;=29,"Seasoned","Veteran"))</f>
        <v>Rookie</v>
      </c>
      <c r="Q1317" t="str">
        <f>IF(AND(Table11[[#This Row],[Height (cm)]]&gt;=180,Table11[[#This Row],[Weight (kg)]]&gt;=70),"180+ and 70+","")</f>
        <v>180+ and 70+</v>
      </c>
    </row>
    <row r="1318" spans="12:17" x14ac:dyDescent="0.2">
      <c r="L1318" t="s">
        <v>1200</v>
      </c>
      <c r="M1318">
        <v>17</v>
      </c>
      <c r="N1318">
        <v>188</v>
      </c>
      <c r="O1318">
        <v>71</v>
      </c>
      <c r="P1318" t="str">
        <f>IF(Table11[[#This Row],[Age]]&lt;=22,"Rookie",IF(Table11[[#This Row],[Age]]&lt;=29,"Seasoned","Veteran"))</f>
        <v>Rookie</v>
      </c>
      <c r="Q1318" t="str">
        <f>IF(AND(Table11[[#This Row],[Height (cm)]]&gt;=180,Table11[[#This Row],[Weight (kg)]]&gt;=70),"180+ and 70+","")</f>
        <v>180+ and 70+</v>
      </c>
    </row>
    <row r="1319" spans="12:17" x14ac:dyDescent="0.2">
      <c r="L1319" t="s">
        <v>1201</v>
      </c>
      <c r="M1319">
        <v>24</v>
      </c>
      <c r="N1319">
        <v>184</v>
      </c>
      <c r="O1319">
        <v>75</v>
      </c>
      <c r="P1319" t="str">
        <f>IF(Table11[[#This Row],[Age]]&lt;=22,"Rookie",IF(Table11[[#This Row],[Age]]&lt;=29,"Seasoned","Veteran"))</f>
        <v>Seasoned</v>
      </c>
      <c r="Q1319" t="str">
        <f>IF(AND(Table11[[#This Row],[Height (cm)]]&gt;=180,Table11[[#This Row],[Weight (kg)]]&gt;=70),"180+ and 70+","")</f>
        <v>180+ and 70+</v>
      </c>
    </row>
    <row r="1320" spans="12:17" x14ac:dyDescent="0.2">
      <c r="L1320" t="s">
        <v>1202</v>
      </c>
      <c r="M1320">
        <v>20</v>
      </c>
      <c r="N1320">
        <v>184</v>
      </c>
      <c r="O1320">
        <v>70</v>
      </c>
      <c r="P1320" t="str">
        <f>IF(Table11[[#This Row],[Age]]&lt;=22,"Rookie",IF(Table11[[#This Row],[Age]]&lt;=29,"Seasoned","Veteran"))</f>
        <v>Rookie</v>
      </c>
      <c r="Q1320" t="str">
        <f>IF(AND(Table11[[#This Row],[Height (cm)]]&gt;=180,Table11[[#This Row],[Weight (kg)]]&gt;=70),"180+ and 70+","")</f>
        <v>180+ and 70+</v>
      </c>
    </row>
    <row r="1321" spans="12:17" x14ac:dyDescent="0.2">
      <c r="L1321" t="s">
        <v>1203</v>
      </c>
      <c r="M1321">
        <v>20</v>
      </c>
      <c r="N1321">
        <v>175</v>
      </c>
      <c r="O1321">
        <v>62</v>
      </c>
      <c r="P1321" t="str">
        <f>IF(Table11[[#This Row],[Age]]&lt;=22,"Rookie",IF(Table11[[#This Row],[Age]]&lt;=29,"Seasoned","Veteran"))</f>
        <v>Rookie</v>
      </c>
      <c r="Q1321" t="str">
        <f>IF(AND(Table11[[#This Row],[Height (cm)]]&gt;=180,Table11[[#This Row],[Weight (kg)]]&gt;=70),"180+ and 70+","")</f>
        <v/>
      </c>
    </row>
    <row r="1322" spans="12:17" x14ac:dyDescent="0.2">
      <c r="L1322" t="s">
        <v>1204</v>
      </c>
      <c r="M1322">
        <v>28</v>
      </c>
      <c r="N1322">
        <v>180</v>
      </c>
      <c r="O1322">
        <v>72</v>
      </c>
      <c r="P1322" t="str">
        <f>IF(Table11[[#This Row],[Age]]&lt;=22,"Rookie",IF(Table11[[#This Row],[Age]]&lt;=29,"Seasoned","Veteran"))</f>
        <v>Seasoned</v>
      </c>
      <c r="Q1322" t="str">
        <f>IF(AND(Table11[[#This Row],[Height (cm)]]&gt;=180,Table11[[#This Row],[Weight (kg)]]&gt;=70),"180+ and 70+","")</f>
        <v>180+ and 70+</v>
      </c>
    </row>
    <row r="1323" spans="12:17" x14ac:dyDescent="0.2">
      <c r="L1323" t="s">
        <v>1205</v>
      </c>
      <c r="M1323">
        <v>28</v>
      </c>
      <c r="N1323">
        <v>171</v>
      </c>
      <c r="O1323">
        <v>67</v>
      </c>
      <c r="P1323" t="str">
        <f>IF(Table11[[#This Row],[Age]]&lt;=22,"Rookie",IF(Table11[[#This Row],[Age]]&lt;=29,"Seasoned","Veteran"))</f>
        <v>Seasoned</v>
      </c>
      <c r="Q1323" t="str">
        <f>IF(AND(Table11[[#This Row],[Height (cm)]]&gt;=180,Table11[[#This Row],[Weight (kg)]]&gt;=70),"180+ and 70+","")</f>
        <v/>
      </c>
    </row>
    <row r="1324" spans="12:17" x14ac:dyDescent="0.2">
      <c r="L1324" t="s">
        <v>1206</v>
      </c>
      <c r="M1324">
        <v>30</v>
      </c>
      <c r="N1324">
        <v>168</v>
      </c>
      <c r="O1324">
        <v>70</v>
      </c>
      <c r="P1324" t="str">
        <f>IF(Table11[[#This Row],[Age]]&lt;=22,"Rookie",IF(Table11[[#This Row],[Age]]&lt;=29,"Seasoned","Veteran"))</f>
        <v>Veteran</v>
      </c>
      <c r="Q1324" t="str">
        <f>IF(AND(Table11[[#This Row],[Height (cm)]]&gt;=180,Table11[[#This Row],[Weight (kg)]]&gt;=70),"180+ and 70+","")</f>
        <v/>
      </c>
    </row>
    <row r="1325" spans="12:17" x14ac:dyDescent="0.2">
      <c r="L1325" t="s">
        <v>1207</v>
      </c>
      <c r="M1325">
        <v>28</v>
      </c>
      <c r="N1325">
        <v>184</v>
      </c>
      <c r="O1325">
        <v>83</v>
      </c>
      <c r="P1325" t="str">
        <f>IF(Table11[[#This Row],[Age]]&lt;=22,"Rookie",IF(Table11[[#This Row],[Age]]&lt;=29,"Seasoned","Veteran"))</f>
        <v>Seasoned</v>
      </c>
      <c r="Q1325" t="str">
        <f>IF(AND(Table11[[#This Row],[Height (cm)]]&gt;=180,Table11[[#This Row],[Weight (kg)]]&gt;=70),"180+ and 70+","")</f>
        <v>180+ and 70+</v>
      </c>
    </row>
    <row r="1326" spans="12:17" x14ac:dyDescent="0.2">
      <c r="L1326" t="s">
        <v>1208</v>
      </c>
      <c r="M1326">
        <v>28</v>
      </c>
      <c r="N1326">
        <v>172</v>
      </c>
      <c r="O1326">
        <v>66</v>
      </c>
      <c r="P1326" t="str">
        <f>IF(Table11[[#This Row],[Age]]&lt;=22,"Rookie",IF(Table11[[#This Row],[Age]]&lt;=29,"Seasoned","Veteran"))</f>
        <v>Seasoned</v>
      </c>
      <c r="Q1326" t="str">
        <f>IF(AND(Table11[[#This Row],[Height (cm)]]&gt;=180,Table11[[#This Row],[Weight (kg)]]&gt;=70),"180+ and 70+","")</f>
        <v/>
      </c>
    </row>
    <row r="1327" spans="12:17" x14ac:dyDescent="0.2">
      <c r="L1327" t="s">
        <v>1209</v>
      </c>
      <c r="M1327">
        <v>29</v>
      </c>
      <c r="N1327">
        <v>190</v>
      </c>
      <c r="O1327">
        <v>81</v>
      </c>
      <c r="P1327" t="str">
        <f>IF(Table11[[#This Row],[Age]]&lt;=22,"Rookie",IF(Table11[[#This Row],[Age]]&lt;=29,"Seasoned","Veteran"))</f>
        <v>Seasoned</v>
      </c>
      <c r="Q1327" t="str">
        <f>IF(AND(Table11[[#This Row],[Height (cm)]]&gt;=180,Table11[[#This Row],[Weight (kg)]]&gt;=70),"180+ and 70+","")</f>
        <v>180+ and 70+</v>
      </c>
    </row>
    <row r="1328" spans="12:17" x14ac:dyDescent="0.2">
      <c r="L1328" t="s">
        <v>1210</v>
      </c>
      <c r="M1328">
        <v>28</v>
      </c>
      <c r="N1328">
        <v>175</v>
      </c>
      <c r="O1328">
        <v>70</v>
      </c>
      <c r="P1328" t="str">
        <f>IF(Table11[[#This Row],[Age]]&lt;=22,"Rookie",IF(Table11[[#This Row],[Age]]&lt;=29,"Seasoned","Veteran"))</f>
        <v>Seasoned</v>
      </c>
      <c r="Q1328" t="str">
        <f>IF(AND(Table11[[#This Row],[Height (cm)]]&gt;=180,Table11[[#This Row],[Weight (kg)]]&gt;=70),"180+ and 70+","")</f>
        <v/>
      </c>
    </row>
    <row r="1329" spans="12:17" x14ac:dyDescent="0.2">
      <c r="L1329" t="s">
        <v>1211</v>
      </c>
      <c r="M1329">
        <v>30</v>
      </c>
      <c r="N1329">
        <v>170</v>
      </c>
      <c r="O1329">
        <v>70</v>
      </c>
      <c r="P1329" t="str">
        <f>IF(Table11[[#This Row],[Age]]&lt;=22,"Rookie",IF(Table11[[#This Row],[Age]]&lt;=29,"Seasoned","Veteran"))</f>
        <v>Veteran</v>
      </c>
      <c r="Q1329" t="str">
        <f>IF(AND(Table11[[#This Row],[Height (cm)]]&gt;=180,Table11[[#This Row],[Weight (kg)]]&gt;=70),"180+ and 70+","")</f>
        <v/>
      </c>
    </row>
    <row r="1330" spans="12:17" x14ac:dyDescent="0.2">
      <c r="L1330" t="s">
        <v>1212</v>
      </c>
      <c r="M1330">
        <v>26</v>
      </c>
      <c r="N1330">
        <v>184</v>
      </c>
      <c r="O1330">
        <v>74</v>
      </c>
      <c r="P1330" t="str">
        <f>IF(Table11[[#This Row],[Age]]&lt;=22,"Rookie",IF(Table11[[#This Row],[Age]]&lt;=29,"Seasoned","Veteran"))</f>
        <v>Seasoned</v>
      </c>
      <c r="Q1330" t="str">
        <f>IF(AND(Table11[[#This Row],[Height (cm)]]&gt;=180,Table11[[#This Row],[Weight (kg)]]&gt;=70),"180+ and 70+","")</f>
        <v>180+ and 70+</v>
      </c>
    </row>
    <row r="1331" spans="12:17" x14ac:dyDescent="0.2">
      <c r="L1331" t="s">
        <v>1213</v>
      </c>
      <c r="M1331">
        <v>29</v>
      </c>
      <c r="N1331">
        <v>185</v>
      </c>
      <c r="O1331">
        <v>77</v>
      </c>
      <c r="P1331" t="str">
        <f>IF(Table11[[#This Row],[Age]]&lt;=22,"Rookie",IF(Table11[[#This Row],[Age]]&lt;=29,"Seasoned","Veteran"))</f>
        <v>Seasoned</v>
      </c>
      <c r="Q1331" t="str">
        <f>IF(AND(Table11[[#This Row],[Height (cm)]]&gt;=180,Table11[[#This Row],[Weight (kg)]]&gt;=70),"180+ and 70+","")</f>
        <v>180+ and 70+</v>
      </c>
    </row>
    <row r="1332" spans="12:17" x14ac:dyDescent="0.2">
      <c r="L1332" t="s">
        <v>1214</v>
      </c>
      <c r="M1332">
        <v>28</v>
      </c>
      <c r="N1332">
        <v>178</v>
      </c>
      <c r="O1332">
        <v>71</v>
      </c>
      <c r="P1332" t="str">
        <f>IF(Table11[[#This Row],[Age]]&lt;=22,"Rookie",IF(Table11[[#This Row],[Age]]&lt;=29,"Seasoned","Veteran"))</f>
        <v>Seasoned</v>
      </c>
      <c r="Q1332" t="str">
        <f>IF(AND(Table11[[#This Row],[Height (cm)]]&gt;=180,Table11[[#This Row],[Weight (kg)]]&gt;=70),"180+ and 70+","")</f>
        <v/>
      </c>
    </row>
    <row r="1333" spans="12:17" x14ac:dyDescent="0.2">
      <c r="L1333" t="s">
        <v>1215</v>
      </c>
      <c r="M1333">
        <v>32</v>
      </c>
      <c r="N1333">
        <v>188</v>
      </c>
      <c r="O1333">
        <v>92</v>
      </c>
      <c r="P1333" t="str">
        <f>IF(Table11[[#This Row],[Age]]&lt;=22,"Rookie",IF(Table11[[#This Row],[Age]]&lt;=29,"Seasoned","Veteran"))</f>
        <v>Veteran</v>
      </c>
      <c r="Q1333" t="str">
        <f>IF(AND(Table11[[#This Row],[Height (cm)]]&gt;=180,Table11[[#This Row],[Weight (kg)]]&gt;=70),"180+ and 70+","")</f>
        <v>180+ and 70+</v>
      </c>
    </row>
    <row r="1334" spans="12:17" x14ac:dyDescent="0.2">
      <c r="L1334" t="s">
        <v>1216</v>
      </c>
      <c r="M1334">
        <v>27</v>
      </c>
      <c r="N1334">
        <v>185</v>
      </c>
      <c r="O1334">
        <v>81</v>
      </c>
      <c r="P1334" t="str">
        <f>IF(Table11[[#This Row],[Age]]&lt;=22,"Rookie",IF(Table11[[#This Row],[Age]]&lt;=29,"Seasoned","Veteran"))</f>
        <v>Seasoned</v>
      </c>
      <c r="Q1334" t="str">
        <f>IF(AND(Table11[[#This Row],[Height (cm)]]&gt;=180,Table11[[#This Row],[Weight (kg)]]&gt;=70),"180+ and 70+","")</f>
        <v>180+ and 70+</v>
      </c>
    </row>
    <row r="1335" spans="12:17" x14ac:dyDescent="0.2">
      <c r="L1335" t="s">
        <v>1062</v>
      </c>
      <c r="M1335">
        <v>29</v>
      </c>
      <c r="N1335">
        <v>181</v>
      </c>
      <c r="O1335">
        <v>73</v>
      </c>
      <c r="P1335" t="str">
        <f>IF(Table11[[#This Row],[Age]]&lt;=22,"Rookie",IF(Table11[[#This Row],[Age]]&lt;=29,"Seasoned","Veteran"))</f>
        <v>Seasoned</v>
      </c>
      <c r="Q1335" t="str">
        <f>IF(AND(Table11[[#This Row],[Height (cm)]]&gt;=180,Table11[[#This Row],[Weight (kg)]]&gt;=70),"180+ and 70+","")</f>
        <v>180+ and 70+</v>
      </c>
    </row>
    <row r="1336" spans="12:17" x14ac:dyDescent="0.2">
      <c r="L1336" t="s">
        <v>1217</v>
      </c>
      <c r="M1336">
        <v>28</v>
      </c>
      <c r="N1336">
        <v>181</v>
      </c>
      <c r="O1336">
        <v>81</v>
      </c>
      <c r="P1336" t="str">
        <f>IF(Table11[[#This Row],[Age]]&lt;=22,"Rookie",IF(Table11[[#This Row],[Age]]&lt;=29,"Seasoned","Veteran"))</f>
        <v>Seasoned</v>
      </c>
      <c r="Q1336" t="str">
        <f>IF(AND(Table11[[#This Row],[Height (cm)]]&gt;=180,Table11[[#This Row],[Weight (kg)]]&gt;=70),"180+ and 70+","")</f>
        <v>180+ and 70+</v>
      </c>
    </row>
    <row r="1337" spans="12:17" x14ac:dyDescent="0.2">
      <c r="L1337" t="s">
        <v>1218</v>
      </c>
      <c r="M1337">
        <v>26</v>
      </c>
      <c r="N1337">
        <v>173</v>
      </c>
      <c r="O1337">
        <v>70</v>
      </c>
      <c r="P1337" t="str">
        <f>IF(Table11[[#This Row],[Age]]&lt;=22,"Rookie",IF(Table11[[#This Row],[Age]]&lt;=29,"Seasoned","Veteran"))</f>
        <v>Seasoned</v>
      </c>
      <c r="Q1337" t="str">
        <f>IF(AND(Table11[[#This Row],[Height (cm)]]&gt;=180,Table11[[#This Row],[Weight (kg)]]&gt;=70),"180+ and 70+","")</f>
        <v/>
      </c>
    </row>
    <row r="1338" spans="12:17" x14ac:dyDescent="0.2">
      <c r="L1338" t="s">
        <v>1219</v>
      </c>
      <c r="M1338">
        <v>27</v>
      </c>
      <c r="N1338">
        <v>178</v>
      </c>
      <c r="O1338">
        <v>70</v>
      </c>
      <c r="P1338" t="str">
        <f>IF(Table11[[#This Row],[Age]]&lt;=22,"Rookie",IF(Table11[[#This Row],[Age]]&lt;=29,"Seasoned","Veteran"))</f>
        <v>Seasoned</v>
      </c>
      <c r="Q1338" t="str">
        <f>IF(AND(Table11[[#This Row],[Height (cm)]]&gt;=180,Table11[[#This Row],[Weight (kg)]]&gt;=70),"180+ and 70+","")</f>
        <v/>
      </c>
    </row>
    <row r="1339" spans="12:17" x14ac:dyDescent="0.2">
      <c r="L1339" t="s">
        <v>1220</v>
      </c>
      <c r="M1339">
        <v>28</v>
      </c>
      <c r="N1339">
        <v>189</v>
      </c>
      <c r="O1339">
        <v>77</v>
      </c>
      <c r="P1339" t="str">
        <f>IF(Table11[[#This Row],[Age]]&lt;=22,"Rookie",IF(Table11[[#This Row],[Age]]&lt;=29,"Seasoned","Veteran"))</f>
        <v>Seasoned</v>
      </c>
      <c r="Q1339" t="str">
        <f>IF(AND(Table11[[#This Row],[Height (cm)]]&gt;=180,Table11[[#This Row],[Weight (kg)]]&gt;=70),"180+ and 70+","")</f>
        <v>180+ and 70+</v>
      </c>
    </row>
    <row r="1340" spans="12:17" x14ac:dyDescent="0.2">
      <c r="L1340" t="s">
        <v>1221</v>
      </c>
      <c r="M1340">
        <v>29</v>
      </c>
      <c r="N1340">
        <v>186</v>
      </c>
      <c r="O1340">
        <v>80</v>
      </c>
      <c r="P1340" t="str">
        <f>IF(Table11[[#This Row],[Age]]&lt;=22,"Rookie",IF(Table11[[#This Row],[Age]]&lt;=29,"Seasoned","Veteran"))</f>
        <v>Seasoned</v>
      </c>
      <c r="Q1340" t="str">
        <f>IF(AND(Table11[[#This Row],[Height (cm)]]&gt;=180,Table11[[#This Row],[Weight (kg)]]&gt;=70),"180+ and 70+","")</f>
        <v>180+ and 70+</v>
      </c>
    </row>
    <row r="1341" spans="12:17" x14ac:dyDescent="0.2">
      <c r="L1341" t="s">
        <v>1068</v>
      </c>
      <c r="M1341">
        <v>27</v>
      </c>
      <c r="N1341">
        <v>189</v>
      </c>
      <c r="O1341">
        <v>88</v>
      </c>
      <c r="P1341" t="str">
        <f>IF(Table11[[#This Row],[Age]]&lt;=22,"Rookie",IF(Table11[[#This Row],[Age]]&lt;=29,"Seasoned","Veteran"))</f>
        <v>Seasoned</v>
      </c>
      <c r="Q1341" t="str">
        <f>IF(AND(Table11[[#This Row],[Height (cm)]]&gt;=180,Table11[[#This Row],[Weight (kg)]]&gt;=70),"180+ and 70+","")</f>
        <v>180+ and 70+</v>
      </c>
    </row>
    <row r="1342" spans="12:17" x14ac:dyDescent="0.2">
      <c r="L1342" t="s">
        <v>1222</v>
      </c>
      <c r="M1342">
        <v>28</v>
      </c>
      <c r="N1342">
        <v>184</v>
      </c>
      <c r="O1342">
        <v>80</v>
      </c>
      <c r="P1342" t="str">
        <f>IF(Table11[[#This Row],[Age]]&lt;=22,"Rookie",IF(Table11[[#This Row],[Age]]&lt;=29,"Seasoned","Veteran"))</f>
        <v>Seasoned</v>
      </c>
      <c r="Q1342" t="str">
        <f>IF(AND(Table11[[#This Row],[Height (cm)]]&gt;=180,Table11[[#This Row],[Weight (kg)]]&gt;=70),"180+ and 70+","")</f>
        <v>180+ and 70+</v>
      </c>
    </row>
    <row r="1343" spans="12:17" x14ac:dyDescent="0.2">
      <c r="L1343" t="s">
        <v>1223</v>
      </c>
      <c r="M1343">
        <v>31</v>
      </c>
      <c r="N1343">
        <v>179</v>
      </c>
      <c r="O1343">
        <v>73</v>
      </c>
      <c r="P1343" t="str">
        <f>IF(Table11[[#This Row],[Age]]&lt;=22,"Rookie",IF(Table11[[#This Row],[Age]]&lt;=29,"Seasoned","Veteran"))</f>
        <v>Veteran</v>
      </c>
      <c r="Q1343" t="str">
        <f>IF(AND(Table11[[#This Row],[Height (cm)]]&gt;=180,Table11[[#This Row],[Weight (kg)]]&gt;=70),"180+ and 70+","")</f>
        <v/>
      </c>
    </row>
    <row r="1344" spans="12:17" x14ac:dyDescent="0.2">
      <c r="L1344" t="s">
        <v>1224</v>
      </c>
      <c r="M1344">
        <v>27</v>
      </c>
      <c r="N1344">
        <v>178</v>
      </c>
      <c r="O1344">
        <v>72</v>
      </c>
      <c r="P1344" t="str">
        <f>IF(Table11[[#This Row],[Age]]&lt;=22,"Rookie",IF(Table11[[#This Row],[Age]]&lt;=29,"Seasoned","Veteran"))</f>
        <v>Seasoned</v>
      </c>
      <c r="Q1344" t="str">
        <f>IF(AND(Table11[[#This Row],[Height (cm)]]&gt;=180,Table11[[#This Row],[Weight (kg)]]&gt;=70),"180+ and 70+","")</f>
        <v/>
      </c>
    </row>
    <row r="1345" spans="12:17" x14ac:dyDescent="0.2">
      <c r="L1345" t="s">
        <v>1225</v>
      </c>
      <c r="M1345">
        <v>28</v>
      </c>
      <c r="N1345">
        <v>187</v>
      </c>
      <c r="O1345">
        <v>82</v>
      </c>
      <c r="P1345" t="str">
        <f>IF(Table11[[#This Row],[Age]]&lt;=22,"Rookie",IF(Table11[[#This Row],[Age]]&lt;=29,"Seasoned","Veteran"))</f>
        <v>Seasoned</v>
      </c>
      <c r="Q1345" t="str">
        <f>IF(AND(Table11[[#This Row],[Height (cm)]]&gt;=180,Table11[[#This Row],[Weight (kg)]]&gt;=70),"180+ and 70+","")</f>
        <v>180+ and 70+</v>
      </c>
    </row>
    <row r="1346" spans="12:17" x14ac:dyDescent="0.2">
      <c r="L1346" t="s">
        <v>1226</v>
      </c>
      <c r="M1346">
        <v>26</v>
      </c>
      <c r="N1346">
        <v>175</v>
      </c>
      <c r="O1346">
        <v>68</v>
      </c>
      <c r="P1346" t="str">
        <f>IF(Table11[[#This Row],[Age]]&lt;=22,"Rookie",IF(Table11[[#This Row],[Age]]&lt;=29,"Seasoned","Veteran"))</f>
        <v>Seasoned</v>
      </c>
      <c r="Q1346" t="str">
        <f>IF(AND(Table11[[#This Row],[Height (cm)]]&gt;=180,Table11[[#This Row],[Weight (kg)]]&gt;=70),"180+ and 70+","")</f>
        <v/>
      </c>
    </row>
    <row r="1347" spans="12:17" x14ac:dyDescent="0.2">
      <c r="L1347" t="s">
        <v>1227</v>
      </c>
      <c r="M1347">
        <v>27</v>
      </c>
      <c r="N1347">
        <v>173</v>
      </c>
      <c r="O1347">
        <v>68</v>
      </c>
      <c r="P1347" t="str">
        <f>IF(Table11[[#This Row],[Age]]&lt;=22,"Rookie",IF(Table11[[#This Row],[Age]]&lt;=29,"Seasoned","Veteran"))</f>
        <v>Seasoned</v>
      </c>
      <c r="Q1347" t="str">
        <f>IF(AND(Table11[[#This Row],[Height (cm)]]&gt;=180,Table11[[#This Row],[Weight (kg)]]&gt;=70),"180+ and 70+","")</f>
        <v/>
      </c>
    </row>
    <row r="1348" spans="12:17" x14ac:dyDescent="0.2">
      <c r="L1348" t="s">
        <v>1228</v>
      </c>
      <c r="M1348">
        <v>26</v>
      </c>
      <c r="N1348">
        <v>180</v>
      </c>
      <c r="O1348">
        <v>78</v>
      </c>
      <c r="P1348" t="str">
        <f>IF(Table11[[#This Row],[Age]]&lt;=22,"Rookie",IF(Table11[[#This Row],[Age]]&lt;=29,"Seasoned","Veteran"))</f>
        <v>Seasoned</v>
      </c>
      <c r="Q1348" t="str">
        <f>IF(AND(Table11[[#This Row],[Height (cm)]]&gt;=180,Table11[[#This Row],[Weight (kg)]]&gt;=70),"180+ and 70+","")</f>
        <v>180+ and 70+</v>
      </c>
    </row>
    <row r="1349" spans="12:17" x14ac:dyDescent="0.2">
      <c r="L1349" t="s">
        <v>1229</v>
      </c>
      <c r="M1349">
        <v>26</v>
      </c>
      <c r="N1349">
        <v>192</v>
      </c>
      <c r="O1349">
        <v>82</v>
      </c>
      <c r="P1349" t="str">
        <f>IF(Table11[[#This Row],[Age]]&lt;=22,"Rookie",IF(Table11[[#This Row],[Age]]&lt;=29,"Seasoned","Veteran"))</f>
        <v>Seasoned</v>
      </c>
      <c r="Q1349" t="str">
        <f>IF(AND(Table11[[#This Row],[Height (cm)]]&gt;=180,Table11[[#This Row],[Weight (kg)]]&gt;=70),"180+ and 70+","")</f>
        <v>180+ and 70+</v>
      </c>
    </row>
    <row r="1350" spans="12:17" x14ac:dyDescent="0.2">
      <c r="L1350" t="s">
        <v>1230</v>
      </c>
      <c r="M1350">
        <v>26</v>
      </c>
      <c r="N1350">
        <v>192</v>
      </c>
      <c r="O1350">
        <v>89</v>
      </c>
      <c r="P1350" t="str">
        <f>IF(Table11[[#This Row],[Age]]&lt;=22,"Rookie",IF(Table11[[#This Row],[Age]]&lt;=29,"Seasoned","Veteran"))</f>
        <v>Seasoned</v>
      </c>
      <c r="Q1350" t="str">
        <f>IF(AND(Table11[[#This Row],[Height (cm)]]&gt;=180,Table11[[#This Row],[Weight (kg)]]&gt;=70),"180+ and 70+","")</f>
        <v>180+ and 70+</v>
      </c>
    </row>
    <row r="1351" spans="12:17" x14ac:dyDescent="0.2">
      <c r="L1351" t="s">
        <v>1231</v>
      </c>
      <c r="M1351">
        <v>25</v>
      </c>
      <c r="N1351">
        <v>182</v>
      </c>
      <c r="O1351">
        <v>71</v>
      </c>
      <c r="P1351" t="str">
        <f>IF(Table11[[#This Row],[Age]]&lt;=22,"Rookie",IF(Table11[[#This Row],[Age]]&lt;=29,"Seasoned","Veteran"))</f>
        <v>Seasoned</v>
      </c>
      <c r="Q1351" t="str">
        <f>IF(AND(Table11[[#This Row],[Height (cm)]]&gt;=180,Table11[[#This Row],[Weight (kg)]]&gt;=70),"180+ and 70+","")</f>
        <v>180+ and 70+</v>
      </c>
    </row>
    <row r="1352" spans="12:17" x14ac:dyDescent="0.2">
      <c r="L1352" t="s">
        <v>1232</v>
      </c>
      <c r="M1352">
        <v>30</v>
      </c>
      <c r="N1352">
        <v>178</v>
      </c>
      <c r="O1352">
        <v>76</v>
      </c>
      <c r="P1352" t="str">
        <f>IF(Table11[[#This Row],[Age]]&lt;=22,"Rookie",IF(Table11[[#This Row],[Age]]&lt;=29,"Seasoned","Veteran"))</f>
        <v>Veteran</v>
      </c>
      <c r="Q1352" t="str">
        <f>IF(AND(Table11[[#This Row],[Height (cm)]]&gt;=180,Table11[[#This Row],[Weight (kg)]]&gt;=70),"180+ and 70+","")</f>
        <v/>
      </c>
    </row>
    <row r="1353" spans="12:17" x14ac:dyDescent="0.2">
      <c r="L1353" t="s">
        <v>1233</v>
      </c>
      <c r="M1353">
        <v>26</v>
      </c>
      <c r="N1353">
        <v>178</v>
      </c>
      <c r="O1353">
        <v>70</v>
      </c>
      <c r="P1353" t="str">
        <f>IF(Table11[[#This Row],[Age]]&lt;=22,"Rookie",IF(Table11[[#This Row],[Age]]&lt;=29,"Seasoned","Veteran"))</f>
        <v>Seasoned</v>
      </c>
      <c r="Q1353" t="str">
        <f>IF(AND(Table11[[#This Row],[Height (cm)]]&gt;=180,Table11[[#This Row],[Weight (kg)]]&gt;=70),"180+ and 70+","")</f>
        <v/>
      </c>
    </row>
    <row r="1354" spans="12:17" x14ac:dyDescent="0.2">
      <c r="L1354" t="s">
        <v>1234</v>
      </c>
      <c r="M1354">
        <v>29</v>
      </c>
      <c r="N1354">
        <v>180</v>
      </c>
      <c r="O1354">
        <v>71</v>
      </c>
      <c r="P1354" t="str">
        <f>IF(Table11[[#This Row],[Age]]&lt;=22,"Rookie",IF(Table11[[#This Row],[Age]]&lt;=29,"Seasoned","Veteran"))</f>
        <v>Seasoned</v>
      </c>
      <c r="Q1354" t="str">
        <f>IF(AND(Table11[[#This Row],[Height (cm)]]&gt;=180,Table11[[#This Row],[Weight (kg)]]&gt;=70),"180+ and 70+","")</f>
        <v>180+ and 70+</v>
      </c>
    </row>
    <row r="1355" spans="12:17" x14ac:dyDescent="0.2">
      <c r="L1355" t="s">
        <v>1235</v>
      </c>
      <c r="M1355">
        <v>26</v>
      </c>
      <c r="N1355">
        <v>186</v>
      </c>
      <c r="O1355">
        <v>76</v>
      </c>
      <c r="P1355" t="str">
        <f>IF(Table11[[#This Row],[Age]]&lt;=22,"Rookie",IF(Table11[[#This Row],[Age]]&lt;=29,"Seasoned","Veteran"))</f>
        <v>Seasoned</v>
      </c>
      <c r="Q1355" t="str">
        <f>IF(AND(Table11[[#This Row],[Height (cm)]]&gt;=180,Table11[[#This Row],[Weight (kg)]]&gt;=70),"180+ and 70+","")</f>
        <v>180+ and 70+</v>
      </c>
    </row>
    <row r="1356" spans="12:17" x14ac:dyDescent="0.2">
      <c r="L1356" t="s">
        <v>1236</v>
      </c>
      <c r="M1356">
        <v>26</v>
      </c>
      <c r="N1356">
        <v>183</v>
      </c>
      <c r="O1356">
        <v>79</v>
      </c>
      <c r="P1356" t="str">
        <f>IF(Table11[[#This Row],[Age]]&lt;=22,"Rookie",IF(Table11[[#This Row],[Age]]&lt;=29,"Seasoned","Veteran"))</f>
        <v>Seasoned</v>
      </c>
      <c r="Q1356" t="str">
        <f>IF(AND(Table11[[#This Row],[Height (cm)]]&gt;=180,Table11[[#This Row],[Weight (kg)]]&gt;=70),"180+ and 70+","")</f>
        <v>180+ and 70+</v>
      </c>
    </row>
    <row r="1357" spans="12:17" x14ac:dyDescent="0.2">
      <c r="L1357" t="s">
        <v>1237</v>
      </c>
      <c r="M1357">
        <v>25</v>
      </c>
      <c r="N1357">
        <v>182</v>
      </c>
      <c r="O1357">
        <v>86</v>
      </c>
      <c r="P1357" t="str">
        <f>IF(Table11[[#This Row],[Age]]&lt;=22,"Rookie",IF(Table11[[#This Row],[Age]]&lt;=29,"Seasoned","Veteran"))</f>
        <v>Seasoned</v>
      </c>
      <c r="Q1357" t="str">
        <f>IF(AND(Table11[[#This Row],[Height (cm)]]&gt;=180,Table11[[#This Row],[Weight (kg)]]&gt;=70),"180+ and 70+","")</f>
        <v>180+ and 70+</v>
      </c>
    </row>
    <row r="1358" spans="12:17" x14ac:dyDescent="0.2">
      <c r="L1358" t="s">
        <v>1075</v>
      </c>
      <c r="M1358">
        <v>25</v>
      </c>
      <c r="N1358">
        <v>193</v>
      </c>
      <c r="O1358">
        <v>89</v>
      </c>
      <c r="P1358" t="str">
        <f>IF(Table11[[#This Row],[Age]]&lt;=22,"Rookie",IF(Table11[[#This Row],[Age]]&lt;=29,"Seasoned","Veteran"))</f>
        <v>Seasoned</v>
      </c>
      <c r="Q1358" t="str">
        <f>IF(AND(Table11[[#This Row],[Height (cm)]]&gt;=180,Table11[[#This Row],[Weight (kg)]]&gt;=70),"180+ and 70+","")</f>
        <v>180+ and 70+</v>
      </c>
    </row>
    <row r="1359" spans="12:17" x14ac:dyDescent="0.2">
      <c r="L1359" t="s">
        <v>1238</v>
      </c>
      <c r="M1359">
        <v>27</v>
      </c>
      <c r="N1359">
        <v>168</v>
      </c>
      <c r="O1359">
        <v>62</v>
      </c>
      <c r="P1359" t="str">
        <f>IF(Table11[[#This Row],[Age]]&lt;=22,"Rookie",IF(Table11[[#This Row],[Age]]&lt;=29,"Seasoned","Veteran"))</f>
        <v>Seasoned</v>
      </c>
      <c r="Q1359" t="str">
        <f>IF(AND(Table11[[#This Row],[Height (cm)]]&gt;=180,Table11[[#This Row],[Weight (kg)]]&gt;=70),"180+ and 70+","")</f>
        <v/>
      </c>
    </row>
    <row r="1360" spans="12:17" x14ac:dyDescent="0.2">
      <c r="L1360" t="s">
        <v>1079</v>
      </c>
      <c r="M1360">
        <v>26</v>
      </c>
      <c r="N1360">
        <v>191</v>
      </c>
      <c r="O1360">
        <v>84</v>
      </c>
      <c r="P1360" t="str">
        <f>IF(Table11[[#This Row],[Age]]&lt;=22,"Rookie",IF(Table11[[#This Row],[Age]]&lt;=29,"Seasoned","Veteran"))</f>
        <v>Seasoned</v>
      </c>
      <c r="Q1360" t="str">
        <f>IF(AND(Table11[[#This Row],[Height (cm)]]&gt;=180,Table11[[#This Row],[Weight (kg)]]&gt;=70),"180+ and 70+","")</f>
        <v>180+ and 70+</v>
      </c>
    </row>
    <row r="1361" spans="12:17" x14ac:dyDescent="0.2">
      <c r="L1361" t="s">
        <v>1239</v>
      </c>
      <c r="M1361">
        <v>26</v>
      </c>
      <c r="N1361">
        <v>181</v>
      </c>
      <c r="O1361">
        <v>77</v>
      </c>
      <c r="P1361" t="str">
        <f>IF(Table11[[#This Row],[Age]]&lt;=22,"Rookie",IF(Table11[[#This Row],[Age]]&lt;=29,"Seasoned","Veteran"))</f>
        <v>Seasoned</v>
      </c>
      <c r="Q1361" t="str">
        <f>IF(AND(Table11[[#This Row],[Height (cm)]]&gt;=180,Table11[[#This Row],[Weight (kg)]]&gt;=70),"180+ and 70+","")</f>
        <v>180+ and 70+</v>
      </c>
    </row>
    <row r="1362" spans="12:17" x14ac:dyDescent="0.2">
      <c r="L1362" t="s">
        <v>1240</v>
      </c>
      <c r="M1362">
        <v>27</v>
      </c>
      <c r="N1362">
        <v>181</v>
      </c>
      <c r="O1362">
        <v>80</v>
      </c>
      <c r="P1362" t="str">
        <f>IF(Table11[[#This Row],[Age]]&lt;=22,"Rookie",IF(Table11[[#This Row],[Age]]&lt;=29,"Seasoned","Veteran"))</f>
        <v>Seasoned</v>
      </c>
      <c r="Q1362" t="str">
        <f>IF(AND(Table11[[#This Row],[Height (cm)]]&gt;=180,Table11[[#This Row],[Weight (kg)]]&gt;=70),"180+ and 70+","")</f>
        <v>180+ and 70+</v>
      </c>
    </row>
    <row r="1363" spans="12:17" x14ac:dyDescent="0.2">
      <c r="L1363" t="s">
        <v>1241</v>
      </c>
      <c r="M1363">
        <v>23</v>
      </c>
      <c r="N1363">
        <v>183</v>
      </c>
      <c r="O1363">
        <v>77</v>
      </c>
      <c r="P1363" t="str">
        <f>IF(Table11[[#This Row],[Age]]&lt;=22,"Rookie",IF(Table11[[#This Row],[Age]]&lt;=29,"Seasoned","Veteran"))</f>
        <v>Seasoned</v>
      </c>
      <c r="Q1363" t="str">
        <f>IF(AND(Table11[[#This Row],[Height (cm)]]&gt;=180,Table11[[#This Row],[Weight (kg)]]&gt;=70),"180+ and 70+","")</f>
        <v>180+ and 70+</v>
      </c>
    </row>
    <row r="1364" spans="12:17" x14ac:dyDescent="0.2">
      <c r="L1364" t="s">
        <v>1242</v>
      </c>
      <c r="M1364">
        <v>26</v>
      </c>
      <c r="N1364">
        <v>171</v>
      </c>
      <c r="O1364">
        <v>73</v>
      </c>
      <c r="P1364" t="str">
        <f>IF(Table11[[#This Row],[Age]]&lt;=22,"Rookie",IF(Table11[[#This Row],[Age]]&lt;=29,"Seasoned","Veteran"))</f>
        <v>Seasoned</v>
      </c>
      <c r="Q1364" t="str">
        <f>IF(AND(Table11[[#This Row],[Height (cm)]]&gt;=180,Table11[[#This Row],[Weight (kg)]]&gt;=70),"180+ and 70+","")</f>
        <v/>
      </c>
    </row>
    <row r="1365" spans="12:17" x14ac:dyDescent="0.2">
      <c r="L1365" t="s">
        <v>1243</v>
      </c>
      <c r="M1365">
        <v>29</v>
      </c>
      <c r="N1365">
        <v>174</v>
      </c>
      <c r="O1365">
        <v>70</v>
      </c>
      <c r="P1365" t="str">
        <f>IF(Table11[[#This Row],[Age]]&lt;=22,"Rookie",IF(Table11[[#This Row],[Age]]&lt;=29,"Seasoned","Veteran"))</f>
        <v>Seasoned</v>
      </c>
      <c r="Q1365" t="str">
        <f>IF(AND(Table11[[#This Row],[Height (cm)]]&gt;=180,Table11[[#This Row],[Weight (kg)]]&gt;=70),"180+ and 70+","")</f>
        <v/>
      </c>
    </row>
    <row r="1366" spans="12:17" x14ac:dyDescent="0.2">
      <c r="L1366" t="s">
        <v>1244</v>
      </c>
      <c r="M1366">
        <v>28</v>
      </c>
      <c r="N1366">
        <v>172</v>
      </c>
      <c r="O1366">
        <v>70</v>
      </c>
      <c r="P1366" t="str">
        <f>IF(Table11[[#This Row],[Age]]&lt;=22,"Rookie",IF(Table11[[#This Row],[Age]]&lt;=29,"Seasoned","Veteran"))</f>
        <v>Seasoned</v>
      </c>
      <c r="Q1366" t="str">
        <f>IF(AND(Table11[[#This Row],[Height (cm)]]&gt;=180,Table11[[#This Row],[Weight (kg)]]&gt;=70),"180+ and 70+","")</f>
        <v/>
      </c>
    </row>
    <row r="1367" spans="12:17" x14ac:dyDescent="0.2">
      <c r="L1367" t="s">
        <v>1245</v>
      </c>
      <c r="M1367">
        <v>27</v>
      </c>
      <c r="N1367">
        <v>182</v>
      </c>
      <c r="O1367">
        <v>78</v>
      </c>
      <c r="P1367" t="str">
        <f>IF(Table11[[#This Row],[Age]]&lt;=22,"Rookie",IF(Table11[[#This Row],[Age]]&lt;=29,"Seasoned","Veteran"))</f>
        <v>Seasoned</v>
      </c>
      <c r="Q1367" t="str">
        <f>IF(AND(Table11[[#This Row],[Height (cm)]]&gt;=180,Table11[[#This Row],[Weight (kg)]]&gt;=70),"180+ and 70+","")</f>
        <v>180+ and 70+</v>
      </c>
    </row>
    <row r="1368" spans="12:17" x14ac:dyDescent="0.2">
      <c r="L1368" t="s">
        <v>1246</v>
      </c>
      <c r="M1368">
        <v>30</v>
      </c>
      <c r="N1368">
        <v>181</v>
      </c>
      <c r="O1368">
        <v>79</v>
      </c>
      <c r="P1368" t="str">
        <f>IF(Table11[[#This Row],[Age]]&lt;=22,"Rookie",IF(Table11[[#This Row],[Age]]&lt;=29,"Seasoned","Veteran"))</f>
        <v>Veteran</v>
      </c>
      <c r="Q1368" t="str">
        <f>IF(AND(Table11[[#This Row],[Height (cm)]]&gt;=180,Table11[[#This Row],[Weight (kg)]]&gt;=70),"180+ and 70+","")</f>
        <v>180+ and 70+</v>
      </c>
    </row>
    <row r="1369" spans="12:17" x14ac:dyDescent="0.2">
      <c r="L1369" t="s">
        <v>1247</v>
      </c>
      <c r="M1369">
        <v>27</v>
      </c>
      <c r="N1369">
        <v>179</v>
      </c>
      <c r="O1369">
        <v>77</v>
      </c>
      <c r="P1369" t="str">
        <f>IF(Table11[[#This Row],[Age]]&lt;=22,"Rookie",IF(Table11[[#This Row],[Age]]&lt;=29,"Seasoned","Veteran"))</f>
        <v>Seasoned</v>
      </c>
      <c r="Q1369" t="str">
        <f>IF(AND(Table11[[#This Row],[Height (cm)]]&gt;=180,Table11[[#This Row],[Weight (kg)]]&gt;=70),"180+ and 70+","")</f>
        <v/>
      </c>
    </row>
    <row r="1370" spans="12:17" x14ac:dyDescent="0.2">
      <c r="L1370" t="s">
        <v>1248</v>
      </c>
      <c r="M1370">
        <v>25</v>
      </c>
      <c r="N1370">
        <v>185</v>
      </c>
      <c r="O1370">
        <v>85</v>
      </c>
      <c r="P1370" t="str">
        <f>IF(Table11[[#This Row],[Age]]&lt;=22,"Rookie",IF(Table11[[#This Row],[Age]]&lt;=29,"Seasoned","Veteran"))</f>
        <v>Seasoned</v>
      </c>
      <c r="Q1370" t="str">
        <f>IF(AND(Table11[[#This Row],[Height (cm)]]&gt;=180,Table11[[#This Row],[Weight (kg)]]&gt;=70),"180+ and 70+","")</f>
        <v>180+ and 70+</v>
      </c>
    </row>
    <row r="1371" spans="12:17" x14ac:dyDescent="0.2">
      <c r="L1371" t="s">
        <v>1249</v>
      </c>
      <c r="M1371">
        <v>28</v>
      </c>
      <c r="N1371">
        <v>173</v>
      </c>
      <c r="O1371">
        <v>71</v>
      </c>
      <c r="P1371" t="str">
        <f>IF(Table11[[#This Row],[Age]]&lt;=22,"Rookie",IF(Table11[[#This Row],[Age]]&lt;=29,"Seasoned","Veteran"))</f>
        <v>Seasoned</v>
      </c>
      <c r="Q1371" t="str">
        <f>IF(AND(Table11[[#This Row],[Height (cm)]]&gt;=180,Table11[[#This Row],[Weight (kg)]]&gt;=70),"180+ and 70+","")</f>
        <v/>
      </c>
    </row>
    <row r="1372" spans="12:17" x14ac:dyDescent="0.2">
      <c r="L1372" t="s">
        <v>1250</v>
      </c>
      <c r="M1372">
        <v>24</v>
      </c>
      <c r="N1372">
        <v>175</v>
      </c>
      <c r="O1372">
        <v>72</v>
      </c>
      <c r="P1372" t="str">
        <f>IF(Table11[[#This Row],[Age]]&lt;=22,"Rookie",IF(Table11[[#This Row],[Age]]&lt;=29,"Seasoned","Veteran"))</f>
        <v>Seasoned</v>
      </c>
      <c r="Q1372" t="str">
        <f>IF(AND(Table11[[#This Row],[Height (cm)]]&gt;=180,Table11[[#This Row],[Weight (kg)]]&gt;=70),"180+ and 70+","")</f>
        <v/>
      </c>
    </row>
    <row r="1373" spans="12:17" x14ac:dyDescent="0.2">
      <c r="L1373" t="s">
        <v>1251</v>
      </c>
      <c r="M1373">
        <v>29</v>
      </c>
      <c r="N1373">
        <v>190</v>
      </c>
      <c r="O1373">
        <v>79</v>
      </c>
      <c r="P1373" t="str">
        <f>IF(Table11[[#This Row],[Age]]&lt;=22,"Rookie",IF(Table11[[#This Row],[Age]]&lt;=29,"Seasoned","Veteran"))</f>
        <v>Seasoned</v>
      </c>
      <c r="Q1373" t="str">
        <f>IF(AND(Table11[[#This Row],[Height (cm)]]&gt;=180,Table11[[#This Row],[Weight (kg)]]&gt;=70),"180+ and 70+","")</f>
        <v>180+ and 70+</v>
      </c>
    </row>
    <row r="1374" spans="12:17" x14ac:dyDescent="0.2">
      <c r="L1374" t="s">
        <v>1252</v>
      </c>
      <c r="M1374">
        <v>26</v>
      </c>
      <c r="N1374">
        <v>183</v>
      </c>
      <c r="O1374">
        <v>73</v>
      </c>
      <c r="P1374" t="str">
        <f>IF(Table11[[#This Row],[Age]]&lt;=22,"Rookie",IF(Table11[[#This Row],[Age]]&lt;=29,"Seasoned","Veteran"))</f>
        <v>Seasoned</v>
      </c>
      <c r="Q1374" t="str">
        <f>IF(AND(Table11[[#This Row],[Height (cm)]]&gt;=180,Table11[[#This Row],[Weight (kg)]]&gt;=70),"180+ and 70+","")</f>
        <v>180+ and 70+</v>
      </c>
    </row>
    <row r="1375" spans="12:17" x14ac:dyDescent="0.2">
      <c r="L1375" t="s">
        <v>1253</v>
      </c>
      <c r="M1375">
        <v>25</v>
      </c>
      <c r="N1375">
        <v>191</v>
      </c>
      <c r="O1375">
        <v>77</v>
      </c>
      <c r="P1375" t="str">
        <f>IF(Table11[[#This Row],[Age]]&lt;=22,"Rookie",IF(Table11[[#This Row],[Age]]&lt;=29,"Seasoned","Veteran"))</f>
        <v>Seasoned</v>
      </c>
      <c r="Q1375" t="str">
        <f>IF(AND(Table11[[#This Row],[Height (cm)]]&gt;=180,Table11[[#This Row],[Weight (kg)]]&gt;=70),"180+ and 70+","")</f>
        <v>180+ and 70+</v>
      </c>
    </row>
    <row r="1376" spans="12:17" x14ac:dyDescent="0.2">
      <c r="L1376" t="s">
        <v>1254</v>
      </c>
      <c r="M1376">
        <v>26</v>
      </c>
      <c r="N1376">
        <v>180</v>
      </c>
      <c r="O1376">
        <v>76</v>
      </c>
      <c r="P1376" t="str">
        <f>IF(Table11[[#This Row],[Age]]&lt;=22,"Rookie",IF(Table11[[#This Row],[Age]]&lt;=29,"Seasoned","Veteran"))</f>
        <v>Seasoned</v>
      </c>
      <c r="Q1376" t="str">
        <f>IF(AND(Table11[[#This Row],[Height (cm)]]&gt;=180,Table11[[#This Row],[Weight (kg)]]&gt;=70),"180+ and 70+","")</f>
        <v>180+ and 70+</v>
      </c>
    </row>
    <row r="1377" spans="12:17" x14ac:dyDescent="0.2">
      <c r="L1377" t="s">
        <v>1255</v>
      </c>
      <c r="M1377">
        <v>25</v>
      </c>
      <c r="N1377">
        <v>187</v>
      </c>
      <c r="O1377">
        <v>80</v>
      </c>
      <c r="P1377" t="str">
        <f>IF(Table11[[#This Row],[Age]]&lt;=22,"Rookie",IF(Table11[[#This Row],[Age]]&lt;=29,"Seasoned","Veteran"))</f>
        <v>Seasoned</v>
      </c>
      <c r="Q1377" t="str">
        <f>IF(AND(Table11[[#This Row],[Height (cm)]]&gt;=180,Table11[[#This Row],[Weight (kg)]]&gt;=70),"180+ and 70+","")</f>
        <v>180+ and 70+</v>
      </c>
    </row>
    <row r="1378" spans="12:17" x14ac:dyDescent="0.2">
      <c r="L1378" t="s">
        <v>1256</v>
      </c>
      <c r="M1378">
        <v>25</v>
      </c>
      <c r="N1378">
        <v>183</v>
      </c>
      <c r="O1378">
        <v>83</v>
      </c>
      <c r="P1378" t="str">
        <f>IF(Table11[[#This Row],[Age]]&lt;=22,"Rookie",IF(Table11[[#This Row],[Age]]&lt;=29,"Seasoned","Veteran"))</f>
        <v>Seasoned</v>
      </c>
      <c r="Q1378" t="str">
        <f>IF(AND(Table11[[#This Row],[Height (cm)]]&gt;=180,Table11[[#This Row],[Weight (kg)]]&gt;=70),"180+ and 70+","")</f>
        <v>180+ and 70+</v>
      </c>
    </row>
    <row r="1379" spans="12:17" x14ac:dyDescent="0.2">
      <c r="L1379" t="s">
        <v>1257</v>
      </c>
      <c r="M1379">
        <v>25</v>
      </c>
      <c r="N1379">
        <v>185</v>
      </c>
      <c r="O1379">
        <v>72</v>
      </c>
      <c r="P1379" t="str">
        <f>IF(Table11[[#This Row],[Age]]&lt;=22,"Rookie",IF(Table11[[#This Row],[Age]]&lt;=29,"Seasoned","Veteran"))</f>
        <v>Seasoned</v>
      </c>
      <c r="Q1379" t="str">
        <f>IF(AND(Table11[[#This Row],[Height (cm)]]&gt;=180,Table11[[#This Row],[Weight (kg)]]&gt;=70),"180+ and 70+","")</f>
        <v>180+ and 70+</v>
      </c>
    </row>
    <row r="1380" spans="12:17" x14ac:dyDescent="0.2">
      <c r="L1380" t="s">
        <v>1258</v>
      </c>
      <c r="M1380">
        <v>25</v>
      </c>
      <c r="N1380">
        <v>175</v>
      </c>
      <c r="O1380">
        <v>70</v>
      </c>
      <c r="P1380" t="str">
        <f>IF(Table11[[#This Row],[Age]]&lt;=22,"Rookie",IF(Table11[[#This Row],[Age]]&lt;=29,"Seasoned","Veteran"))</f>
        <v>Seasoned</v>
      </c>
      <c r="Q1380" t="str">
        <f>IF(AND(Table11[[#This Row],[Height (cm)]]&gt;=180,Table11[[#This Row],[Weight (kg)]]&gt;=70),"180+ and 70+","")</f>
        <v/>
      </c>
    </row>
    <row r="1381" spans="12:17" x14ac:dyDescent="0.2">
      <c r="L1381" t="s">
        <v>1259</v>
      </c>
      <c r="M1381">
        <v>26</v>
      </c>
      <c r="N1381">
        <v>185</v>
      </c>
      <c r="O1381">
        <v>77</v>
      </c>
      <c r="P1381" t="str">
        <f>IF(Table11[[#This Row],[Age]]&lt;=22,"Rookie",IF(Table11[[#This Row],[Age]]&lt;=29,"Seasoned","Veteran"))</f>
        <v>Seasoned</v>
      </c>
      <c r="Q1381" t="str">
        <f>IF(AND(Table11[[#This Row],[Height (cm)]]&gt;=180,Table11[[#This Row],[Weight (kg)]]&gt;=70),"180+ and 70+","")</f>
        <v>180+ and 70+</v>
      </c>
    </row>
    <row r="1382" spans="12:17" x14ac:dyDescent="0.2">
      <c r="L1382" t="s">
        <v>1260</v>
      </c>
      <c r="M1382">
        <v>36</v>
      </c>
      <c r="N1382">
        <v>187</v>
      </c>
      <c r="O1382">
        <v>90</v>
      </c>
      <c r="P1382" t="str">
        <f>IF(Table11[[#This Row],[Age]]&lt;=22,"Rookie",IF(Table11[[#This Row],[Age]]&lt;=29,"Seasoned","Veteran"))</f>
        <v>Veteran</v>
      </c>
      <c r="Q1382" t="str">
        <f>IF(AND(Table11[[#This Row],[Height (cm)]]&gt;=180,Table11[[#This Row],[Weight (kg)]]&gt;=70),"180+ and 70+","")</f>
        <v>180+ and 70+</v>
      </c>
    </row>
    <row r="1383" spans="12:17" x14ac:dyDescent="0.2">
      <c r="L1383" t="s">
        <v>1261</v>
      </c>
      <c r="M1383">
        <v>17</v>
      </c>
      <c r="N1383">
        <v>183</v>
      </c>
      <c r="O1383">
        <v>69</v>
      </c>
      <c r="P1383" t="str">
        <f>IF(Table11[[#This Row],[Age]]&lt;=22,"Rookie",IF(Table11[[#This Row],[Age]]&lt;=29,"Seasoned","Veteran"))</f>
        <v>Rookie</v>
      </c>
      <c r="Q1383" t="str">
        <f>IF(AND(Table11[[#This Row],[Height (cm)]]&gt;=180,Table11[[#This Row],[Weight (kg)]]&gt;=70),"180+ and 70+","")</f>
        <v/>
      </c>
    </row>
    <row r="1384" spans="12:17" x14ac:dyDescent="0.2">
      <c r="L1384" t="s">
        <v>1262</v>
      </c>
      <c r="M1384">
        <v>34</v>
      </c>
      <c r="N1384">
        <v>172</v>
      </c>
      <c r="O1384">
        <v>70</v>
      </c>
      <c r="P1384" t="str">
        <f>IF(Table11[[#This Row],[Age]]&lt;=22,"Rookie",IF(Table11[[#This Row],[Age]]&lt;=29,"Seasoned","Veteran"))</f>
        <v>Veteran</v>
      </c>
      <c r="Q1384" t="str">
        <f>IF(AND(Table11[[#This Row],[Height (cm)]]&gt;=180,Table11[[#This Row],[Weight (kg)]]&gt;=70),"180+ and 70+","")</f>
        <v/>
      </c>
    </row>
    <row r="1385" spans="12:17" x14ac:dyDescent="0.2">
      <c r="L1385" t="s">
        <v>1263</v>
      </c>
      <c r="M1385">
        <v>36</v>
      </c>
      <c r="N1385">
        <v>189</v>
      </c>
      <c r="O1385">
        <v>88</v>
      </c>
      <c r="P1385" t="str">
        <f>IF(Table11[[#This Row],[Age]]&lt;=22,"Rookie",IF(Table11[[#This Row],[Age]]&lt;=29,"Seasoned","Veteran"))</f>
        <v>Veteran</v>
      </c>
      <c r="Q1385" t="str">
        <f>IF(AND(Table11[[#This Row],[Height (cm)]]&gt;=180,Table11[[#This Row],[Weight (kg)]]&gt;=70),"180+ and 70+","")</f>
        <v>180+ and 70+</v>
      </c>
    </row>
    <row r="1386" spans="12:17" x14ac:dyDescent="0.2">
      <c r="L1386" t="s">
        <v>1264</v>
      </c>
      <c r="M1386">
        <v>32</v>
      </c>
      <c r="N1386">
        <v>185</v>
      </c>
      <c r="O1386">
        <v>82</v>
      </c>
      <c r="P1386" t="str">
        <f>IF(Table11[[#This Row],[Age]]&lt;=22,"Rookie",IF(Table11[[#This Row],[Age]]&lt;=29,"Seasoned","Veteran"))</f>
        <v>Veteran</v>
      </c>
      <c r="Q1386" t="str">
        <f>IF(AND(Table11[[#This Row],[Height (cm)]]&gt;=180,Table11[[#This Row],[Weight (kg)]]&gt;=70),"180+ and 70+","")</f>
        <v>180+ and 70+</v>
      </c>
    </row>
    <row r="1387" spans="12:17" x14ac:dyDescent="0.2">
      <c r="L1387" t="s">
        <v>1265</v>
      </c>
      <c r="M1387">
        <v>36</v>
      </c>
      <c r="N1387">
        <v>180</v>
      </c>
      <c r="O1387">
        <v>75</v>
      </c>
      <c r="P1387" t="str">
        <f>IF(Table11[[#This Row],[Age]]&lt;=22,"Rookie",IF(Table11[[#This Row],[Age]]&lt;=29,"Seasoned","Veteran"))</f>
        <v>Veteran</v>
      </c>
      <c r="Q1387" t="str">
        <f>IF(AND(Table11[[#This Row],[Height (cm)]]&gt;=180,Table11[[#This Row],[Weight (kg)]]&gt;=70),"180+ and 70+","")</f>
        <v>180+ and 70+</v>
      </c>
    </row>
    <row r="1388" spans="12:17" x14ac:dyDescent="0.2">
      <c r="L1388" t="s">
        <v>1266</v>
      </c>
      <c r="M1388">
        <v>32</v>
      </c>
      <c r="N1388">
        <v>189</v>
      </c>
      <c r="O1388">
        <v>86</v>
      </c>
      <c r="P1388" t="str">
        <f>IF(Table11[[#This Row],[Age]]&lt;=22,"Rookie",IF(Table11[[#This Row],[Age]]&lt;=29,"Seasoned","Veteran"))</f>
        <v>Veteran</v>
      </c>
      <c r="Q1388" t="str">
        <f>IF(AND(Table11[[#This Row],[Height (cm)]]&gt;=180,Table11[[#This Row],[Weight (kg)]]&gt;=70),"180+ and 70+","")</f>
        <v>180+ and 70+</v>
      </c>
    </row>
    <row r="1389" spans="12:17" x14ac:dyDescent="0.2">
      <c r="L1389" t="s">
        <v>1267</v>
      </c>
      <c r="M1389">
        <v>31</v>
      </c>
      <c r="N1389">
        <v>189</v>
      </c>
      <c r="O1389">
        <v>83</v>
      </c>
      <c r="P1389" t="str">
        <f>IF(Table11[[#This Row],[Age]]&lt;=22,"Rookie",IF(Table11[[#This Row],[Age]]&lt;=29,"Seasoned","Veteran"))</f>
        <v>Veteran</v>
      </c>
      <c r="Q1389" t="str">
        <f>IF(AND(Table11[[#This Row],[Height (cm)]]&gt;=180,Table11[[#This Row],[Weight (kg)]]&gt;=70),"180+ and 70+","")</f>
        <v>180+ and 70+</v>
      </c>
    </row>
    <row r="1390" spans="12:17" x14ac:dyDescent="0.2">
      <c r="L1390" t="s">
        <v>1268</v>
      </c>
      <c r="M1390">
        <v>35</v>
      </c>
      <c r="N1390">
        <v>179</v>
      </c>
      <c r="O1390">
        <v>72</v>
      </c>
      <c r="P1390" t="str">
        <f>IF(Table11[[#This Row],[Age]]&lt;=22,"Rookie",IF(Table11[[#This Row],[Age]]&lt;=29,"Seasoned","Veteran"))</f>
        <v>Veteran</v>
      </c>
      <c r="Q1390" t="str">
        <f>IF(AND(Table11[[#This Row],[Height (cm)]]&gt;=180,Table11[[#This Row],[Weight (kg)]]&gt;=70),"180+ and 70+","")</f>
        <v/>
      </c>
    </row>
    <row r="1391" spans="12:17" x14ac:dyDescent="0.2">
      <c r="L1391" t="s">
        <v>1269</v>
      </c>
      <c r="M1391">
        <v>30</v>
      </c>
      <c r="N1391">
        <v>185</v>
      </c>
      <c r="O1391">
        <v>71</v>
      </c>
      <c r="P1391" t="str">
        <f>IF(Table11[[#This Row],[Age]]&lt;=22,"Rookie",IF(Table11[[#This Row],[Age]]&lt;=29,"Seasoned","Veteran"))</f>
        <v>Veteran</v>
      </c>
      <c r="Q1391" t="str">
        <f>IF(AND(Table11[[#This Row],[Height (cm)]]&gt;=180,Table11[[#This Row],[Weight (kg)]]&gt;=70),"180+ and 70+","")</f>
        <v>180+ and 70+</v>
      </c>
    </row>
    <row r="1392" spans="12:17" x14ac:dyDescent="0.2">
      <c r="L1392" t="s">
        <v>1270</v>
      </c>
      <c r="M1392">
        <v>32</v>
      </c>
      <c r="N1392">
        <v>186</v>
      </c>
      <c r="O1392">
        <v>84</v>
      </c>
      <c r="P1392" t="str">
        <f>IF(Table11[[#This Row],[Age]]&lt;=22,"Rookie",IF(Table11[[#This Row],[Age]]&lt;=29,"Seasoned","Veteran"))</f>
        <v>Veteran</v>
      </c>
      <c r="Q1392" t="str">
        <f>IF(AND(Table11[[#This Row],[Height (cm)]]&gt;=180,Table11[[#This Row],[Weight (kg)]]&gt;=70),"180+ and 70+","")</f>
        <v>180+ and 70+</v>
      </c>
    </row>
    <row r="1393" spans="12:17" x14ac:dyDescent="0.2">
      <c r="L1393" t="s">
        <v>1271</v>
      </c>
      <c r="M1393">
        <v>30</v>
      </c>
      <c r="N1393">
        <v>192</v>
      </c>
      <c r="O1393">
        <v>90</v>
      </c>
      <c r="P1393" t="str">
        <f>IF(Table11[[#This Row],[Age]]&lt;=22,"Rookie",IF(Table11[[#This Row],[Age]]&lt;=29,"Seasoned","Veteran"))</f>
        <v>Veteran</v>
      </c>
      <c r="Q1393" t="str">
        <f>IF(AND(Table11[[#This Row],[Height (cm)]]&gt;=180,Table11[[#This Row],[Weight (kg)]]&gt;=70),"180+ and 70+","")</f>
        <v>180+ and 70+</v>
      </c>
    </row>
    <row r="1394" spans="12:17" x14ac:dyDescent="0.2">
      <c r="L1394" t="s">
        <v>1272</v>
      </c>
      <c r="M1394">
        <v>30</v>
      </c>
      <c r="N1394">
        <v>188</v>
      </c>
      <c r="O1394">
        <v>87</v>
      </c>
      <c r="P1394" t="str">
        <f>IF(Table11[[#This Row],[Age]]&lt;=22,"Rookie",IF(Table11[[#This Row],[Age]]&lt;=29,"Seasoned","Veteran"))</f>
        <v>Veteran</v>
      </c>
      <c r="Q1394" t="str">
        <f>IF(AND(Table11[[#This Row],[Height (cm)]]&gt;=180,Table11[[#This Row],[Weight (kg)]]&gt;=70),"180+ and 70+","")</f>
        <v>180+ and 70+</v>
      </c>
    </row>
    <row r="1395" spans="12:17" x14ac:dyDescent="0.2">
      <c r="L1395" t="s">
        <v>1273</v>
      </c>
      <c r="M1395">
        <v>32</v>
      </c>
      <c r="N1395">
        <v>185</v>
      </c>
      <c r="O1395">
        <v>72</v>
      </c>
      <c r="P1395" t="str">
        <f>IF(Table11[[#This Row],[Age]]&lt;=22,"Rookie",IF(Table11[[#This Row],[Age]]&lt;=29,"Seasoned","Veteran"))</f>
        <v>Veteran</v>
      </c>
      <c r="Q1395" t="str">
        <f>IF(AND(Table11[[#This Row],[Height (cm)]]&gt;=180,Table11[[#This Row],[Weight (kg)]]&gt;=70),"180+ and 70+","")</f>
        <v>180+ and 70+</v>
      </c>
    </row>
    <row r="1396" spans="12:17" x14ac:dyDescent="0.2">
      <c r="L1396" t="s">
        <v>1274</v>
      </c>
      <c r="M1396">
        <v>32</v>
      </c>
      <c r="N1396">
        <v>179</v>
      </c>
      <c r="O1396">
        <v>67</v>
      </c>
      <c r="P1396" t="str">
        <f>IF(Table11[[#This Row],[Age]]&lt;=22,"Rookie",IF(Table11[[#This Row],[Age]]&lt;=29,"Seasoned","Veteran"))</f>
        <v>Veteran</v>
      </c>
      <c r="Q1396" t="str">
        <f>IF(AND(Table11[[#This Row],[Height (cm)]]&gt;=180,Table11[[#This Row],[Weight (kg)]]&gt;=70),"180+ and 70+","")</f>
        <v/>
      </c>
    </row>
    <row r="1397" spans="12:17" x14ac:dyDescent="0.2">
      <c r="L1397" t="s">
        <v>1275</v>
      </c>
      <c r="M1397">
        <v>32</v>
      </c>
      <c r="N1397">
        <v>170</v>
      </c>
      <c r="O1397">
        <v>67</v>
      </c>
      <c r="P1397" t="str">
        <f>IF(Table11[[#This Row],[Age]]&lt;=22,"Rookie",IF(Table11[[#This Row],[Age]]&lt;=29,"Seasoned","Veteran"))</f>
        <v>Veteran</v>
      </c>
      <c r="Q1397" t="str">
        <f>IF(AND(Table11[[#This Row],[Height (cm)]]&gt;=180,Table11[[#This Row],[Weight (kg)]]&gt;=70),"180+ and 70+","")</f>
        <v/>
      </c>
    </row>
    <row r="1398" spans="12:17" x14ac:dyDescent="0.2">
      <c r="L1398" t="s">
        <v>1276</v>
      </c>
      <c r="M1398">
        <v>30</v>
      </c>
      <c r="N1398">
        <v>186</v>
      </c>
      <c r="O1398">
        <v>87</v>
      </c>
      <c r="P1398" t="str">
        <f>IF(Table11[[#This Row],[Age]]&lt;=22,"Rookie",IF(Table11[[#This Row],[Age]]&lt;=29,"Seasoned","Veteran"))</f>
        <v>Veteran</v>
      </c>
      <c r="Q1398" t="str">
        <f>IF(AND(Table11[[#This Row],[Height (cm)]]&gt;=180,Table11[[#This Row],[Weight (kg)]]&gt;=70),"180+ and 70+","")</f>
        <v>180+ and 70+</v>
      </c>
    </row>
    <row r="1399" spans="12:17" x14ac:dyDescent="0.2">
      <c r="L1399" t="s">
        <v>1277</v>
      </c>
      <c r="M1399">
        <v>32</v>
      </c>
      <c r="N1399">
        <v>187</v>
      </c>
      <c r="O1399">
        <v>80</v>
      </c>
      <c r="P1399" t="str">
        <f>IF(Table11[[#This Row],[Age]]&lt;=22,"Rookie",IF(Table11[[#This Row],[Age]]&lt;=29,"Seasoned","Veteran"))</f>
        <v>Veteran</v>
      </c>
      <c r="Q1399" t="str">
        <f>IF(AND(Table11[[#This Row],[Height (cm)]]&gt;=180,Table11[[#This Row],[Weight (kg)]]&gt;=70),"180+ and 70+","")</f>
        <v>180+ and 70+</v>
      </c>
    </row>
    <row r="1400" spans="12:17" x14ac:dyDescent="0.2">
      <c r="L1400" t="s">
        <v>1278</v>
      </c>
      <c r="M1400">
        <v>29</v>
      </c>
      <c r="N1400">
        <v>185</v>
      </c>
      <c r="O1400">
        <v>70</v>
      </c>
      <c r="P1400" t="str">
        <f>IF(Table11[[#This Row],[Age]]&lt;=22,"Rookie",IF(Table11[[#This Row],[Age]]&lt;=29,"Seasoned","Veteran"))</f>
        <v>Seasoned</v>
      </c>
      <c r="Q1400" t="str">
        <f>IF(AND(Table11[[#This Row],[Height (cm)]]&gt;=180,Table11[[#This Row],[Weight (kg)]]&gt;=70),"180+ and 70+","")</f>
        <v>180+ and 70+</v>
      </c>
    </row>
    <row r="1401" spans="12:17" x14ac:dyDescent="0.2">
      <c r="L1401" t="s">
        <v>1279</v>
      </c>
      <c r="M1401">
        <v>32</v>
      </c>
      <c r="N1401">
        <v>188</v>
      </c>
      <c r="O1401">
        <v>81</v>
      </c>
      <c r="P1401" t="str">
        <f>IF(Table11[[#This Row],[Age]]&lt;=22,"Rookie",IF(Table11[[#This Row],[Age]]&lt;=29,"Seasoned","Veteran"))</f>
        <v>Veteran</v>
      </c>
      <c r="Q1401" t="str">
        <f>IF(AND(Table11[[#This Row],[Height (cm)]]&gt;=180,Table11[[#This Row],[Weight (kg)]]&gt;=70),"180+ and 70+","")</f>
        <v>180+ and 70+</v>
      </c>
    </row>
    <row r="1402" spans="12:17" x14ac:dyDescent="0.2">
      <c r="L1402" t="s">
        <v>1280</v>
      </c>
      <c r="M1402">
        <v>31</v>
      </c>
      <c r="N1402">
        <v>196</v>
      </c>
      <c r="O1402">
        <v>90</v>
      </c>
      <c r="P1402" t="str">
        <f>IF(Table11[[#This Row],[Age]]&lt;=22,"Rookie",IF(Table11[[#This Row],[Age]]&lt;=29,"Seasoned","Veteran"))</f>
        <v>Veteran</v>
      </c>
      <c r="Q1402" t="str">
        <f>IF(AND(Table11[[#This Row],[Height (cm)]]&gt;=180,Table11[[#This Row],[Weight (kg)]]&gt;=70),"180+ and 70+","")</f>
        <v>180+ and 70+</v>
      </c>
    </row>
    <row r="1403" spans="12:17" x14ac:dyDescent="0.2">
      <c r="L1403" t="s">
        <v>1053</v>
      </c>
      <c r="M1403">
        <v>29</v>
      </c>
      <c r="N1403">
        <v>182</v>
      </c>
      <c r="O1403">
        <v>75</v>
      </c>
      <c r="P1403" t="str">
        <f>IF(Table11[[#This Row],[Age]]&lt;=22,"Rookie",IF(Table11[[#This Row],[Age]]&lt;=29,"Seasoned","Veteran"))</f>
        <v>Seasoned</v>
      </c>
      <c r="Q1403" t="str">
        <f>IF(AND(Table11[[#This Row],[Height (cm)]]&gt;=180,Table11[[#This Row],[Weight (kg)]]&gt;=70),"180+ and 70+","")</f>
        <v>180+ and 70+</v>
      </c>
    </row>
    <row r="1404" spans="12:17" x14ac:dyDescent="0.2">
      <c r="L1404" t="s">
        <v>1281</v>
      </c>
      <c r="M1404">
        <v>29</v>
      </c>
      <c r="N1404">
        <v>191</v>
      </c>
      <c r="O1404">
        <v>90</v>
      </c>
      <c r="P1404" t="str">
        <f>IF(Table11[[#This Row],[Age]]&lt;=22,"Rookie",IF(Table11[[#This Row],[Age]]&lt;=29,"Seasoned","Veteran"))</f>
        <v>Seasoned</v>
      </c>
      <c r="Q1404" t="str">
        <f>IF(AND(Table11[[#This Row],[Height (cm)]]&gt;=180,Table11[[#This Row],[Weight (kg)]]&gt;=70),"180+ and 70+","")</f>
        <v>180+ and 70+</v>
      </c>
    </row>
    <row r="1405" spans="12:17" x14ac:dyDescent="0.2">
      <c r="L1405" t="s">
        <v>1282</v>
      </c>
      <c r="M1405">
        <v>29</v>
      </c>
      <c r="N1405">
        <v>180</v>
      </c>
      <c r="O1405">
        <v>75</v>
      </c>
      <c r="P1405" t="str">
        <f>IF(Table11[[#This Row],[Age]]&lt;=22,"Rookie",IF(Table11[[#This Row],[Age]]&lt;=29,"Seasoned","Veteran"))</f>
        <v>Seasoned</v>
      </c>
      <c r="Q1405" t="str">
        <f>IF(AND(Table11[[#This Row],[Height (cm)]]&gt;=180,Table11[[#This Row],[Weight (kg)]]&gt;=70),"180+ and 70+","")</f>
        <v>180+ and 70+</v>
      </c>
    </row>
    <row r="1406" spans="12:17" x14ac:dyDescent="0.2">
      <c r="L1406" t="s">
        <v>1283</v>
      </c>
      <c r="M1406">
        <v>29</v>
      </c>
      <c r="N1406">
        <v>163</v>
      </c>
      <c r="O1406">
        <v>70</v>
      </c>
      <c r="P1406" t="str">
        <f>IF(Table11[[#This Row],[Age]]&lt;=22,"Rookie",IF(Table11[[#This Row],[Age]]&lt;=29,"Seasoned","Veteran"))</f>
        <v>Seasoned</v>
      </c>
      <c r="Q1406" t="str">
        <f>IF(AND(Table11[[#This Row],[Height (cm)]]&gt;=180,Table11[[#This Row],[Weight (kg)]]&gt;=70),"180+ and 70+","")</f>
        <v/>
      </c>
    </row>
    <row r="1407" spans="12:17" x14ac:dyDescent="0.2">
      <c r="L1407" t="s">
        <v>1284</v>
      </c>
      <c r="M1407">
        <v>29</v>
      </c>
      <c r="N1407">
        <v>175</v>
      </c>
      <c r="O1407">
        <v>74</v>
      </c>
      <c r="P1407" t="str">
        <f>IF(Table11[[#This Row],[Age]]&lt;=22,"Rookie",IF(Table11[[#This Row],[Age]]&lt;=29,"Seasoned","Veteran"))</f>
        <v>Seasoned</v>
      </c>
      <c r="Q1407" t="str">
        <f>IF(AND(Table11[[#This Row],[Height (cm)]]&gt;=180,Table11[[#This Row],[Weight (kg)]]&gt;=70),"180+ and 70+","")</f>
        <v/>
      </c>
    </row>
    <row r="1408" spans="12:17" x14ac:dyDescent="0.2">
      <c r="L1408" t="s">
        <v>1285</v>
      </c>
      <c r="M1408">
        <v>30</v>
      </c>
      <c r="N1408">
        <v>184</v>
      </c>
      <c r="O1408">
        <v>84</v>
      </c>
      <c r="P1408" t="str">
        <f>IF(Table11[[#This Row],[Age]]&lt;=22,"Rookie",IF(Table11[[#This Row],[Age]]&lt;=29,"Seasoned","Veteran"))</f>
        <v>Veteran</v>
      </c>
      <c r="Q1408" t="str">
        <f>IF(AND(Table11[[#This Row],[Height (cm)]]&gt;=180,Table11[[#This Row],[Weight (kg)]]&gt;=70),"180+ and 70+","")</f>
        <v>180+ and 70+</v>
      </c>
    </row>
    <row r="1409" spans="12:17" x14ac:dyDescent="0.2">
      <c r="L1409" t="s">
        <v>1286</v>
      </c>
      <c r="M1409">
        <v>23</v>
      </c>
      <c r="N1409">
        <v>177</v>
      </c>
      <c r="O1409">
        <v>68</v>
      </c>
      <c r="P1409" t="str">
        <f>IF(Table11[[#This Row],[Age]]&lt;=22,"Rookie",IF(Table11[[#This Row],[Age]]&lt;=29,"Seasoned","Veteran"))</f>
        <v>Seasoned</v>
      </c>
      <c r="Q1409" t="str">
        <f>IF(AND(Table11[[#This Row],[Height (cm)]]&gt;=180,Table11[[#This Row],[Weight (kg)]]&gt;=70),"180+ and 70+","")</f>
        <v/>
      </c>
    </row>
    <row r="1410" spans="12:17" x14ac:dyDescent="0.2">
      <c r="L1410" t="s">
        <v>1287</v>
      </c>
      <c r="M1410">
        <v>20</v>
      </c>
      <c r="N1410">
        <v>186</v>
      </c>
      <c r="O1410">
        <v>78</v>
      </c>
      <c r="P1410" t="str">
        <f>IF(Table11[[#This Row],[Age]]&lt;=22,"Rookie",IF(Table11[[#This Row],[Age]]&lt;=29,"Seasoned","Veteran"))</f>
        <v>Rookie</v>
      </c>
      <c r="Q1410" t="str">
        <f>IF(AND(Table11[[#This Row],[Height (cm)]]&gt;=180,Table11[[#This Row],[Weight (kg)]]&gt;=70),"180+ and 70+","")</f>
        <v>180+ and 70+</v>
      </c>
    </row>
    <row r="1411" spans="12:17" x14ac:dyDescent="0.2">
      <c r="L1411" t="s">
        <v>1288</v>
      </c>
      <c r="M1411">
        <v>19</v>
      </c>
      <c r="N1411">
        <v>190</v>
      </c>
      <c r="O1411">
        <v>84</v>
      </c>
      <c r="P1411" t="str">
        <f>IF(Table11[[#This Row],[Age]]&lt;=22,"Rookie",IF(Table11[[#This Row],[Age]]&lt;=29,"Seasoned","Veteran"))</f>
        <v>Rookie</v>
      </c>
      <c r="Q1411" t="str">
        <f>IF(AND(Table11[[#This Row],[Height (cm)]]&gt;=180,Table11[[#This Row],[Weight (kg)]]&gt;=70),"180+ and 70+","")</f>
        <v>180+ and 70+</v>
      </c>
    </row>
    <row r="1412" spans="12:17" x14ac:dyDescent="0.2">
      <c r="L1412" t="s">
        <v>1289</v>
      </c>
      <c r="M1412">
        <v>19</v>
      </c>
      <c r="N1412">
        <v>172</v>
      </c>
      <c r="O1412">
        <v>66</v>
      </c>
      <c r="P1412" t="str">
        <f>IF(Table11[[#This Row],[Age]]&lt;=22,"Rookie",IF(Table11[[#This Row],[Age]]&lt;=29,"Seasoned","Veteran"))</f>
        <v>Rookie</v>
      </c>
      <c r="Q1412" t="str">
        <f>IF(AND(Table11[[#This Row],[Height (cm)]]&gt;=180,Table11[[#This Row],[Weight (kg)]]&gt;=70),"180+ and 70+","")</f>
        <v/>
      </c>
    </row>
    <row r="1413" spans="12:17" x14ac:dyDescent="0.2">
      <c r="L1413" t="s">
        <v>1290</v>
      </c>
      <c r="M1413">
        <v>21</v>
      </c>
      <c r="N1413">
        <v>184</v>
      </c>
      <c r="O1413">
        <v>76</v>
      </c>
      <c r="P1413" t="str">
        <f>IF(Table11[[#This Row],[Age]]&lt;=22,"Rookie",IF(Table11[[#This Row],[Age]]&lt;=29,"Seasoned","Veteran"))</f>
        <v>Rookie</v>
      </c>
      <c r="Q1413" t="str">
        <f>IF(AND(Table11[[#This Row],[Height (cm)]]&gt;=180,Table11[[#This Row],[Weight (kg)]]&gt;=70),"180+ and 70+","")</f>
        <v>180+ and 70+</v>
      </c>
    </row>
    <row r="1414" spans="12:17" x14ac:dyDescent="0.2">
      <c r="L1414" t="s">
        <v>1291</v>
      </c>
      <c r="M1414">
        <v>21</v>
      </c>
      <c r="N1414">
        <v>173</v>
      </c>
      <c r="O1414">
        <v>66</v>
      </c>
      <c r="P1414" t="str">
        <f>IF(Table11[[#This Row],[Age]]&lt;=22,"Rookie",IF(Table11[[#This Row],[Age]]&lt;=29,"Seasoned","Veteran"))</f>
        <v>Rookie</v>
      </c>
      <c r="Q1414" t="str">
        <f>IF(AND(Table11[[#This Row],[Height (cm)]]&gt;=180,Table11[[#This Row],[Weight (kg)]]&gt;=70),"180+ and 70+","")</f>
        <v/>
      </c>
    </row>
    <row r="1415" spans="12:17" x14ac:dyDescent="0.2">
      <c r="L1415" t="s">
        <v>1292</v>
      </c>
      <c r="M1415">
        <v>20</v>
      </c>
      <c r="N1415">
        <v>182</v>
      </c>
      <c r="O1415">
        <v>75</v>
      </c>
      <c r="P1415" t="str">
        <f>IF(Table11[[#This Row],[Age]]&lt;=22,"Rookie",IF(Table11[[#This Row],[Age]]&lt;=29,"Seasoned","Veteran"))</f>
        <v>Rookie</v>
      </c>
      <c r="Q1415" t="str">
        <f>IF(AND(Table11[[#This Row],[Height (cm)]]&gt;=180,Table11[[#This Row],[Weight (kg)]]&gt;=70),"180+ and 70+","")</f>
        <v>180+ and 70+</v>
      </c>
    </row>
    <row r="1416" spans="12:17" x14ac:dyDescent="0.2">
      <c r="L1416" t="s">
        <v>1293</v>
      </c>
      <c r="M1416">
        <v>18</v>
      </c>
      <c r="N1416">
        <v>188</v>
      </c>
      <c r="O1416">
        <v>78</v>
      </c>
      <c r="P1416" t="str">
        <f>IF(Table11[[#This Row],[Age]]&lt;=22,"Rookie",IF(Table11[[#This Row],[Age]]&lt;=29,"Seasoned","Veteran"))</f>
        <v>Rookie</v>
      </c>
      <c r="Q1416" t="str">
        <f>IF(AND(Table11[[#This Row],[Height (cm)]]&gt;=180,Table11[[#This Row],[Weight (kg)]]&gt;=70),"180+ and 70+","")</f>
        <v>180+ and 70+</v>
      </c>
    </row>
    <row r="1417" spans="12:17" x14ac:dyDescent="0.2">
      <c r="L1417" t="s">
        <v>1294</v>
      </c>
      <c r="M1417">
        <v>19</v>
      </c>
      <c r="N1417">
        <v>182</v>
      </c>
      <c r="O1417">
        <v>75</v>
      </c>
      <c r="P1417" t="str">
        <f>IF(Table11[[#This Row],[Age]]&lt;=22,"Rookie",IF(Table11[[#This Row],[Age]]&lt;=29,"Seasoned","Veteran"))</f>
        <v>Rookie</v>
      </c>
      <c r="Q1417" t="str">
        <f>IF(AND(Table11[[#This Row],[Height (cm)]]&gt;=180,Table11[[#This Row],[Weight (kg)]]&gt;=70),"180+ and 70+","")</f>
        <v>180+ and 70+</v>
      </c>
    </row>
    <row r="1418" spans="12:17" x14ac:dyDescent="0.2">
      <c r="L1418" t="s">
        <v>1295</v>
      </c>
      <c r="M1418">
        <v>19</v>
      </c>
      <c r="N1418">
        <v>184</v>
      </c>
      <c r="O1418">
        <v>76</v>
      </c>
      <c r="P1418" t="str">
        <f>IF(Table11[[#This Row],[Age]]&lt;=22,"Rookie",IF(Table11[[#This Row],[Age]]&lt;=29,"Seasoned","Veteran"))</f>
        <v>Rookie</v>
      </c>
      <c r="Q1418" t="str">
        <f>IF(AND(Table11[[#This Row],[Height (cm)]]&gt;=180,Table11[[#This Row],[Weight (kg)]]&gt;=70),"180+ and 70+","")</f>
        <v>180+ and 70+</v>
      </c>
    </row>
    <row r="1419" spans="12:17" x14ac:dyDescent="0.2">
      <c r="L1419" t="s">
        <v>1296</v>
      </c>
      <c r="M1419">
        <v>19</v>
      </c>
      <c r="N1419">
        <v>190</v>
      </c>
      <c r="O1419">
        <v>80</v>
      </c>
      <c r="P1419" t="str">
        <f>IF(Table11[[#This Row],[Age]]&lt;=22,"Rookie",IF(Table11[[#This Row],[Age]]&lt;=29,"Seasoned","Veteran"))</f>
        <v>Rookie</v>
      </c>
      <c r="Q1419" t="str">
        <f>IF(AND(Table11[[#This Row],[Height (cm)]]&gt;=180,Table11[[#This Row],[Weight (kg)]]&gt;=70),"180+ and 70+","")</f>
        <v>180+ and 70+</v>
      </c>
    </row>
    <row r="1420" spans="12:17" x14ac:dyDescent="0.2">
      <c r="L1420" t="s">
        <v>1297</v>
      </c>
      <c r="M1420">
        <v>22</v>
      </c>
      <c r="N1420">
        <v>162</v>
      </c>
      <c r="O1420">
        <v>69</v>
      </c>
      <c r="P1420" t="str">
        <f>IF(Table11[[#This Row],[Age]]&lt;=22,"Rookie",IF(Table11[[#This Row],[Age]]&lt;=29,"Seasoned","Veteran"))</f>
        <v>Rookie</v>
      </c>
      <c r="Q1420" t="str">
        <f>IF(AND(Table11[[#This Row],[Height (cm)]]&gt;=180,Table11[[#This Row],[Weight (kg)]]&gt;=70),"180+ and 70+","")</f>
        <v/>
      </c>
    </row>
    <row r="1421" spans="12:17" x14ac:dyDescent="0.2">
      <c r="L1421" t="s">
        <v>1137</v>
      </c>
      <c r="M1421">
        <v>18</v>
      </c>
      <c r="N1421">
        <v>175</v>
      </c>
      <c r="O1421">
        <v>70</v>
      </c>
      <c r="P1421" t="str">
        <f>IF(Table11[[#This Row],[Age]]&lt;=22,"Rookie",IF(Table11[[#This Row],[Age]]&lt;=29,"Seasoned","Veteran"))</f>
        <v>Rookie</v>
      </c>
      <c r="Q1421" t="str">
        <f>IF(AND(Table11[[#This Row],[Height (cm)]]&gt;=180,Table11[[#This Row],[Weight (kg)]]&gt;=70),"180+ and 70+","")</f>
        <v/>
      </c>
    </row>
    <row r="1422" spans="12:17" x14ac:dyDescent="0.2">
      <c r="L1422" t="s">
        <v>1298</v>
      </c>
      <c r="M1422">
        <v>20</v>
      </c>
      <c r="N1422">
        <v>173</v>
      </c>
      <c r="O1422">
        <v>67</v>
      </c>
      <c r="P1422" t="str">
        <f>IF(Table11[[#This Row],[Age]]&lt;=22,"Rookie",IF(Table11[[#This Row],[Age]]&lt;=29,"Seasoned","Veteran"))</f>
        <v>Rookie</v>
      </c>
      <c r="Q1422" t="str">
        <f>IF(AND(Table11[[#This Row],[Height (cm)]]&gt;=180,Table11[[#This Row],[Weight (kg)]]&gt;=70),"180+ and 70+","")</f>
        <v/>
      </c>
    </row>
    <row r="1423" spans="12:17" x14ac:dyDescent="0.2">
      <c r="L1423" t="s">
        <v>1299</v>
      </c>
      <c r="M1423">
        <v>20</v>
      </c>
      <c r="N1423">
        <v>185</v>
      </c>
      <c r="O1423">
        <v>71</v>
      </c>
      <c r="P1423" t="str">
        <f>IF(Table11[[#This Row],[Age]]&lt;=22,"Rookie",IF(Table11[[#This Row],[Age]]&lt;=29,"Seasoned","Veteran"))</f>
        <v>Rookie</v>
      </c>
      <c r="Q1423" t="str">
        <f>IF(AND(Table11[[#This Row],[Height (cm)]]&gt;=180,Table11[[#This Row],[Weight (kg)]]&gt;=70),"180+ and 70+","")</f>
        <v>180+ and 70+</v>
      </c>
    </row>
    <row r="1424" spans="12:17" x14ac:dyDescent="0.2">
      <c r="L1424" t="s">
        <v>1300</v>
      </c>
      <c r="M1424">
        <v>18</v>
      </c>
      <c r="N1424">
        <v>181</v>
      </c>
      <c r="O1424">
        <v>75</v>
      </c>
      <c r="P1424" t="str">
        <f>IF(Table11[[#This Row],[Age]]&lt;=22,"Rookie",IF(Table11[[#This Row],[Age]]&lt;=29,"Seasoned","Veteran"))</f>
        <v>Rookie</v>
      </c>
      <c r="Q1424" t="str">
        <f>IF(AND(Table11[[#This Row],[Height (cm)]]&gt;=180,Table11[[#This Row],[Weight (kg)]]&gt;=70),"180+ and 70+","")</f>
        <v>180+ and 70+</v>
      </c>
    </row>
    <row r="1425" spans="12:17" x14ac:dyDescent="0.2">
      <c r="L1425" t="s">
        <v>1301</v>
      </c>
      <c r="M1425">
        <v>18</v>
      </c>
      <c r="N1425">
        <v>193</v>
      </c>
      <c r="O1425">
        <v>81</v>
      </c>
      <c r="P1425" t="str">
        <f>IF(Table11[[#This Row],[Age]]&lt;=22,"Rookie",IF(Table11[[#This Row],[Age]]&lt;=29,"Seasoned","Veteran"))</f>
        <v>Rookie</v>
      </c>
      <c r="Q1425" t="str">
        <f>IF(AND(Table11[[#This Row],[Height (cm)]]&gt;=180,Table11[[#This Row],[Weight (kg)]]&gt;=70),"180+ and 70+","")</f>
        <v>180+ and 70+</v>
      </c>
    </row>
    <row r="1426" spans="12:17" x14ac:dyDescent="0.2">
      <c r="L1426" t="s">
        <v>1302</v>
      </c>
      <c r="M1426">
        <v>19</v>
      </c>
      <c r="N1426">
        <v>173</v>
      </c>
      <c r="O1426">
        <v>70</v>
      </c>
      <c r="P1426" t="str">
        <f>IF(Table11[[#This Row],[Age]]&lt;=22,"Rookie",IF(Table11[[#This Row],[Age]]&lt;=29,"Seasoned","Veteran"))</f>
        <v>Rookie</v>
      </c>
      <c r="Q1426" t="str">
        <f>IF(AND(Table11[[#This Row],[Height (cm)]]&gt;=180,Table11[[#This Row],[Weight (kg)]]&gt;=70),"180+ and 70+","")</f>
        <v/>
      </c>
    </row>
    <row r="1427" spans="12:17" x14ac:dyDescent="0.2">
      <c r="L1427" t="s">
        <v>1303</v>
      </c>
      <c r="M1427">
        <v>18</v>
      </c>
      <c r="N1427">
        <v>177</v>
      </c>
      <c r="O1427">
        <v>65</v>
      </c>
      <c r="P1427" t="str">
        <f>IF(Table11[[#This Row],[Age]]&lt;=22,"Rookie",IF(Table11[[#This Row],[Age]]&lt;=29,"Seasoned","Veteran"))</f>
        <v>Rookie</v>
      </c>
      <c r="Q1427" t="str">
        <f>IF(AND(Table11[[#This Row],[Height (cm)]]&gt;=180,Table11[[#This Row],[Weight (kg)]]&gt;=70),"180+ and 70+","")</f>
        <v/>
      </c>
    </row>
    <row r="1428" spans="12:17" x14ac:dyDescent="0.2">
      <c r="L1428" t="s">
        <v>1304</v>
      </c>
      <c r="M1428">
        <v>18</v>
      </c>
      <c r="N1428">
        <v>172</v>
      </c>
      <c r="O1428">
        <v>68</v>
      </c>
      <c r="P1428" t="str">
        <f>IF(Table11[[#This Row],[Age]]&lt;=22,"Rookie",IF(Table11[[#This Row],[Age]]&lt;=29,"Seasoned","Veteran"))</f>
        <v>Rookie</v>
      </c>
      <c r="Q1428" t="str">
        <f>IF(AND(Table11[[#This Row],[Height (cm)]]&gt;=180,Table11[[#This Row],[Weight (kg)]]&gt;=70),"180+ and 70+","")</f>
        <v/>
      </c>
    </row>
    <row r="1429" spans="12:17" x14ac:dyDescent="0.2">
      <c r="L1429" t="s">
        <v>1305</v>
      </c>
      <c r="M1429">
        <v>18</v>
      </c>
      <c r="N1429">
        <v>182</v>
      </c>
      <c r="O1429">
        <v>80</v>
      </c>
      <c r="P1429" t="str">
        <f>IF(Table11[[#This Row],[Age]]&lt;=22,"Rookie",IF(Table11[[#This Row],[Age]]&lt;=29,"Seasoned","Veteran"))</f>
        <v>Rookie</v>
      </c>
      <c r="Q1429" t="str">
        <f>IF(AND(Table11[[#This Row],[Height (cm)]]&gt;=180,Table11[[#This Row],[Weight (kg)]]&gt;=70),"180+ and 70+","")</f>
        <v>180+ and 70+</v>
      </c>
    </row>
    <row r="1430" spans="12:17" x14ac:dyDescent="0.2">
      <c r="L1430" t="s">
        <v>1306</v>
      </c>
      <c r="M1430">
        <v>17</v>
      </c>
      <c r="N1430">
        <v>185</v>
      </c>
      <c r="O1430">
        <v>78</v>
      </c>
      <c r="P1430" t="str">
        <f>IF(Table11[[#This Row],[Age]]&lt;=22,"Rookie",IF(Table11[[#This Row],[Age]]&lt;=29,"Seasoned","Veteran"))</f>
        <v>Rookie</v>
      </c>
      <c r="Q1430" t="str">
        <f>IF(AND(Table11[[#This Row],[Height (cm)]]&gt;=180,Table11[[#This Row],[Weight (kg)]]&gt;=70),"180+ and 70+","")</f>
        <v>180+ and 70+</v>
      </c>
    </row>
    <row r="1431" spans="12:17" x14ac:dyDescent="0.2">
      <c r="L1431" t="s">
        <v>1307</v>
      </c>
      <c r="M1431">
        <v>18</v>
      </c>
      <c r="N1431">
        <v>188</v>
      </c>
      <c r="O1431">
        <v>72</v>
      </c>
      <c r="P1431" t="str">
        <f>IF(Table11[[#This Row],[Age]]&lt;=22,"Rookie",IF(Table11[[#This Row],[Age]]&lt;=29,"Seasoned","Veteran"))</f>
        <v>Rookie</v>
      </c>
      <c r="Q1431" t="str">
        <f>IF(AND(Table11[[#This Row],[Height (cm)]]&gt;=180,Table11[[#This Row],[Weight (kg)]]&gt;=70),"180+ and 70+","")</f>
        <v>180+ and 70+</v>
      </c>
    </row>
    <row r="1432" spans="12:17" x14ac:dyDescent="0.2">
      <c r="L1432" t="s">
        <v>1308</v>
      </c>
      <c r="M1432">
        <v>18</v>
      </c>
      <c r="N1432">
        <v>192</v>
      </c>
      <c r="O1432">
        <v>80</v>
      </c>
      <c r="P1432" t="str">
        <f>IF(Table11[[#This Row],[Age]]&lt;=22,"Rookie",IF(Table11[[#This Row],[Age]]&lt;=29,"Seasoned","Veteran"))</f>
        <v>Rookie</v>
      </c>
      <c r="Q1432" t="str">
        <f>IF(AND(Table11[[#This Row],[Height (cm)]]&gt;=180,Table11[[#This Row],[Weight (kg)]]&gt;=70),"180+ and 70+","")</f>
        <v>180+ and 70+</v>
      </c>
    </row>
    <row r="1433" spans="12:17" x14ac:dyDescent="0.2">
      <c r="L1433" t="s">
        <v>1309</v>
      </c>
      <c r="M1433">
        <v>17</v>
      </c>
      <c r="N1433">
        <v>177</v>
      </c>
      <c r="O1433">
        <v>69</v>
      </c>
      <c r="P1433" t="str">
        <f>IF(Table11[[#This Row],[Age]]&lt;=22,"Rookie",IF(Table11[[#This Row],[Age]]&lt;=29,"Seasoned","Veteran"))</f>
        <v>Rookie</v>
      </c>
      <c r="Q1433" t="str">
        <f>IF(AND(Table11[[#This Row],[Height (cm)]]&gt;=180,Table11[[#This Row],[Weight (kg)]]&gt;=70),"180+ and 70+","")</f>
        <v/>
      </c>
    </row>
    <row r="1434" spans="12:17" x14ac:dyDescent="0.2">
      <c r="L1434" t="s">
        <v>1310</v>
      </c>
      <c r="M1434">
        <v>19</v>
      </c>
      <c r="N1434">
        <v>188</v>
      </c>
      <c r="O1434">
        <v>75</v>
      </c>
      <c r="P1434" t="str">
        <f>IF(Table11[[#This Row],[Age]]&lt;=22,"Rookie",IF(Table11[[#This Row],[Age]]&lt;=29,"Seasoned","Veteran"))</f>
        <v>Rookie</v>
      </c>
      <c r="Q1434" t="str">
        <f>IF(AND(Table11[[#This Row],[Height (cm)]]&gt;=180,Table11[[#This Row],[Weight (kg)]]&gt;=70),"180+ and 70+","")</f>
        <v>180+ and 70+</v>
      </c>
    </row>
    <row r="1435" spans="12:17" x14ac:dyDescent="0.2">
      <c r="L1435" t="s">
        <v>1311</v>
      </c>
      <c r="M1435">
        <v>20</v>
      </c>
      <c r="N1435">
        <v>187</v>
      </c>
      <c r="O1435">
        <v>84</v>
      </c>
      <c r="P1435" t="str">
        <f>IF(Table11[[#This Row],[Age]]&lt;=22,"Rookie",IF(Table11[[#This Row],[Age]]&lt;=29,"Seasoned","Veteran"))</f>
        <v>Rookie</v>
      </c>
      <c r="Q1435" t="str">
        <f>IF(AND(Table11[[#This Row],[Height (cm)]]&gt;=180,Table11[[#This Row],[Weight (kg)]]&gt;=70),"180+ and 70+","")</f>
        <v>180+ and 70+</v>
      </c>
    </row>
    <row r="1436" spans="12:17" x14ac:dyDescent="0.2">
      <c r="L1436" t="s">
        <v>1312</v>
      </c>
      <c r="M1436">
        <v>18</v>
      </c>
      <c r="N1436">
        <v>185</v>
      </c>
      <c r="O1436">
        <v>83</v>
      </c>
      <c r="P1436" t="str">
        <f>IF(Table11[[#This Row],[Age]]&lt;=22,"Rookie",IF(Table11[[#This Row],[Age]]&lt;=29,"Seasoned","Veteran"))</f>
        <v>Rookie</v>
      </c>
      <c r="Q1436" t="str">
        <f>IF(AND(Table11[[#This Row],[Height (cm)]]&gt;=180,Table11[[#This Row],[Weight (kg)]]&gt;=70),"180+ and 70+","")</f>
        <v>180+ and 70+</v>
      </c>
    </row>
    <row r="1437" spans="12:17" x14ac:dyDescent="0.2">
      <c r="L1437" t="s">
        <v>1313</v>
      </c>
      <c r="M1437">
        <v>16</v>
      </c>
      <c r="N1437">
        <v>165</v>
      </c>
      <c r="O1437">
        <v>57</v>
      </c>
      <c r="P1437" t="str">
        <f>IF(Table11[[#This Row],[Age]]&lt;=22,"Rookie",IF(Table11[[#This Row],[Age]]&lt;=29,"Seasoned","Veteran"))</f>
        <v>Rookie</v>
      </c>
      <c r="Q1437" t="str">
        <f>IF(AND(Table11[[#This Row],[Height (cm)]]&gt;=180,Table11[[#This Row],[Weight (kg)]]&gt;=70),"180+ and 70+","")</f>
        <v/>
      </c>
    </row>
    <row r="1438" spans="12:17" x14ac:dyDescent="0.2">
      <c r="L1438" t="s">
        <v>1145</v>
      </c>
      <c r="M1438">
        <v>20</v>
      </c>
      <c r="N1438">
        <v>189</v>
      </c>
      <c r="O1438">
        <v>80</v>
      </c>
      <c r="P1438" t="str">
        <f>IF(Table11[[#This Row],[Age]]&lt;=22,"Rookie",IF(Table11[[#This Row],[Age]]&lt;=29,"Seasoned","Veteran"))</f>
        <v>Rookie</v>
      </c>
      <c r="Q1438" t="str">
        <f>IF(AND(Table11[[#This Row],[Height (cm)]]&gt;=180,Table11[[#This Row],[Weight (kg)]]&gt;=70),"180+ and 70+","")</f>
        <v>180+ and 70+</v>
      </c>
    </row>
    <row r="1439" spans="12:17" x14ac:dyDescent="0.2">
      <c r="L1439" t="s">
        <v>1314</v>
      </c>
      <c r="M1439">
        <v>23</v>
      </c>
      <c r="N1439">
        <v>179</v>
      </c>
      <c r="O1439">
        <v>71</v>
      </c>
      <c r="P1439" t="str">
        <f>IF(Table11[[#This Row],[Age]]&lt;=22,"Rookie",IF(Table11[[#This Row],[Age]]&lt;=29,"Seasoned","Veteran"))</f>
        <v>Seasoned</v>
      </c>
      <c r="Q1439" t="str">
        <f>IF(AND(Table11[[#This Row],[Height (cm)]]&gt;=180,Table11[[#This Row],[Weight (kg)]]&gt;=70),"180+ and 70+","")</f>
        <v/>
      </c>
    </row>
    <row r="1440" spans="12:17" x14ac:dyDescent="0.2">
      <c r="L1440" t="s">
        <v>1148</v>
      </c>
      <c r="M1440">
        <v>17</v>
      </c>
      <c r="N1440">
        <v>172</v>
      </c>
      <c r="O1440">
        <v>68</v>
      </c>
      <c r="P1440" t="str">
        <f>IF(Table11[[#This Row],[Age]]&lt;=22,"Rookie",IF(Table11[[#This Row],[Age]]&lt;=29,"Seasoned","Veteran"))</f>
        <v>Rookie</v>
      </c>
      <c r="Q1440" t="str">
        <f>IF(AND(Table11[[#This Row],[Height (cm)]]&gt;=180,Table11[[#This Row],[Weight (kg)]]&gt;=70),"180+ and 70+","")</f>
        <v/>
      </c>
    </row>
    <row r="1441" spans="12:17" x14ac:dyDescent="0.2">
      <c r="L1441" t="s">
        <v>1315</v>
      </c>
      <c r="M1441">
        <v>17</v>
      </c>
      <c r="N1441">
        <v>187</v>
      </c>
      <c r="O1441">
        <v>70</v>
      </c>
      <c r="P1441" t="str">
        <f>IF(Table11[[#This Row],[Age]]&lt;=22,"Rookie",IF(Table11[[#This Row],[Age]]&lt;=29,"Seasoned","Veteran"))</f>
        <v>Rookie</v>
      </c>
      <c r="Q1441" t="str">
        <f>IF(AND(Table11[[#This Row],[Height (cm)]]&gt;=180,Table11[[#This Row],[Weight (kg)]]&gt;=70),"180+ and 70+","")</f>
        <v>180+ and 70+</v>
      </c>
    </row>
    <row r="1442" spans="12:17" x14ac:dyDescent="0.2">
      <c r="L1442" t="s">
        <v>1316</v>
      </c>
      <c r="M1442">
        <v>21</v>
      </c>
      <c r="N1442">
        <v>180</v>
      </c>
      <c r="O1442">
        <v>75</v>
      </c>
      <c r="P1442" t="str">
        <f>IF(Table11[[#This Row],[Age]]&lt;=22,"Rookie",IF(Table11[[#This Row],[Age]]&lt;=29,"Seasoned","Veteran"))</f>
        <v>Rookie</v>
      </c>
      <c r="Q1442" t="str">
        <f>IF(AND(Table11[[#This Row],[Height (cm)]]&gt;=180,Table11[[#This Row],[Weight (kg)]]&gt;=70),"180+ and 70+","")</f>
        <v>180+ and 70+</v>
      </c>
    </row>
    <row r="1443" spans="12:17" x14ac:dyDescent="0.2">
      <c r="L1443" t="s">
        <v>1317</v>
      </c>
      <c r="M1443">
        <v>22</v>
      </c>
      <c r="N1443">
        <v>192</v>
      </c>
      <c r="O1443">
        <v>70</v>
      </c>
      <c r="P1443" t="str">
        <f>IF(Table11[[#This Row],[Age]]&lt;=22,"Rookie",IF(Table11[[#This Row],[Age]]&lt;=29,"Seasoned","Veteran"))</f>
        <v>Rookie</v>
      </c>
      <c r="Q1443" t="str">
        <f>IF(AND(Table11[[#This Row],[Height (cm)]]&gt;=180,Table11[[#This Row],[Weight (kg)]]&gt;=70),"180+ and 70+","")</f>
        <v>180+ and 70+</v>
      </c>
    </row>
    <row r="1444" spans="12:17" x14ac:dyDescent="0.2">
      <c r="L1444" t="s">
        <v>1318</v>
      </c>
      <c r="M1444">
        <v>22</v>
      </c>
      <c r="N1444">
        <v>173</v>
      </c>
      <c r="O1444">
        <v>65</v>
      </c>
      <c r="P1444" t="str">
        <f>IF(Table11[[#This Row],[Age]]&lt;=22,"Rookie",IF(Table11[[#This Row],[Age]]&lt;=29,"Seasoned","Veteran"))</f>
        <v>Rookie</v>
      </c>
      <c r="Q1444" t="str">
        <f>IF(AND(Table11[[#This Row],[Height (cm)]]&gt;=180,Table11[[#This Row],[Weight (kg)]]&gt;=70),"180+ and 70+","")</f>
        <v/>
      </c>
    </row>
    <row r="1445" spans="12:17" x14ac:dyDescent="0.2">
      <c r="L1445" t="s">
        <v>1319</v>
      </c>
      <c r="M1445">
        <v>23</v>
      </c>
      <c r="N1445">
        <v>191</v>
      </c>
      <c r="O1445">
        <v>89</v>
      </c>
      <c r="P1445" t="str">
        <f>IF(Table11[[#This Row],[Age]]&lt;=22,"Rookie",IF(Table11[[#This Row],[Age]]&lt;=29,"Seasoned","Veteran"))</f>
        <v>Seasoned</v>
      </c>
      <c r="Q1445" t="str">
        <f>IF(AND(Table11[[#This Row],[Height (cm)]]&gt;=180,Table11[[#This Row],[Weight (kg)]]&gt;=70),"180+ and 70+","")</f>
        <v>180+ and 70+</v>
      </c>
    </row>
    <row r="1446" spans="12:17" x14ac:dyDescent="0.2">
      <c r="L1446" t="s">
        <v>1320</v>
      </c>
      <c r="M1446">
        <v>23</v>
      </c>
      <c r="N1446">
        <v>182</v>
      </c>
      <c r="O1446">
        <v>62</v>
      </c>
      <c r="P1446" t="str">
        <f>IF(Table11[[#This Row],[Age]]&lt;=22,"Rookie",IF(Table11[[#This Row],[Age]]&lt;=29,"Seasoned","Veteran"))</f>
        <v>Seasoned</v>
      </c>
      <c r="Q1446" t="str">
        <f>IF(AND(Table11[[#This Row],[Height (cm)]]&gt;=180,Table11[[#This Row],[Weight (kg)]]&gt;=70),"180+ and 70+","")</f>
        <v/>
      </c>
    </row>
    <row r="1447" spans="12:17" x14ac:dyDescent="0.2">
      <c r="L1447" t="s">
        <v>1321</v>
      </c>
      <c r="M1447">
        <v>22</v>
      </c>
      <c r="N1447">
        <v>178</v>
      </c>
      <c r="O1447">
        <v>77</v>
      </c>
      <c r="P1447" t="str">
        <f>IF(Table11[[#This Row],[Age]]&lt;=22,"Rookie",IF(Table11[[#This Row],[Age]]&lt;=29,"Seasoned","Veteran"))</f>
        <v>Rookie</v>
      </c>
      <c r="Q1447" t="str">
        <f>IF(AND(Table11[[#This Row],[Height (cm)]]&gt;=180,Table11[[#This Row],[Weight (kg)]]&gt;=70),"180+ and 70+","")</f>
        <v/>
      </c>
    </row>
    <row r="1448" spans="12:17" x14ac:dyDescent="0.2">
      <c r="L1448" t="s">
        <v>1322</v>
      </c>
      <c r="M1448">
        <v>22</v>
      </c>
      <c r="N1448">
        <v>183</v>
      </c>
      <c r="O1448">
        <v>75</v>
      </c>
      <c r="P1448" t="str">
        <f>IF(Table11[[#This Row],[Age]]&lt;=22,"Rookie",IF(Table11[[#This Row],[Age]]&lt;=29,"Seasoned","Veteran"))</f>
        <v>Rookie</v>
      </c>
      <c r="Q1448" t="str">
        <f>IF(AND(Table11[[#This Row],[Height (cm)]]&gt;=180,Table11[[#This Row],[Weight (kg)]]&gt;=70),"180+ and 70+","")</f>
        <v>180+ and 70+</v>
      </c>
    </row>
    <row r="1449" spans="12:17" x14ac:dyDescent="0.2">
      <c r="L1449" t="s">
        <v>1323</v>
      </c>
      <c r="M1449">
        <v>21</v>
      </c>
      <c r="N1449">
        <v>185</v>
      </c>
      <c r="O1449">
        <v>66</v>
      </c>
      <c r="P1449" t="str">
        <f>IF(Table11[[#This Row],[Age]]&lt;=22,"Rookie",IF(Table11[[#This Row],[Age]]&lt;=29,"Seasoned","Veteran"))</f>
        <v>Rookie</v>
      </c>
      <c r="Q1449" t="str">
        <f>IF(AND(Table11[[#This Row],[Height (cm)]]&gt;=180,Table11[[#This Row],[Weight (kg)]]&gt;=70),"180+ and 70+","")</f>
        <v/>
      </c>
    </row>
    <row r="1450" spans="12:17" x14ac:dyDescent="0.2">
      <c r="L1450" t="s">
        <v>1324</v>
      </c>
      <c r="M1450">
        <v>23</v>
      </c>
      <c r="N1450">
        <v>172</v>
      </c>
      <c r="O1450">
        <v>62</v>
      </c>
      <c r="P1450" t="str">
        <f>IF(Table11[[#This Row],[Age]]&lt;=22,"Rookie",IF(Table11[[#This Row],[Age]]&lt;=29,"Seasoned","Veteran"))</f>
        <v>Seasoned</v>
      </c>
      <c r="Q1450" t="str">
        <f>IF(AND(Table11[[#This Row],[Height (cm)]]&gt;=180,Table11[[#This Row],[Weight (kg)]]&gt;=70),"180+ and 70+","")</f>
        <v/>
      </c>
    </row>
    <row r="1451" spans="12:17" x14ac:dyDescent="0.2">
      <c r="L1451" t="s">
        <v>1189</v>
      </c>
      <c r="M1451">
        <v>21</v>
      </c>
      <c r="N1451">
        <v>181</v>
      </c>
      <c r="O1451">
        <v>74</v>
      </c>
      <c r="P1451" t="str">
        <f>IF(Table11[[#This Row],[Age]]&lt;=22,"Rookie",IF(Table11[[#This Row],[Age]]&lt;=29,"Seasoned","Veteran"))</f>
        <v>Rookie</v>
      </c>
      <c r="Q1451" t="str">
        <f>IF(AND(Table11[[#This Row],[Height (cm)]]&gt;=180,Table11[[#This Row],[Weight (kg)]]&gt;=70),"180+ and 70+","")</f>
        <v>180+ and 70+</v>
      </c>
    </row>
    <row r="1452" spans="12:17" x14ac:dyDescent="0.2">
      <c r="L1452" t="s">
        <v>1190</v>
      </c>
      <c r="M1452">
        <v>18</v>
      </c>
      <c r="N1452">
        <v>170</v>
      </c>
      <c r="O1452">
        <v>60</v>
      </c>
      <c r="P1452" t="str">
        <f>IF(Table11[[#This Row],[Age]]&lt;=22,"Rookie",IF(Table11[[#This Row],[Age]]&lt;=29,"Seasoned","Veteran"))</f>
        <v>Rookie</v>
      </c>
      <c r="Q1452" t="str">
        <f>IF(AND(Table11[[#This Row],[Height (cm)]]&gt;=180,Table11[[#This Row],[Weight (kg)]]&gt;=70),"180+ and 70+","")</f>
        <v/>
      </c>
    </row>
    <row r="1453" spans="12:17" x14ac:dyDescent="0.2">
      <c r="L1453" t="s">
        <v>1325</v>
      </c>
      <c r="M1453">
        <v>20</v>
      </c>
      <c r="N1453">
        <v>175</v>
      </c>
      <c r="O1453">
        <v>70</v>
      </c>
      <c r="P1453" t="str">
        <f>IF(Table11[[#This Row],[Age]]&lt;=22,"Rookie",IF(Table11[[#This Row],[Age]]&lt;=29,"Seasoned","Veteran"))</f>
        <v>Rookie</v>
      </c>
      <c r="Q1453" t="str">
        <f>IF(AND(Table11[[#This Row],[Height (cm)]]&gt;=180,Table11[[#This Row],[Weight (kg)]]&gt;=70),"180+ and 70+","")</f>
        <v/>
      </c>
    </row>
    <row r="1454" spans="12:17" x14ac:dyDescent="0.2">
      <c r="L1454" t="s">
        <v>1326</v>
      </c>
      <c r="M1454">
        <v>23</v>
      </c>
      <c r="N1454">
        <v>185</v>
      </c>
      <c r="O1454">
        <v>78</v>
      </c>
      <c r="P1454" t="str">
        <f>IF(Table11[[#This Row],[Age]]&lt;=22,"Rookie",IF(Table11[[#This Row],[Age]]&lt;=29,"Seasoned","Veteran"))</f>
        <v>Seasoned</v>
      </c>
      <c r="Q1454" t="str">
        <f>IF(AND(Table11[[#This Row],[Height (cm)]]&gt;=180,Table11[[#This Row],[Weight (kg)]]&gt;=70),"180+ and 70+","")</f>
        <v>180+ and 70+</v>
      </c>
    </row>
    <row r="1455" spans="12:17" x14ac:dyDescent="0.2">
      <c r="L1455" t="s">
        <v>1327</v>
      </c>
      <c r="M1455">
        <v>21</v>
      </c>
      <c r="N1455">
        <v>178</v>
      </c>
      <c r="O1455">
        <v>71</v>
      </c>
      <c r="P1455" t="str">
        <f>IF(Table11[[#This Row],[Age]]&lt;=22,"Rookie",IF(Table11[[#This Row],[Age]]&lt;=29,"Seasoned","Veteran"))</f>
        <v>Rookie</v>
      </c>
      <c r="Q1455" t="str">
        <f>IF(AND(Table11[[#This Row],[Height (cm)]]&gt;=180,Table11[[#This Row],[Weight (kg)]]&gt;=70),"180+ and 70+","")</f>
        <v/>
      </c>
    </row>
    <row r="1456" spans="12:17" x14ac:dyDescent="0.2">
      <c r="L1456" t="s">
        <v>1328</v>
      </c>
      <c r="M1456">
        <v>21</v>
      </c>
      <c r="N1456">
        <v>179</v>
      </c>
      <c r="O1456">
        <v>73</v>
      </c>
      <c r="P1456" t="str">
        <f>IF(Table11[[#This Row],[Age]]&lt;=22,"Rookie",IF(Table11[[#This Row],[Age]]&lt;=29,"Seasoned","Veteran"))</f>
        <v>Rookie</v>
      </c>
      <c r="Q1456" t="str">
        <f>IF(AND(Table11[[#This Row],[Height (cm)]]&gt;=180,Table11[[#This Row],[Weight (kg)]]&gt;=70),"180+ and 70+","")</f>
        <v/>
      </c>
    </row>
    <row r="1457" spans="12:17" x14ac:dyDescent="0.2">
      <c r="L1457" t="s">
        <v>1329</v>
      </c>
      <c r="M1457">
        <v>20</v>
      </c>
      <c r="N1457">
        <v>169</v>
      </c>
      <c r="O1457">
        <v>66</v>
      </c>
      <c r="P1457" t="str">
        <f>IF(Table11[[#This Row],[Age]]&lt;=22,"Rookie",IF(Table11[[#This Row],[Age]]&lt;=29,"Seasoned","Veteran"))</f>
        <v>Rookie</v>
      </c>
      <c r="Q1457" t="str">
        <f>IF(AND(Table11[[#This Row],[Height (cm)]]&gt;=180,Table11[[#This Row],[Weight (kg)]]&gt;=70),"180+ and 70+","")</f>
        <v/>
      </c>
    </row>
    <row r="1458" spans="12:17" x14ac:dyDescent="0.2">
      <c r="L1458" t="s">
        <v>1330</v>
      </c>
      <c r="M1458">
        <v>20</v>
      </c>
      <c r="N1458">
        <v>181</v>
      </c>
      <c r="O1458">
        <v>82</v>
      </c>
      <c r="P1458" t="str">
        <f>IF(Table11[[#This Row],[Age]]&lt;=22,"Rookie",IF(Table11[[#This Row],[Age]]&lt;=29,"Seasoned","Veteran"))</f>
        <v>Rookie</v>
      </c>
      <c r="Q1458" t="str">
        <f>IF(AND(Table11[[#This Row],[Height (cm)]]&gt;=180,Table11[[#This Row],[Weight (kg)]]&gt;=70),"180+ and 70+","")</f>
        <v>180+ and 70+</v>
      </c>
    </row>
    <row r="1459" spans="12:17" x14ac:dyDescent="0.2">
      <c r="L1459" t="s">
        <v>1331</v>
      </c>
      <c r="M1459">
        <v>22</v>
      </c>
      <c r="N1459">
        <v>178</v>
      </c>
      <c r="O1459">
        <v>69</v>
      </c>
      <c r="P1459" t="str">
        <f>IF(Table11[[#This Row],[Age]]&lt;=22,"Rookie",IF(Table11[[#This Row],[Age]]&lt;=29,"Seasoned","Veteran"))</f>
        <v>Rookie</v>
      </c>
      <c r="Q1459" t="str">
        <f>IF(AND(Table11[[#This Row],[Height (cm)]]&gt;=180,Table11[[#This Row],[Weight (kg)]]&gt;=70),"180+ and 70+","")</f>
        <v/>
      </c>
    </row>
    <row r="1460" spans="12:17" x14ac:dyDescent="0.2">
      <c r="L1460" t="s">
        <v>1332</v>
      </c>
      <c r="M1460">
        <v>23</v>
      </c>
      <c r="N1460">
        <v>182</v>
      </c>
      <c r="O1460">
        <v>80</v>
      </c>
      <c r="P1460" t="str">
        <f>IF(Table11[[#This Row],[Age]]&lt;=22,"Rookie",IF(Table11[[#This Row],[Age]]&lt;=29,"Seasoned","Veteran"))</f>
        <v>Seasoned</v>
      </c>
      <c r="Q1460" t="str">
        <f>IF(AND(Table11[[#This Row],[Height (cm)]]&gt;=180,Table11[[#This Row],[Weight (kg)]]&gt;=70),"180+ and 70+","")</f>
        <v>180+ and 70+</v>
      </c>
    </row>
    <row r="1461" spans="12:17" x14ac:dyDescent="0.2">
      <c r="L1461" t="s">
        <v>1333</v>
      </c>
      <c r="M1461">
        <v>21</v>
      </c>
      <c r="N1461">
        <v>176</v>
      </c>
      <c r="O1461">
        <v>72</v>
      </c>
      <c r="P1461" t="str">
        <f>IF(Table11[[#This Row],[Age]]&lt;=22,"Rookie",IF(Table11[[#This Row],[Age]]&lt;=29,"Seasoned","Veteran"))</f>
        <v>Rookie</v>
      </c>
      <c r="Q1461" t="str">
        <f>IF(AND(Table11[[#This Row],[Height (cm)]]&gt;=180,Table11[[#This Row],[Weight (kg)]]&gt;=70),"180+ and 70+","")</f>
        <v/>
      </c>
    </row>
    <row r="1462" spans="12:17" x14ac:dyDescent="0.2">
      <c r="L1462" t="s">
        <v>1334</v>
      </c>
      <c r="M1462">
        <v>20</v>
      </c>
      <c r="N1462">
        <v>176</v>
      </c>
      <c r="O1462">
        <v>71</v>
      </c>
      <c r="P1462" t="str">
        <f>IF(Table11[[#This Row],[Age]]&lt;=22,"Rookie",IF(Table11[[#This Row],[Age]]&lt;=29,"Seasoned","Veteran"))</f>
        <v>Rookie</v>
      </c>
      <c r="Q1462" t="str">
        <f>IF(AND(Table11[[#This Row],[Height (cm)]]&gt;=180,Table11[[#This Row],[Weight (kg)]]&gt;=70),"180+ and 70+","")</f>
        <v/>
      </c>
    </row>
    <row r="1463" spans="12:17" x14ac:dyDescent="0.2">
      <c r="L1463" t="s">
        <v>1335</v>
      </c>
      <c r="M1463">
        <v>21</v>
      </c>
      <c r="N1463">
        <v>175</v>
      </c>
      <c r="O1463">
        <v>77</v>
      </c>
      <c r="P1463" t="str">
        <f>IF(Table11[[#This Row],[Age]]&lt;=22,"Rookie",IF(Table11[[#This Row],[Age]]&lt;=29,"Seasoned","Veteran"))</f>
        <v>Rookie</v>
      </c>
      <c r="Q1463" t="str">
        <f>IF(AND(Table11[[#This Row],[Height (cm)]]&gt;=180,Table11[[#This Row],[Weight (kg)]]&gt;=70),"180+ and 70+","")</f>
        <v/>
      </c>
    </row>
    <row r="1464" spans="12:17" x14ac:dyDescent="0.2">
      <c r="L1464" t="s">
        <v>1336</v>
      </c>
      <c r="M1464">
        <v>19</v>
      </c>
      <c r="N1464">
        <v>178</v>
      </c>
      <c r="O1464">
        <v>66</v>
      </c>
      <c r="P1464" t="str">
        <f>IF(Table11[[#This Row],[Age]]&lt;=22,"Rookie",IF(Table11[[#This Row],[Age]]&lt;=29,"Seasoned","Veteran"))</f>
        <v>Rookie</v>
      </c>
      <c r="Q1464" t="str">
        <f>IF(AND(Table11[[#This Row],[Height (cm)]]&gt;=180,Table11[[#This Row],[Weight (kg)]]&gt;=70),"180+ and 70+","")</f>
        <v/>
      </c>
    </row>
    <row r="1465" spans="12:17" x14ac:dyDescent="0.2">
      <c r="L1465" t="s">
        <v>1337</v>
      </c>
      <c r="M1465">
        <v>22</v>
      </c>
      <c r="N1465">
        <v>194</v>
      </c>
      <c r="O1465">
        <v>88</v>
      </c>
      <c r="P1465" t="str">
        <f>IF(Table11[[#This Row],[Age]]&lt;=22,"Rookie",IF(Table11[[#This Row],[Age]]&lt;=29,"Seasoned","Veteran"))</f>
        <v>Rookie</v>
      </c>
      <c r="Q1465" t="str">
        <f>IF(AND(Table11[[#This Row],[Height (cm)]]&gt;=180,Table11[[#This Row],[Weight (kg)]]&gt;=70),"180+ and 70+","")</f>
        <v>180+ and 70+</v>
      </c>
    </row>
    <row r="1466" spans="12:17" x14ac:dyDescent="0.2">
      <c r="L1466" t="s">
        <v>1338</v>
      </c>
      <c r="M1466">
        <v>21</v>
      </c>
      <c r="N1466">
        <v>183</v>
      </c>
      <c r="O1466">
        <v>75</v>
      </c>
      <c r="P1466" t="str">
        <f>IF(Table11[[#This Row],[Age]]&lt;=22,"Rookie",IF(Table11[[#This Row],[Age]]&lt;=29,"Seasoned","Veteran"))</f>
        <v>Rookie</v>
      </c>
      <c r="Q1466" t="str">
        <f>IF(AND(Table11[[#This Row],[Height (cm)]]&gt;=180,Table11[[#This Row],[Weight (kg)]]&gt;=70),"180+ and 70+","")</f>
        <v>180+ and 70+</v>
      </c>
    </row>
    <row r="1467" spans="12:17" x14ac:dyDescent="0.2">
      <c r="L1467" t="s">
        <v>1339</v>
      </c>
      <c r="M1467">
        <v>23</v>
      </c>
      <c r="N1467">
        <v>185</v>
      </c>
      <c r="O1467">
        <v>78</v>
      </c>
      <c r="P1467" t="str">
        <f>IF(Table11[[#This Row],[Age]]&lt;=22,"Rookie",IF(Table11[[#This Row],[Age]]&lt;=29,"Seasoned","Veteran"))</f>
        <v>Seasoned</v>
      </c>
      <c r="Q1467" t="str">
        <f>IF(AND(Table11[[#This Row],[Height (cm)]]&gt;=180,Table11[[#This Row],[Weight (kg)]]&gt;=70),"180+ and 70+","")</f>
        <v>180+ and 70+</v>
      </c>
    </row>
    <row r="1468" spans="12:17" x14ac:dyDescent="0.2">
      <c r="L1468" t="s">
        <v>1340</v>
      </c>
      <c r="M1468">
        <v>21</v>
      </c>
      <c r="N1468">
        <v>175</v>
      </c>
      <c r="O1468">
        <v>68</v>
      </c>
      <c r="P1468" t="str">
        <f>IF(Table11[[#This Row],[Age]]&lt;=22,"Rookie",IF(Table11[[#This Row],[Age]]&lt;=29,"Seasoned","Veteran"))</f>
        <v>Rookie</v>
      </c>
      <c r="Q1468" t="str">
        <f>IF(AND(Table11[[#This Row],[Height (cm)]]&gt;=180,Table11[[#This Row],[Weight (kg)]]&gt;=70),"180+ and 70+","")</f>
        <v/>
      </c>
    </row>
    <row r="1469" spans="12:17" x14ac:dyDescent="0.2">
      <c r="L1469" t="s">
        <v>1341</v>
      </c>
      <c r="M1469">
        <v>20</v>
      </c>
      <c r="N1469">
        <v>174</v>
      </c>
      <c r="O1469">
        <v>65</v>
      </c>
      <c r="P1469" t="str">
        <f>IF(Table11[[#This Row],[Age]]&lt;=22,"Rookie",IF(Table11[[#This Row],[Age]]&lt;=29,"Seasoned","Veteran"))</f>
        <v>Rookie</v>
      </c>
      <c r="Q1469" t="str">
        <f>IF(AND(Table11[[#This Row],[Height (cm)]]&gt;=180,Table11[[#This Row],[Weight (kg)]]&gt;=70),"180+ and 70+","")</f>
        <v/>
      </c>
    </row>
    <row r="1470" spans="12:17" x14ac:dyDescent="0.2">
      <c r="L1470" t="s">
        <v>1342</v>
      </c>
      <c r="M1470">
        <v>21</v>
      </c>
      <c r="N1470">
        <v>171</v>
      </c>
      <c r="O1470">
        <v>65</v>
      </c>
      <c r="P1470" t="str">
        <f>IF(Table11[[#This Row],[Age]]&lt;=22,"Rookie",IF(Table11[[#This Row],[Age]]&lt;=29,"Seasoned","Veteran"))</f>
        <v>Rookie</v>
      </c>
      <c r="Q1470" t="str">
        <f>IF(AND(Table11[[#This Row],[Height (cm)]]&gt;=180,Table11[[#This Row],[Weight (kg)]]&gt;=70),"180+ and 70+","")</f>
        <v/>
      </c>
    </row>
    <row r="1471" spans="12:17" x14ac:dyDescent="0.2">
      <c r="L1471" t="s">
        <v>1343</v>
      </c>
      <c r="M1471">
        <v>22</v>
      </c>
      <c r="N1471">
        <v>192</v>
      </c>
      <c r="O1471">
        <v>78</v>
      </c>
      <c r="P1471" t="str">
        <f>IF(Table11[[#This Row],[Age]]&lt;=22,"Rookie",IF(Table11[[#This Row],[Age]]&lt;=29,"Seasoned","Veteran"))</f>
        <v>Rookie</v>
      </c>
      <c r="Q1471" t="str">
        <f>IF(AND(Table11[[#This Row],[Height (cm)]]&gt;=180,Table11[[#This Row],[Weight (kg)]]&gt;=70),"180+ and 70+","")</f>
        <v>180+ and 70+</v>
      </c>
    </row>
    <row r="1472" spans="12:17" x14ac:dyDescent="0.2">
      <c r="L1472" t="s">
        <v>1344</v>
      </c>
      <c r="M1472">
        <v>21</v>
      </c>
      <c r="N1472">
        <v>183</v>
      </c>
      <c r="O1472">
        <v>73</v>
      </c>
      <c r="P1472" t="str">
        <f>IF(Table11[[#This Row],[Age]]&lt;=22,"Rookie",IF(Table11[[#This Row],[Age]]&lt;=29,"Seasoned","Veteran"))</f>
        <v>Rookie</v>
      </c>
      <c r="Q1472" t="str">
        <f>IF(AND(Table11[[#This Row],[Height (cm)]]&gt;=180,Table11[[#This Row],[Weight (kg)]]&gt;=70),"180+ and 70+","")</f>
        <v>180+ and 70+</v>
      </c>
    </row>
    <row r="1473" spans="12:17" x14ac:dyDescent="0.2">
      <c r="L1473" t="s">
        <v>1199</v>
      </c>
      <c r="M1473">
        <v>21</v>
      </c>
      <c r="N1473">
        <v>186</v>
      </c>
      <c r="O1473">
        <v>78</v>
      </c>
      <c r="P1473" t="str">
        <f>IF(Table11[[#This Row],[Age]]&lt;=22,"Rookie",IF(Table11[[#This Row],[Age]]&lt;=29,"Seasoned","Veteran"))</f>
        <v>Rookie</v>
      </c>
      <c r="Q1473" t="str">
        <f>IF(AND(Table11[[#This Row],[Height (cm)]]&gt;=180,Table11[[#This Row],[Weight (kg)]]&gt;=70),"180+ and 70+","")</f>
        <v>180+ and 70+</v>
      </c>
    </row>
    <row r="1474" spans="12:17" x14ac:dyDescent="0.2">
      <c r="L1474" t="s">
        <v>1345</v>
      </c>
      <c r="M1474">
        <v>19</v>
      </c>
      <c r="N1474">
        <v>189</v>
      </c>
      <c r="O1474">
        <v>86</v>
      </c>
      <c r="P1474" t="str">
        <f>IF(Table11[[#This Row],[Age]]&lt;=22,"Rookie",IF(Table11[[#This Row],[Age]]&lt;=29,"Seasoned","Veteran"))</f>
        <v>Rookie</v>
      </c>
      <c r="Q1474" t="str">
        <f>IF(AND(Table11[[#This Row],[Height (cm)]]&gt;=180,Table11[[#This Row],[Weight (kg)]]&gt;=70),"180+ and 70+","")</f>
        <v>180+ and 70+</v>
      </c>
    </row>
    <row r="1475" spans="12:17" x14ac:dyDescent="0.2">
      <c r="L1475" t="s">
        <v>1346</v>
      </c>
      <c r="M1475">
        <v>21</v>
      </c>
      <c r="N1475">
        <v>184</v>
      </c>
      <c r="O1475">
        <v>73</v>
      </c>
      <c r="P1475" t="str">
        <f>IF(Table11[[#This Row],[Age]]&lt;=22,"Rookie",IF(Table11[[#This Row],[Age]]&lt;=29,"Seasoned","Veteran"))</f>
        <v>Rookie</v>
      </c>
      <c r="Q1475" t="str">
        <f>IF(AND(Table11[[#This Row],[Height (cm)]]&gt;=180,Table11[[#This Row],[Weight (kg)]]&gt;=70),"180+ and 70+","")</f>
        <v>180+ and 70+</v>
      </c>
    </row>
    <row r="1476" spans="12:17" x14ac:dyDescent="0.2">
      <c r="L1476" t="s">
        <v>1347</v>
      </c>
      <c r="M1476">
        <v>21</v>
      </c>
      <c r="N1476">
        <v>180</v>
      </c>
      <c r="O1476">
        <v>70</v>
      </c>
      <c r="P1476" t="str">
        <f>IF(Table11[[#This Row],[Age]]&lt;=22,"Rookie",IF(Table11[[#This Row],[Age]]&lt;=29,"Seasoned","Veteran"))</f>
        <v>Rookie</v>
      </c>
      <c r="Q1476" t="str">
        <f>IF(AND(Table11[[#This Row],[Height (cm)]]&gt;=180,Table11[[#This Row],[Weight (kg)]]&gt;=70),"180+ and 70+","")</f>
        <v>180+ and 70+</v>
      </c>
    </row>
    <row r="1477" spans="12:17" x14ac:dyDescent="0.2">
      <c r="L1477" t="s">
        <v>1348</v>
      </c>
      <c r="M1477">
        <v>20</v>
      </c>
      <c r="N1477">
        <v>188</v>
      </c>
      <c r="O1477">
        <v>80</v>
      </c>
      <c r="P1477" t="str">
        <f>IF(Table11[[#This Row],[Age]]&lt;=22,"Rookie",IF(Table11[[#This Row],[Age]]&lt;=29,"Seasoned","Veteran"))</f>
        <v>Rookie</v>
      </c>
      <c r="Q1477" t="str">
        <f>IF(AND(Table11[[#This Row],[Height (cm)]]&gt;=180,Table11[[#This Row],[Weight (kg)]]&gt;=70),"180+ and 70+","")</f>
        <v>180+ and 70+</v>
      </c>
    </row>
    <row r="1478" spans="12:17" x14ac:dyDescent="0.2">
      <c r="L1478" t="s">
        <v>1349</v>
      </c>
      <c r="M1478">
        <v>21</v>
      </c>
      <c r="N1478">
        <v>176</v>
      </c>
      <c r="O1478">
        <v>69</v>
      </c>
      <c r="P1478" t="str">
        <f>IF(Table11[[#This Row],[Age]]&lt;=22,"Rookie",IF(Table11[[#This Row],[Age]]&lt;=29,"Seasoned","Veteran"))</f>
        <v>Rookie</v>
      </c>
      <c r="Q1478" t="str">
        <f>IF(AND(Table11[[#This Row],[Height (cm)]]&gt;=180,Table11[[#This Row],[Weight (kg)]]&gt;=70),"180+ and 70+","")</f>
        <v/>
      </c>
    </row>
    <row r="1479" spans="12:17" x14ac:dyDescent="0.2">
      <c r="L1479" t="s">
        <v>1350</v>
      </c>
      <c r="M1479">
        <v>20</v>
      </c>
      <c r="N1479">
        <v>178</v>
      </c>
      <c r="O1479">
        <v>69</v>
      </c>
      <c r="P1479" t="str">
        <f>IF(Table11[[#This Row],[Age]]&lt;=22,"Rookie",IF(Table11[[#This Row],[Age]]&lt;=29,"Seasoned","Veteran"))</f>
        <v>Rookie</v>
      </c>
      <c r="Q1479" t="str">
        <f>IF(AND(Table11[[#This Row],[Height (cm)]]&gt;=180,Table11[[#This Row],[Weight (kg)]]&gt;=70),"180+ and 70+","")</f>
        <v/>
      </c>
    </row>
    <row r="1480" spans="12:17" x14ac:dyDescent="0.2">
      <c r="L1480" t="s">
        <v>1351</v>
      </c>
      <c r="M1480">
        <v>21</v>
      </c>
      <c r="N1480">
        <v>174</v>
      </c>
      <c r="O1480">
        <v>68</v>
      </c>
      <c r="P1480" t="str">
        <f>IF(Table11[[#This Row],[Age]]&lt;=22,"Rookie",IF(Table11[[#This Row],[Age]]&lt;=29,"Seasoned","Veteran"))</f>
        <v>Rookie</v>
      </c>
      <c r="Q1480" t="str">
        <f>IF(AND(Table11[[#This Row],[Height (cm)]]&gt;=180,Table11[[#This Row],[Weight (kg)]]&gt;=70),"180+ and 70+","")</f>
        <v/>
      </c>
    </row>
    <row r="1481" spans="12:17" x14ac:dyDescent="0.2">
      <c r="L1481" t="s">
        <v>1352</v>
      </c>
      <c r="M1481">
        <v>17</v>
      </c>
      <c r="N1481">
        <v>175</v>
      </c>
      <c r="O1481">
        <v>68</v>
      </c>
      <c r="P1481" t="str">
        <f>IF(Table11[[#This Row],[Age]]&lt;=22,"Rookie",IF(Table11[[#This Row],[Age]]&lt;=29,"Seasoned","Veteran"))</f>
        <v>Rookie</v>
      </c>
      <c r="Q1481" t="str">
        <f>IF(AND(Table11[[#This Row],[Height (cm)]]&gt;=180,Table11[[#This Row],[Weight (kg)]]&gt;=70),"180+ and 70+","")</f>
        <v/>
      </c>
    </row>
    <row r="1482" spans="12:17" x14ac:dyDescent="0.2">
      <c r="L1482" t="s">
        <v>1353</v>
      </c>
      <c r="M1482">
        <v>20</v>
      </c>
      <c r="N1482">
        <v>183</v>
      </c>
      <c r="O1482">
        <v>78</v>
      </c>
      <c r="P1482" t="str">
        <f>IF(Table11[[#This Row],[Age]]&lt;=22,"Rookie",IF(Table11[[#This Row],[Age]]&lt;=29,"Seasoned","Veteran"))</f>
        <v>Rookie</v>
      </c>
      <c r="Q1482" t="str">
        <f>IF(AND(Table11[[#This Row],[Height (cm)]]&gt;=180,Table11[[#This Row],[Weight (kg)]]&gt;=70),"180+ and 70+","")</f>
        <v>180+ and 70+</v>
      </c>
    </row>
    <row r="1483" spans="12:17" x14ac:dyDescent="0.2">
      <c r="L1483" t="s">
        <v>1354</v>
      </c>
      <c r="M1483">
        <v>22</v>
      </c>
      <c r="N1483">
        <v>187</v>
      </c>
      <c r="O1483">
        <v>80</v>
      </c>
      <c r="P1483" t="str">
        <f>IF(Table11[[#This Row],[Age]]&lt;=22,"Rookie",IF(Table11[[#This Row],[Age]]&lt;=29,"Seasoned","Veteran"))</f>
        <v>Rookie</v>
      </c>
      <c r="Q1483" t="str">
        <f>IF(AND(Table11[[#This Row],[Height (cm)]]&gt;=180,Table11[[#This Row],[Weight (kg)]]&gt;=70),"180+ and 70+","")</f>
        <v>180+ and 70+</v>
      </c>
    </row>
    <row r="1484" spans="12:17" x14ac:dyDescent="0.2">
      <c r="L1484" t="s">
        <v>1355</v>
      </c>
      <c r="M1484">
        <v>21</v>
      </c>
      <c r="N1484">
        <v>190</v>
      </c>
      <c r="O1484">
        <v>82</v>
      </c>
      <c r="P1484" t="str">
        <f>IF(Table11[[#This Row],[Age]]&lt;=22,"Rookie",IF(Table11[[#This Row],[Age]]&lt;=29,"Seasoned","Veteran"))</f>
        <v>Rookie</v>
      </c>
      <c r="Q1484" t="str">
        <f>IF(AND(Table11[[#This Row],[Height (cm)]]&gt;=180,Table11[[#This Row],[Weight (kg)]]&gt;=70),"180+ and 70+","")</f>
        <v>180+ and 70+</v>
      </c>
    </row>
    <row r="1485" spans="12:17" x14ac:dyDescent="0.2">
      <c r="L1485" t="s">
        <v>1356</v>
      </c>
      <c r="M1485">
        <v>18</v>
      </c>
      <c r="N1485">
        <v>172</v>
      </c>
      <c r="O1485">
        <v>65</v>
      </c>
      <c r="P1485" t="str">
        <f>IF(Table11[[#This Row],[Age]]&lt;=22,"Rookie",IF(Table11[[#This Row],[Age]]&lt;=29,"Seasoned","Veteran"))</f>
        <v>Rookie</v>
      </c>
      <c r="Q1485" t="str">
        <f>IF(AND(Table11[[#This Row],[Height (cm)]]&gt;=180,Table11[[#This Row],[Weight (kg)]]&gt;=70),"180+ and 70+","")</f>
        <v/>
      </c>
    </row>
    <row r="1486" spans="12:17" x14ac:dyDescent="0.2">
      <c r="L1486" t="s">
        <v>1357</v>
      </c>
      <c r="M1486">
        <v>20</v>
      </c>
      <c r="N1486">
        <v>191</v>
      </c>
      <c r="O1486">
        <v>78</v>
      </c>
      <c r="P1486" t="str">
        <f>IF(Table11[[#This Row],[Age]]&lt;=22,"Rookie",IF(Table11[[#This Row],[Age]]&lt;=29,"Seasoned","Veteran"))</f>
        <v>Rookie</v>
      </c>
      <c r="Q1486" t="str">
        <f>IF(AND(Table11[[#This Row],[Height (cm)]]&gt;=180,Table11[[#This Row],[Weight (kg)]]&gt;=70),"180+ and 70+","")</f>
        <v>180+ and 70+</v>
      </c>
    </row>
    <row r="1487" spans="12:17" x14ac:dyDescent="0.2">
      <c r="L1487" t="s">
        <v>1358</v>
      </c>
      <c r="M1487">
        <v>20</v>
      </c>
      <c r="N1487">
        <v>173</v>
      </c>
      <c r="O1487">
        <v>75</v>
      </c>
      <c r="P1487" t="str">
        <f>IF(Table11[[#This Row],[Age]]&lt;=22,"Rookie",IF(Table11[[#This Row],[Age]]&lt;=29,"Seasoned","Veteran"))</f>
        <v>Rookie</v>
      </c>
      <c r="Q1487" t="str">
        <f>IF(AND(Table11[[#This Row],[Height (cm)]]&gt;=180,Table11[[#This Row],[Weight (kg)]]&gt;=70),"180+ and 70+","")</f>
        <v/>
      </c>
    </row>
    <row r="1488" spans="12:17" x14ac:dyDescent="0.2">
      <c r="L1488" t="s">
        <v>1359</v>
      </c>
      <c r="M1488">
        <v>20</v>
      </c>
      <c r="N1488">
        <v>178</v>
      </c>
      <c r="O1488">
        <v>70</v>
      </c>
      <c r="P1488" t="str">
        <f>IF(Table11[[#This Row],[Age]]&lt;=22,"Rookie",IF(Table11[[#This Row],[Age]]&lt;=29,"Seasoned","Veteran"))</f>
        <v>Rookie</v>
      </c>
      <c r="Q1488" t="str">
        <f>IF(AND(Table11[[#This Row],[Height (cm)]]&gt;=180,Table11[[#This Row],[Weight (kg)]]&gt;=70),"180+ and 70+","")</f>
        <v/>
      </c>
    </row>
    <row r="1489" spans="12:17" x14ac:dyDescent="0.2">
      <c r="L1489" t="s">
        <v>1360</v>
      </c>
      <c r="M1489">
        <v>19</v>
      </c>
      <c r="N1489">
        <v>190</v>
      </c>
      <c r="O1489">
        <v>83</v>
      </c>
      <c r="P1489" t="str">
        <f>IF(Table11[[#This Row],[Age]]&lt;=22,"Rookie",IF(Table11[[#This Row],[Age]]&lt;=29,"Seasoned","Veteran"))</f>
        <v>Rookie</v>
      </c>
      <c r="Q1489" t="str">
        <f>IF(AND(Table11[[#This Row],[Height (cm)]]&gt;=180,Table11[[#This Row],[Weight (kg)]]&gt;=70),"180+ and 70+","")</f>
        <v>180+ and 70+</v>
      </c>
    </row>
    <row r="1490" spans="12:17" x14ac:dyDescent="0.2">
      <c r="L1490" t="s">
        <v>1361</v>
      </c>
      <c r="M1490">
        <v>20</v>
      </c>
      <c r="N1490">
        <v>181</v>
      </c>
      <c r="O1490">
        <v>65</v>
      </c>
      <c r="P1490" t="str">
        <f>IF(Table11[[#This Row],[Age]]&lt;=22,"Rookie",IF(Table11[[#This Row],[Age]]&lt;=29,"Seasoned","Veteran"))</f>
        <v>Rookie</v>
      </c>
      <c r="Q1490" t="str">
        <f>IF(AND(Table11[[#This Row],[Height (cm)]]&gt;=180,Table11[[#This Row],[Weight (kg)]]&gt;=70),"180+ and 70+","")</f>
        <v/>
      </c>
    </row>
    <row r="1491" spans="12:17" x14ac:dyDescent="0.2">
      <c r="L1491" t="s">
        <v>1362</v>
      </c>
      <c r="M1491">
        <v>22</v>
      </c>
      <c r="N1491">
        <v>184</v>
      </c>
      <c r="O1491">
        <v>75</v>
      </c>
      <c r="P1491" t="str">
        <f>IF(Table11[[#This Row],[Age]]&lt;=22,"Rookie",IF(Table11[[#This Row],[Age]]&lt;=29,"Seasoned","Veteran"))</f>
        <v>Rookie</v>
      </c>
      <c r="Q1491" t="str">
        <f>IF(AND(Table11[[#This Row],[Height (cm)]]&gt;=180,Table11[[#This Row],[Weight (kg)]]&gt;=70),"180+ and 70+","")</f>
        <v>180+ and 70+</v>
      </c>
    </row>
    <row r="1492" spans="12:17" x14ac:dyDescent="0.2">
      <c r="L1492" t="s">
        <v>1363</v>
      </c>
      <c r="M1492">
        <v>24</v>
      </c>
      <c r="N1492">
        <v>178</v>
      </c>
      <c r="O1492">
        <v>73</v>
      </c>
      <c r="P1492" t="str">
        <f>IF(Table11[[#This Row],[Age]]&lt;=22,"Rookie",IF(Table11[[#This Row],[Age]]&lt;=29,"Seasoned","Veteran"))</f>
        <v>Seasoned</v>
      </c>
      <c r="Q1492" t="str">
        <f>IF(AND(Table11[[#This Row],[Height (cm)]]&gt;=180,Table11[[#This Row],[Weight (kg)]]&gt;=70),"180+ and 70+","")</f>
        <v/>
      </c>
    </row>
    <row r="1493" spans="12:17" x14ac:dyDescent="0.2">
      <c r="L1493" t="s">
        <v>1132</v>
      </c>
      <c r="M1493">
        <v>18</v>
      </c>
      <c r="N1493">
        <v>178</v>
      </c>
      <c r="O1493">
        <v>73</v>
      </c>
      <c r="P1493" t="str">
        <f>IF(Table11[[#This Row],[Age]]&lt;=22,"Rookie",IF(Table11[[#This Row],[Age]]&lt;=29,"Seasoned","Veteran"))</f>
        <v>Rookie</v>
      </c>
      <c r="Q1493" t="str">
        <f>IF(AND(Table11[[#This Row],[Height (cm)]]&gt;=180,Table11[[#This Row],[Weight (kg)]]&gt;=70),"180+ and 70+","")</f>
        <v/>
      </c>
    </row>
    <row r="1494" spans="12:17" x14ac:dyDescent="0.2">
      <c r="L1494" t="s">
        <v>1364</v>
      </c>
      <c r="M1494">
        <v>19</v>
      </c>
      <c r="N1494">
        <v>175</v>
      </c>
      <c r="O1494">
        <v>66</v>
      </c>
      <c r="P1494" t="str">
        <f>IF(Table11[[#This Row],[Age]]&lt;=22,"Rookie",IF(Table11[[#This Row],[Age]]&lt;=29,"Seasoned","Veteran"))</f>
        <v>Rookie</v>
      </c>
      <c r="Q1494" t="str">
        <f>IF(AND(Table11[[#This Row],[Height (cm)]]&gt;=180,Table11[[#This Row],[Weight (kg)]]&gt;=70),"180+ and 70+","")</f>
        <v/>
      </c>
    </row>
    <row r="1495" spans="12:17" x14ac:dyDescent="0.2">
      <c r="L1495" t="s">
        <v>1365</v>
      </c>
      <c r="M1495">
        <v>18</v>
      </c>
      <c r="N1495">
        <v>192</v>
      </c>
      <c r="O1495">
        <v>77</v>
      </c>
      <c r="P1495" t="str">
        <f>IF(Table11[[#This Row],[Age]]&lt;=22,"Rookie",IF(Table11[[#This Row],[Age]]&lt;=29,"Seasoned","Veteran"))</f>
        <v>Rookie</v>
      </c>
      <c r="Q1495" t="str">
        <f>IF(AND(Table11[[#This Row],[Height (cm)]]&gt;=180,Table11[[#This Row],[Weight (kg)]]&gt;=70),"180+ and 70+","")</f>
        <v>180+ and 70+</v>
      </c>
    </row>
    <row r="1496" spans="12:17" x14ac:dyDescent="0.2">
      <c r="L1496" t="s">
        <v>1366</v>
      </c>
      <c r="M1496">
        <v>24</v>
      </c>
      <c r="N1496">
        <v>188</v>
      </c>
      <c r="O1496">
        <v>80</v>
      </c>
      <c r="P1496" t="str">
        <f>IF(Table11[[#This Row],[Age]]&lt;=22,"Rookie",IF(Table11[[#This Row],[Age]]&lt;=29,"Seasoned","Veteran"))</f>
        <v>Seasoned</v>
      </c>
      <c r="Q1496" t="str">
        <f>IF(AND(Table11[[#This Row],[Height (cm)]]&gt;=180,Table11[[#This Row],[Weight (kg)]]&gt;=70),"180+ and 70+","")</f>
        <v>180+ and 70+</v>
      </c>
    </row>
    <row r="1497" spans="12:17" x14ac:dyDescent="0.2">
      <c r="L1497" t="s">
        <v>1367</v>
      </c>
      <c r="M1497">
        <v>22</v>
      </c>
      <c r="N1497">
        <v>201</v>
      </c>
      <c r="O1497">
        <v>80</v>
      </c>
      <c r="P1497" t="str">
        <f>IF(Table11[[#This Row],[Age]]&lt;=22,"Rookie",IF(Table11[[#This Row],[Age]]&lt;=29,"Seasoned","Veteran"))</f>
        <v>Rookie</v>
      </c>
      <c r="Q1497" t="str">
        <f>IF(AND(Table11[[#This Row],[Height (cm)]]&gt;=180,Table11[[#This Row],[Weight (kg)]]&gt;=70),"180+ and 70+","")</f>
        <v>180+ and 70+</v>
      </c>
    </row>
    <row r="1498" spans="12:17" x14ac:dyDescent="0.2">
      <c r="L1498" t="s">
        <v>1368</v>
      </c>
      <c r="M1498">
        <v>25</v>
      </c>
      <c r="N1498">
        <v>180</v>
      </c>
      <c r="O1498">
        <v>72</v>
      </c>
      <c r="P1498" t="str">
        <f>IF(Table11[[#This Row],[Age]]&lt;=22,"Rookie",IF(Table11[[#This Row],[Age]]&lt;=29,"Seasoned","Veteran"))</f>
        <v>Seasoned</v>
      </c>
      <c r="Q1498" t="str">
        <f>IF(AND(Table11[[#This Row],[Height (cm)]]&gt;=180,Table11[[#This Row],[Weight (kg)]]&gt;=70),"180+ and 70+","")</f>
        <v>180+ and 70+</v>
      </c>
    </row>
    <row r="1499" spans="12:17" x14ac:dyDescent="0.2">
      <c r="L1499" t="s">
        <v>1369</v>
      </c>
      <c r="M1499">
        <v>22</v>
      </c>
      <c r="N1499">
        <v>176</v>
      </c>
      <c r="O1499">
        <v>72</v>
      </c>
      <c r="P1499" t="str">
        <f>IF(Table11[[#This Row],[Age]]&lt;=22,"Rookie",IF(Table11[[#This Row],[Age]]&lt;=29,"Seasoned","Veteran"))</f>
        <v>Rookie</v>
      </c>
      <c r="Q1499" t="str">
        <f>IF(AND(Table11[[#This Row],[Height (cm)]]&gt;=180,Table11[[#This Row],[Weight (kg)]]&gt;=70),"180+ and 70+","")</f>
        <v/>
      </c>
    </row>
    <row r="1500" spans="12:17" x14ac:dyDescent="0.2">
      <c r="L1500" t="s">
        <v>1286</v>
      </c>
      <c r="M1500">
        <v>23</v>
      </c>
      <c r="N1500">
        <v>177</v>
      </c>
      <c r="O1500">
        <v>68</v>
      </c>
      <c r="P1500" t="str">
        <f>IF(Table11[[#This Row],[Age]]&lt;=22,"Rookie",IF(Table11[[#This Row],[Age]]&lt;=29,"Seasoned","Veteran"))</f>
        <v>Seasoned</v>
      </c>
      <c r="Q1500" t="str">
        <f>IF(AND(Table11[[#This Row],[Height (cm)]]&gt;=180,Table11[[#This Row],[Weight (kg)]]&gt;=70),"180+ and 70+","")</f>
        <v/>
      </c>
    </row>
    <row r="1501" spans="12:17" x14ac:dyDescent="0.2">
      <c r="L1501" t="s">
        <v>1287</v>
      </c>
      <c r="M1501">
        <v>20</v>
      </c>
      <c r="N1501">
        <v>186</v>
      </c>
      <c r="O1501">
        <v>78</v>
      </c>
      <c r="P1501" t="str">
        <f>IF(Table11[[#This Row],[Age]]&lt;=22,"Rookie",IF(Table11[[#This Row],[Age]]&lt;=29,"Seasoned","Veteran"))</f>
        <v>Rookie</v>
      </c>
      <c r="Q1501" t="str">
        <f>IF(AND(Table11[[#This Row],[Height (cm)]]&gt;=180,Table11[[#This Row],[Weight (kg)]]&gt;=70),"180+ and 70+","")</f>
        <v>180+ and 70+</v>
      </c>
    </row>
    <row r="1502" spans="12:17" x14ac:dyDescent="0.2">
      <c r="L1502" t="s">
        <v>1370</v>
      </c>
      <c r="M1502">
        <v>24</v>
      </c>
      <c r="N1502">
        <v>173</v>
      </c>
      <c r="O1502">
        <v>64</v>
      </c>
      <c r="P1502" t="str">
        <f>IF(Table11[[#This Row],[Age]]&lt;=22,"Rookie",IF(Table11[[#This Row],[Age]]&lt;=29,"Seasoned","Veteran"))</f>
        <v>Seasoned</v>
      </c>
      <c r="Q1502" t="str">
        <f>IF(AND(Table11[[#This Row],[Height (cm)]]&gt;=180,Table11[[#This Row],[Weight (kg)]]&gt;=70),"180+ and 70+","")</f>
        <v/>
      </c>
    </row>
    <row r="1503" spans="12:17" x14ac:dyDescent="0.2">
      <c r="L1503" t="s">
        <v>1371</v>
      </c>
      <c r="M1503">
        <v>27</v>
      </c>
      <c r="N1503">
        <v>175</v>
      </c>
      <c r="O1503">
        <v>71</v>
      </c>
      <c r="P1503" t="str">
        <f>IF(Table11[[#This Row],[Age]]&lt;=22,"Rookie",IF(Table11[[#This Row],[Age]]&lt;=29,"Seasoned","Veteran"))</f>
        <v>Seasoned</v>
      </c>
      <c r="Q1503" t="str">
        <f>IF(AND(Table11[[#This Row],[Height (cm)]]&gt;=180,Table11[[#This Row],[Weight (kg)]]&gt;=70),"180+ and 70+","")</f>
        <v/>
      </c>
    </row>
    <row r="1504" spans="12:17" x14ac:dyDescent="0.2">
      <c r="L1504" t="s">
        <v>1372</v>
      </c>
      <c r="M1504">
        <v>24</v>
      </c>
      <c r="N1504">
        <v>187</v>
      </c>
      <c r="O1504">
        <v>68</v>
      </c>
      <c r="P1504" t="str">
        <f>IF(Table11[[#This Row],[Age]]&lt;=22,"Rookie",IF(Table11[[#This Row],[Age]]&lt;=29,"Seasoned","Veteran"))</f>
        <v>Seasoned</v>
      </c>
      <c r="Q1504" t="str">
        <f>IF(AND(Table11[[#This Row],[Height (cm)]]&gt;=180,Table11[[#This Row],[Weight (kg)]]&gt;=70),"180+ and 70+","")</f>
        <v/>
      </c>
    </row>
    <row r="1505" spans="12:17" x14ac:dyDescent="0.2">
      <c r="L1505" t="s">
        <v>1373</v>
      </c>
      <c r="M1505">
        <v>28</v>
      </c>
      <c r="N1505">
        <v>192</v>
      </c>
      <c r="O1505">
        <v>86</v>
      </c>
      <c r="P1505" t="str">
        <f>IF(Table11[[#This Row],[Age]]&lt;=22,"Rookie",IF(Table11[[#This Row],[Age]]&lt;=29,"Seasoned","Veteran"))</f>
        <v>Seasoned</v>
      </c>
      <c r="Q1505" t="str">
        <f>IF(AND(Table11[[#This Row],[Height (cm)]]&gt;=180,Table11[[#This Row],[Weight (kg)]]&gt;=70),"180+ and 70+","")</f>
        <v>180+ and 70+</v>
      </c>
    </row>
    <row r="1506" spans="12:17" x14ac:dyDescent="0.2">
      <c r="L1506" t="s">
        <v>1374</v>
      </c>
      <c r="M1506">
        <v>26</v>
      </c>
      <c r="N1506">
        <v>183</v>
      </c>
      <c r="O1506">
        <v>76</v>
      </c>
      <c r="P1506" t="str">
        <f>IF(Table11[[#This Row],[Age]]&lt;=22,"Rookie",IF(Table11[[#This Row],[Age]]&lt;=29,"Seasoned","Veteran"))</f>
        <v>Seasoned</v>
      </c>
      <c r="Q1506" t="str">
        <f>IF(AND(Table11[[#This Row],[Height (cm)]]&gt;=180,Table11[[#This Row],[Weight (kg)]]&gt;=70),"180+ and 70+","")</f>
        <v>180+ and 70+</v>
      </c>
    </row>
    <row r="1507" spans="12:17" x14ac:dyDescent="0.2">
      <c r="L1507" t="s">
        <v>1375</v>
      </c>
      <c r="M1507">
        <v>23</v>
      </c>
      <c r="N1507">
        <v>176</v>
      </c>
      <c r="O1507">
        <v>70</v>
      </c>
      <c r="P1507" t="str">
        <f>IF(Table11[[#This Row],[Age]]&lt;=22,"Rookie",IF(Table11[[#This Row],[Age]]&lt;=29,"Seasoned","Veteran"))</f>
        <v>Seasoned</v>
      </c>
      <c r="Q1507" t="str">
        <f>IF(AND(Table11[[#This Row],[Height (cm)]]&gt;=180,Table11[[#This Row],[Weight (kg)]]&gt;=70),"180+ and 70+","")</f>
        <v/>
      </c>
    </row>
    <row r="1508" spans="12:17" x14ac:dyDescent="0.2">
      <c r="L1508" t="s">
        <v>1376</v>
      </c>
      <c r="M1508">
        <v>25</v>
      </c>
      <c r="N1508">
        <v>180</v>
      </c>
      <c r="O1508">
        <v>65</v>
      </c>
      <c r="P1508" t="str">
        <f>IF(Table11[[#This Row],[Age]]&lt;=22,"Rookie",IF(Table11[[#This Row],[Age]]&lt;=29,"Seasoned","Veteran"))</f>
        <v>Seasoned</v>
      </c>
      <c r="Q1508" t="str">
        <f>IF(AND(Table11[[#This Row],[Height (cm)]]&gt;=180,Table11[[#This Row],[Weight (kg)]]&gt;=70),"180+ and 70+","")</f>
        <v/>
      </c>
    </row>
    <row r="1509" spans="12:17" x14ac:dyDescent="0.2">
      <c r="L1509" t="s">
        <v>1377</v>
      </c>
      <c r="M1509">
        <v>22</v>
      </c>
      <c r="N1509">
        <v>181</v>
      </c>
      <c r="O1509">
        <v>81</v>
      </c>
      <c r="P1509" t="str">
        <f>IF(Table11[[#This Row],[Age]]&lt;=22,"Rookie",IF(Table11[[#This Row],[Age]]&lt;=29,"Seasoned","Veteran"))</f>
        <v>Rookie</v>
      </c>
      <c r="Q1509" t="str">
        <f>IF(AND(Table11[[#This Row],[Height (cm)]]&gt;=180,Table11[[#This Row],[Weight (kg)]]&gt;=70),"180+ and 70+","")</f>
        <v>180+ and 70+</v>
      </c>
    </row>
    <row r="1510" spans="12:17" x14ac:dyDescent="0.2">
      <c r="L1510" t="s">
        <v>1378</v>
      </c>
      <c r="M1510">
        <v>24</v>
      </c>
      <c r="N1510">
        <v>177</v>
      </c>
      <c r="O1510">
        <v>70</v>
      </c>
      <c r="P1510" t="str">
        <f>IF(Table11[[#This Row],[Age]]&lt;=22,"Rookie",IF(Table11[[#This Row],[Age]]&lt;=29,"Seasoned","Veteran"))</f>
        <v>Seasoned</v>
      </c>
      <c r="Q1510" t="str">
        <f>IF(AND(Table11[[#This Row],[Height (cm)]]&gt;=180,Table11[[#This Row],[Weight (kg)]]&gt;=70),"180+ and 70+","")</f>
        <v/>
      </c>
    </row>
    <row r="1511" spans="12:17" x14ac:dyDescent="0.2">
      <c r="L1511" t="s">
        <v>1379</v>
      </c>
      <c r="M1511">
        <v>24</v>
      </c>
      <c r="N1511">
        <v>178</v>
      </c>
      <c r="O1511">
        <v>70</v>
      </c>
      <c r="P1511" t="str">
        <f>IF(Table11[[#This Row],[Age]]&lt;=22,"Rookie",IF(Table11[[#This Row],[Age]]&lt;=29,"Seasoned","Veteran"))</f>
        <v>Seasoned</v>
      </c>
      <c r="Q1511" t="str">
        <f>IF(AND(Table11[[#This Row],[Height (cm)]]&gt;=180,Table11[[#This Row],[Weight (kg)]]&gt;=70),"180+ and 70+","")</f>
        <v/>
      </c>
    </row>
    <row r="1512" spans="12:17" x14ac:dyDescent="0.2">
      <c r="L1512" t="s">
        <v>1095</v>
      </c>
      <c r="M1512">
        <v>25</v>
      </c>
      <c r="N1512">
        <v>173</v>
      </c>
      <c r="O1512">
        <v>65</v>
      </c>
      <c r="P1512" t="str">
        <f>IF(Table11[[#This Row],[Age]]&lt;=22,"Rookie",IF(Table11[[#This Row],[Age]]&lt;=29,"Seasoned","Veteran"))</f>
        <v>Seasoned</v>
      </c>
      <c r="Q1512" t="str">
        <f>IF(AND(Table11[[#This Row],[Height (cm)]]&gt;=180,Table11[[#This Row],[Weight (kg)]]&gt;=70),"180+ and 70+","")</f>
        <v/>
      </c>
    </row>
    <row r="1513" spans="12:17" x14ac:dyDescent="0.2">
      <c r="L1513" t="s">
        <v>1380</v>
      </c>
      <c r="M1513">
        <v>25</v>
      </c>
      <c r="N1513">
        <v>182</v>
      </c>
      <c r="O1513">
        <v>72</v>
      </c>
      <c r="P1513" t="str">
        <f>IF(Table11[[#This Row],[Age]]&lt;=22,"Rookie",IF(Table11[[#This Row],[Age]]&lt;=29,"Seasoned","Veteran"))</f>
        <v>Seasoned</v>
      </c>
      <c r="Q1513" t="str">
        <f>IF(AND(Table11[[#This Row],[Height (cm)]]&gt;=180,Table11[[#This Row],[Weight (kg)]]&gt;=70),"180+ and 70+","")</f>
        <v>180+ and 70+</v>
      </c>
    </row>
    <row r="1514" spans="12:17" x14ac:dyDescent="0.2">
      <c r="L1514" t="s">
        <v>1381</v>
      </c>
      <c r="M1514">
        <v>27</v>
      </c>
      <c r="N1514">
        <v>166</v>
      </c>
      <c r="O1514">
        <v>61</v>
      </c>
      <c r="P1514" t="str">
        <f>IF(Table11[[#This Row],[Age]]&lt;=22,"Rookie",IF(Table11[[#This Row],[Age]]&lt;=29,"Seasoned","Veteran"))</f>
        <v>Seasoned</v>
      </c>
      <c r="Q1514" t="str">
        <f>IF(AND(Table11[[#This Row],[Height (cm)]]&gt;=180,Table11[[#This Row],[Weight (kg)]]&gt;=70),"180+ and 70+","")</f>
        <v/>
      </c>
    </row>
    <row r="1515" spans="12:17" x14ac:dyDescent="0.2">
      <c r="L1515" t="s">
        <v>1153</v>
      </c>
      <c r="M1515">
        <v>23</v>
      </c>
      <c r="N1515">
        <v>185</v>
      </c>
      <c r="O1515">
        <v>81</v>
      </c>
      <c r="P1515" t="str">
        <f>IF(Table11[[#This Row],[Age]]&lt;=22,"Rookie",IF(Table11[[#This Row],[Age]]&lt;=29,"Seasoned","Veteran"))</f>
        <v>Seasoned</v>
      </c>
      <c r="Q1515" t="str">
        <f>IF(AND(Table11[[#This Row],[Height (cm)]]&gt;=180,Table11[[#This Row],[Weight (kg)]]&gt;=70),"180+ and 70+","")</f>
        <v>180+ and 70+</v>
      </c>
    </row>
    <row r="1516" spans="12:17" x14ac:dyDescent="0.2">
      <c r="L1516" t="s">
        <v>1382</v>
      </c>
      <c r="M1516">
        <v>25</v>
      </c>
      <c r="N1516">
        <v>171</v>
      </c>
      <c r="O1516">
        <v>64</v>
      </c>
      <c r="P1516" t="str">
        <f>IF(Table11[[#This Row],[Age]]&lt;=22,"Rookie",IF(Table11[[#This Row],[Age]]&lt;=29,"Seasoned","Veteran"))</f>
        <v>Seasoned</v>
      </c>
      <c r="Q1516" t="str">
        <f>IF(AND(Table11[[#This Row],[Height (cm)]]&gt;=180,Table11[[#This Row],[Weight (kg)]]&gt;=70),"180+ and 70+","")</f>
        <v/>
      </c>
    </row>
    <row r="1517" spans="12:17" x14ac:dyDescent="0.2">
      <c r="L1517" t="s">
        <v>1383</v>
      </c>
      <c r="M1517">
        <v>23</v>
      </c>
      <c r="N1517">
        <v>185</v>
      </c>
      <c r="O1517">
        <v>79</v>
      </c>
      <c r="P1517" t="str">
        <f>IF(Table11[[#This Row],[Age]]&lt;=22,"Rookie",IF(Table11[[#This Row],[Age]]&lt;=29,"Seasoned","Veteran"))</f>
        <v>Seasoned</v>
      </c>
      <c r="Q1517" t="str">
        <f>IF(AND(Table11[[#This Row],[Height (cm)]]&gt;=180,Table11[[#This Row],[Weight (kg)]]&gt;=70),"180+ and 70+","")</f>
        <v>180+ and 70+</v>
      </c>
    </row>
    <row r="1518" spans="12:17" x14ac:dyDescent="0.2">
      <c r="L1518" t="s">
        <v>1384</v>
      </c>
      <c r="M1518">
        <v>27</v>
      </c>
      <c r="N1518">
        <v>191</v>
      </c>
      <c r="O1518">
        <v>79</v>
      </c>
      <c r="P1518" t="str">
        <f>IF(Table11[[#This Row],[Age]]&lt;=22,"Rookie",IF(Table11[[#This Row],[Age]]&lt;=29,"Seasoned","Veteran"))</f>
        <v>Seasoned</v>
      </c>
      <c r="Q1518" t="str">
        <f>IF(AND(Table11[[#This Row],[Height (cm)]]&gt;=180,Table11[[#This Row],[Weight (kg)]]&gt;=70),"180+ and 70+","")</f>
        <v>180+ and 70+</v>
      </c>
    </row>
    <row r="1519" spans="12:17" x14ac:dyDescent="0.2">
      <c r="L1519" t="s">
        <v>1385</v>
      </c>
      <c r="M1519">
        <v>24</v>
      </c>
      <c r="N1519">
        <v>182</v>
      </c>
      <c r="O1519">
        <v>72</v>
      </c>
      <c r="P1519" t="str">
        <f>IF(Table11[[#This Row],[Age]]&lt;=22,"Rookie",IF(Table11[[#This Row],[Age]]&lt;=29,"Seasoned","Veteran"))</f>
        <v>Seasoned</v>
      </c>
      <c r="Q1519" t="str">
        <f>IF(AND(Table11[[#This Row],[Height (cm)]]&gt;=180,Table11[[#This Row],[Weight (kg)]]&gt;=70),"180+ and 70+","")</f>
        <v>180+ and 70+</v>
      </c>
    </row>
    <row r="1520" spans="12:17" x14ac:dyDescent="0.2">
      <c r="L1520" t="s">
        <v>1386</v>
      </c>
      <c r="M1520">
        <v>23</v>
      </c>
      <c r="N1520">
        <v>168</v>
      </c>
      <c r="O1520">
        <v>73</v>
      </c>
      <c r="P1520" t="str">
        <f>IF(Table11[[#This Row],[Age]]&lt;=22,"Rookie",IF(Table11[[#This Row],[Age]]&lt;=29,"Seasoned","Veteran"))</f>
        <v>Seasoned</v>
      </c>
      <c r="Q1520" t="str">
        <f>IF(AND(Table11[[#This Row],[Height (cm)]]&gt;=180,Table11[[#This Row],[Weight (kg)]]&gt;=70),"180+ and 70+","")</f>
        <v/>
      </c>
    </row>
    <row r="1521" spans="12:17" x14ac:dyDescent="0.2">
      <c r="L1521" t="s">
        <v>1387</v>
      </c>
      <c r="M1521">
        <v>28</v>
      </c>
      <c r="N1521">
        <v>185</v>
      </c>
      <c r="O1521">
        <v>84</v>
      </c>
      <c r="P1521" t="str">
        <f>IF(Table11[[#This Row],[Age]]&lt;=22,"Rookie",IF(Table11[[#This Row],[Age]]&lt;=29,"Seasoned","Veteran"))</f>
        <v>Seasoned</v>
      </c>
      <c r="Q1521" t="str">
        <f>IF(AND(Table11[[#This Row],[Height (cm)]]&gt;=180,Table11[[#This Row],[Weight (kg)]]&gt;=70),"180+ and 70+","")</f>
        <v>180+ and 70+</v>
      </c>
    </row>
    <row r="1522" spans="12:17" x14ac:dyDescent="0.2">
      <c r="L1522" t="s">
        <v>1388</v>
      </c>
      <c r="M1522">
        <v>25</v>
      </c>
      <c r="N1522">
        <v>200</v>
      </c>
      <c r="O1522">
        <v>90</v>
      </c>
      <c r="P1522" t="str">
        <f>IF(Table11[[#This Row],[Age]]&lt;=22,"Rookie",IF(Table11[[#This Row],[Age]]&lt;=29,"Seasoned","Veteran"))</f>
        <v>Seasoned</v>
      </c>
      <c r="Q1522" t="str">
        <f>IF(AND(Table11[[#This Row],[Height (cm)]]&gt;=180,Table11[[#This Row],[Weight (kg)]]&gt;=70),"180+ and 70+","")</f>
        <v>180+ and 70+</v>
      </c>
    </row>
    <row r="1523" spans="12:17" x14ac:dyDescent="0.2">
      <c r="L1523" t="s">
        <v>1389</v>
      </c>
      <c r="M1523">
        <v>24</v>
      </c>
      <c r="N1523">
        <v>173</v>
      </c>
      <c r="O1523">
        <v>70</v>
      </c>
      <c r="P1523" t="str">
        <f>IF(Table11[[#This Row],[Age]]&lt;=22,"Rookie",IF(Table11[[#This Row],[Age]]&lt;=29,"Seasoned","Veteran"))</f>
        <v>Seasoned</v>
      </c>
      <c r="Q1523" t="str">
        <f>IF(AND(Table11[[#This Row],[Height (cm)]]&gt;=180,Table11[[#This Row],[Weight (kg)]]&gt;=70),"180+ and 70+","")</f>
        <v/>
      </c>
    </row>
    <row r="1524" spans="12:17" x14ac:dyDescent="0.2">
      <c r="L1524" t="s">
        <v>1159</v>
      </c>
      <c r="M1524">
        <v>23</v>
      </c>
      <c r="N1524">
        <v>185</v>
      </c>
      <c r="O1524">
        <v>78</v>
      </c>
      <c r="P1524" t="str">
        <f>IF(Table11[[#This Row],[Age]]&lt;=22,"Rookie",IF(Table11[[#This Row],[Age]]&lt;=29,"Seasoned","Veteran"))</f>
        <v>Seasoned</v>
      </c>
      <c r="Q1524" t="str">
        <f>IF(AND(Table11[[#This Row],[Height (cm)]]&gt;=180,Table11[[#This Row],[Weight (kg)]]&gt;=70),"180+ and 70+","")</f>
        <v>180+ and 70+</v>
      </c>
    </row>
    <row r="1525" spans="12:17" x14ac:dyDescent="0.2">
      <c r="L1525" t="s">
        <v>1390</v>
      </c>
      <c r="M1525">
        <v>23</v>
      </c>
      <c r="N1525">
        <v>185</v>
      </c>
      <c r="O1525">
        <v>75</v>
      </c>
      <c r="P1525" t="str">
        <f>IF(Table11[[#This Row],[Age]]&lt;=22,"Rookie",IF(Table11[[#This Row],[Age]]&lt;=29,"Seasoned","Veteran"))</f>
        <v>Seasoned</v>
      </c>
      <c r="Q1525" t="str">
        <f>IF(AND(Table11[[#This Row],[Height (cm)]]&gt;=180,Table11[[#This Row],[Weight (kg)]]&gt;=70),"180+ and 70+","")</f>
        <v>180+ and 70+</v>
      </c>
    </row>
    <row r="1526" spans="12:17" x14ac:dyDescent="0.2">
      <c r="L1526" t="s">
        <v>1391</v>
      </c>
      <c r="M1526">
        <v>25</v>
      </c>
      <c r="N1526">
        <v>179</v>
      </c>
      <c r="O1526">
        <v>79</v>
      </c>
      <c r="P1526" t="str">
        <f>IF(Table11[[#This Row],[Age]]&lt;=22,"Rookie",IF(Table11[[#This Row],[Age]]&lt;=29,"Seasoned","Veteran"))</f>
        <v>Seasoned</v>
      </c>
      <c r="Q1526" t="str">
        <f>IF(AND(Table11[[#This Row],[Height (cm)]]&gt;=180,Table11[[#This Row],[Weight (kg)]]&gt;=70),"180+ and 70+","")</f>
        <v/>
      </c>
    </row>
    <row r="1527" spans="12:17" x14ac:dyDescent="0.2">
      <c r="L1527" t="s">
        <v>1392</v>
      </c>
      <c r="M1527">
        <v>22</v>
      </c>
      <c r="N1527">
        <v>185</v>
      </c>
      <c r="O1527">
        <v>70</v>
      </c>
      <c r="P1527" t="str">
        <f>IF(Table11[[#This Row],[Age]]&lt;=22,"Rookie",IF(Table11[[#This Row],[Age]]&lt;=29,"Seasoned","Veteran"))</f>
        <v>Rookie</v>
      </c>
      <c r="Q1527" t="str">
        <f>IF(AND(Table11[[#This Row],[Height (cm)]]&gt;=180,Table11[[#This Row],[Weight (kg)]]&gt;=70),"180+ and 70+","")</f>
        <v>180+ and 70+</v>
      </c>
    </row>
    <row r="1528" spans="12:17" x14ac:dyDescent="0.2">
      <c r="L1528" t="s">
        <v>1393</v>
      </c>
      <c r="M1528">
        <v>24</v>
      </c>
      <c r="N1528">
        <v>170</v>
      </c>
      <c r="O1528">
        <v>62</v>
      </c>
      <c r="P1528" t="str">
        <f>IF(Table11[[#This Row],[Age]]&lt;=22,"Rookie",IF(Table11[[#This Row],[Age]]&lt;=29,"Seasoned","Veteran"))</f>
        <v>Seasoned</v>
      </c>
      <c r="Q1528" t="str">
        <f>IF(AND(Table11[[#This Row],[Height (cm)]]&gt;=180,Table11[[#This Row],[Weight (kg)]]&gt;=70),"180+ and 70+","")</f>
        <v/>
      </c>
    </row>
    <row r="1529" spans="12:17" x14ac:dyDescent="0.2">
      <c r="L1529" t="s">
        <v>1394</v>
      </c>
      <c r="M1529">
        <v>23</v>
      </c>
      <c r="N1529">
        <v>180</v>
      </c>
      <c r="O1529">
        <v>69</v>
      </c>
      <c r="P1529" t="str">
        <f>IF(Table11[[#This Row],[Age]]&lt;=22,"Rookie",IF(Table11[[#This Row],[Age]]&lt;=29,"Seasoned","Veteran"))</f>
        <v>Seasoned</v>
      </c>
      <c r="Q1529" t="str">
        <f>IF(AND(Table11[[#This Row],[Height (cm)]]&gt;=180,Table11[[#This Row],[Weight (kg)]]&gt;=70),"180+ and 70+","")</f>
        <v/>
      </c>
    </row>
    <row r="1530" spans="12:17" x14ac:dyDescent="0.2">
      <c r="L1530" t="s">
        <v>1395</v>
      </c>
      <c r="M1530">
        <v>24</v>
      </c>
      <c r="N1530">
        <v>183</v>
      </c>
      <c r="O1530">
        <v>70</v>
      </c>
      <c r="P1530" t="str">
        <f>IF(Table11[[#This Row],[Age]]&lt;=22,"Rookie",IF(Table11[[#This Row],[Age]]&lt;=29,"Seasoned","Veteran"))</f>
        <v>Seasoned</v>
      </c>
      <c r="Q1530" t="str">
        <f>IF(AND(Table11[[#This Row],[Height (cm)]]&gt;=180,Table11[[#This Row],[Weight (kg)]]&gt;=70),"180+ and 70+","")</f>
        <v>180+ and 70+</v>
      </c>
    </row>
    <row r="1531" spans="12:17" x14ac:dyDescent="0.2">
      <c r="L1531" t="s">
        <v>1396</v>
      </c>
      <c r="M1531">
        <v>24</v>
      </c>
      <c r="N1531">
        <v>192</v>
      </c>
      <c r="O1531">
        <v>80</v>
      </c>
      <c r="P1531" t="str">
        <f>IF(Table11[[#This Row],[Age]]&lt;=22,"Rookie",IF(Table11[[#This Row],[Age]]&lt;=29,"Seasoned","Veteran"))</f>
        <v>Seasoned</v>
      </c>
      <c r="Q1531" t="str">
        <f>IF(AND(Table11[[#This Row],[Height (cm)]]&gt;=180,Table11[[#This Row],[Weight (kg)]]&gt;=70),"180+ and 70+","")</f>
        <v>180+ and 70+</v>
      </c>
    </row>
    <row r="1532" spans="12:17" x14ac:dyDescent="0.2">
      <c r="L1532" t="s">
        <v>1397</v>
      </c>
      <c r="M1532">
        <v>23</v>
      </c>
      <c r="N1532">
        <v>188</v>
      </c>
      <c r="O1532">
        <v>74</v>
      </c>
      <c r="P1532" t="str">
        <f>IF(Table11[[#This Row],[Age]]&lt;=22,"Rookie",IF(Table11[[#This Row],[Age]]&lt;=29,"Seasoned","Veteran"))</f>
        <v>Seasoned</v>
      </c>
      <c r="Q1532" t="str">
        <f>IF(AND(Table11[[#This Row],[Height (cm)]]&gt;=180,Table11[[#This Row],[Weight (kg)]]&gt;=70),"180+ and 70+","")</f>
        <v>180+ and 70+</v>
      </c>
    </row>
    <row r="1533" spans="12:17" x14ac:dyDescent="0.2">
      <c r="L1533" t="s">
        <v>1398</v>
      </c>
      <c r="M1533">
        <v>23</v>
      </c>
      <c r="N1533">
        <v>167</v>
      </c>
      <c r="O1533">
        <v>64</v>
      </c>
      <c r="P1533" t="str">
        <f>IF(Table11[[#This Row],[Age]]&lt;=22,"Rookie",IF(Table11[[#This Row],[Age]]&lt;=29,"Seasoned","Veteran"))</f>
        <v>Seasoned</v>
      </c>
      <c r="Q1533" t="str">
        <f>IF(AND(Table11[[#This Row],[Height (cm)]]&gt;=180,Table11[[#This Row],[Weight (kg)]]&gt;=70),"180+ and 70+","")</f>
        <v/>
      </c>
    </row>
    <row r="1534" spans="12:17" x14ac:dyDescent="0.2">
      <c r="L1534" t="s">
        <v>1399</v>
      </c>
      <c r="M1534">
        <v>22</v>
      </c>
      <c r="N1534">
        <v>175</v>
      </c>
      <c r="O1534">
        <v>66</v>
      </c>
      <c r="P1534" t="str">
        <f>IF(Table11[[#This Row],[Age]]&lt;=22,"Rookie",IF(Table11[[#This Row],[Age]]&lt;=29,"Seasoned","Veteran"))</f>
        <v>Rookie</v>
      </c>
      <c r="Q1534" t="str">
        <f>IF(AND(Table11[[#This Row],[Height (cm)]]&gt;=180,Table11[[#This Row],[Weight (kg)]]&gt;=70),"180+ and 70+","")</f>
        <v/>
      </c>
    </row>
    <row r="1535" spans="12:17" x14ac:dyDescent="0.2">
      <c r="L1535" t="s">
        <v>1400</v>
      </c>
      <c r="M1535">
        <v>22</v>
      </c>
      <c r="N1535">
        <v>185</v>
      </c>
      <c r="O1535">
        <v>77</v>
      </c>
      <c r="P1535" t="str">
        <f>IF(Table11[[#This Row],[Age]]&lt;=22,"Rookie",IF(Table11[[#This Row],[Age]]&lt;=29,"Seasoned","Veteran"))</f>
        <v>Rookie</v>
      </c>
      <c r="Q1535" t="str">
        <f>IF(AND(Table11[[#This Row],[Height (cm)]]&gt;=180,Table11[[#This Row],[Weight (kg)]]&gt;=70),"180+ and 70+","")</f>
        <v>180+ and 70+</v>
      </c>
    </row>
    <row r="1536" spans="12:17" x14ac:dyDescent="0.2">
      <c r="L1536" t="s">
        <v>1401</v>
      </c>
      <c r="M1536">
        <v>23</v>
      </c>
      <c r="N1536">
        <v>183</v>
      </c>
      <c r="O1536">
        <v>72</v>
      </c>
      <c r="P1536" t="str">
        <f>IF(Table11[[#This Row],[Age]]&lt;=22,"Rookie",IF(Table11[[#This Row],[Age]]&lt;=29,"Seasoned","Veteran"))</f>
        <v>Seasoned</v>
      </c>
      <c r="Q1536" t="str">
        <f>IF(AND(Table11[[#This Row],[Height (cm)]]&gt;=180,Table11[[#This Row],[Weight (kg)]]&gt;=70),"180+ and 70+","")</f>
        <v>180+ and 70+</v>
      </c>
    </row>
    <row r="1537" spans="12:17" x14ac:dyDescent="0.2">
      <c r="L1537" t="s">
        <v>1402</v>
      </c>
      <c r="M1537">
        <v>25</v>
      </c>
      <c r="N1537">
        <v>178</v>
      </c>
      <c r="O1537">
        <v>69</v>
      </c>
      <c r="P1537" t="str">
        <f>IF(Table11[[#This Row],[Age]]&lt;=22,"Rookie",IF(Table11[[#This Row],[Age]]&lt;=29,"Seasoned","Veteran"))</f>
        <v>Seasoned</v>
      </c>
      <c r="Q1537" t="str">
        <f>IF(AND(Table11[[#This Row],[Height (cm)]]&gt;=180,Table11[[#This Row],[Weight (kg)]]&gt;=70),"180+ and 70+","")</f>
        <v/>
      </c>
    </row>
    <row r="1538" spans="12:17" x14ac:dyDescent="0.2">
      <c r="L1538" t="s">
        <v>1403</v>
      </c>
      <c r="M1538">
        <v>22</v>
      </c>
      <c r="N1538">
        <v>181</v>
      </c>
      <c r="O1538">
        <v>79</v>
      </c>
      <c r="P1538" t="str">
        <f>IF(Table11[[#This Row],[Age]]&lt;=22,"Rookie",IF(Table11[[#This Row],[Age]]&lt;=29,"Seasoned","Veteran"))</f>
        <v>Rookie</v>
      </c>
      <c r="Q1538" t="str">
        <f>IF(AND(Table11[[#This Row],[Height (cm)]]&gt;=180,Table11[[#This Row],[Weight (kg)]]&gt;=70),"180+ and 70+","")</f>
        <v>180+ and 70+</v>
      </c>
    </row>
    <row r="1539" spans="12:17" x14ac:dyDescent="0.2">
      <c r="L1539" t="s">
        <v>1404</v>
      </c>
      <c r="M1539">
        <v>24</v>
      </c>
      <c r="N1539">
        <v>176</v>
      </c>
      <c r="O1539">
        <v>75</v>
      </c>
      <c r="P1539" t="str">
        <f>IF(Table11[[#This Row],[Age]]&lt;=22,"Rookie",IF(Table11[[#This Row],[Age]]&lt;=29,"Seasoned","Veteran"))</f>
        <v>Seasoned</v>
      </c>
      <c r="Q1539" t="str">
        <f>IF(AND(Table11[[#This Row],[Height (cm)]]&gt;=180,Table11[[#This Row],[Weight (kg)]]&gt;=70),"180+ and 70+","")</f>
        <v/>
      </c>
    </row>
    <row r="1540" spans="12:17" x14ac:dyDescent="0.2">
      <c r="L1540" t="s">
        <v>1165</v>
      </c>
      <c r="M1540">
        <v>21</v>
      </c>
      <c r="N1540">
        <v>187</v>
      </c>
      <c r="O1540">
        <v>74</v>
      </c>
      <c r="P1540" t="str">
        <f>IF(Table11[[#This Row],[Age]]&lt;=22,"Rookie",IF(Table11[[#This Row],[Age]]&lt;=29,"Seasoned","Veteran"))</f>
        <v>Rookie</v>
      </c>
      <c r="Q1540" t="str">
        <f>IF(AND(Table11[[#This Row],[Height (cm)]]&gt;=180,Table11[[#This Row],[Weight (kg)]]&gt;=70),"180+ and 70+","")</f>
        <v>180+ and 70+</v>
      </c>
    </row>
    <row r="1541" spans="12:17" x14ac:dyDescent="0.2">
      <c r="L1541" t="s">
        <v>1405</v>
      </c>
      <c r="M1541">
        <v>23</v>
      </c>
      <c r="N1541">
        <v>190</v>
      </c>
      <c r="O1541">
        <v>89</v>
      </c>
      <c r="P1541" t="str">
        <f>IF(Table11[[#This Row],[Age]]&lt;=22,"Rookie",IF(Table11[[#This Row],[Age]]&lt;=29,"Seasoned","Veteran"))</f>
        <v>Seasoned</v>
      </c>
      <c r="Q1541" t="str">
        <f>IF(AND(Table11[[#This Row],[Height (cm)]]&gt;=180,Table11[[#This Row],[Weight (kg)]]&gt;=70),"180+ and 70+","")</f>
        <v>180+ and 70+</v>
      </c>
    </row>
    <row r="1542" spans="12:17" x14ac:dyDescent="0.2">
      <c r="L1542" t="s">
        <v>1406</v>
      </c>
      <c r="M1542">
        <v>24</v>
      </c>
      <c r="N1542">
        <v>191</v>
      </c>
      <c r="O1542">
        <v>85</v>
      </c>
      <c r="P1542" t="str">
        <f>IF(Table11[[#This Row],[Age]]&lt;=22,"Rookie",IF(Table11[[#This Row],[Age]]&lt;=29,"Seasoned","Veteran"))</f>
        <v>Seasoned</v>
      </c>
      <c r="Q1542" t="str">
        <f>IF(AND(Table11[[#This Row],[Height (cm)]]&gt;=180,Table11[[#This Row],[Weight (kg)]]&gt;=70),"180+ and 70+","")</f>
        <v>180+ and 70+</v>
      </c>
    </row>
    <row r="1543" spans="12:17" x14ac:dyDescent="0.2">
      <c r="L1543" t="s">
        <v>1407</v>
      </c>
      <c r="M1543">
        <v>24</v>
      </c>
      <c r="N1543">
        <v>185</v>
      </c>
      <c r="O1543">
        <v>81</v>
      </c>
      <c r="P1543" t="str">
        <f>IF(Table11[[#This Row],[Age]]&lt;=22,"Rookie",IF(Table11[[#This Row],[Age]]&lt;=29,"Seasoned","Veteran"))</f>
        <v>Seasoned</v>
      </c>
      <c r="Q1543" t="str">
        <f>IF(AND(Table11[[#This Row],[Height (cm)]]&gt;=180,Table11[[#This Row],[Weight (kg)]]&gt;=70),"180+ and 70+","")</f>
        <v>180+ and 70+</v>
      </c>
    </row>
    <row r="1544" spans="12:17" x14ac:dyDescent="0.2">
      <c r="L1544" t="s">
        <v>1408</v>
      </c>
      <c r="M1544">
        <v>24</v>
      </c>
      <c r="N1544">
        <v>184</v>
      </c>
      <c r="O1544">
        <v>78</v>
      </c>
      <c r="P1544" t="str">
        <f>IF(Table11[[#This Row],[Age]]&lt;=22,"Rookie",IF(Table11[[#This Row],[Age]]&lt;=29,"Seasoned","Veteran"))</f>
        <v>Seasoned</v>
      </c>
      <c r="Q1544" t="str">
        <f>IF(AND(Table11[[#This Row],[Height (cm)]]&gt;=180,Table11[[#This Row],[Weight (kg)]]&gt;=70),"180+ and 70+","")</f>
        <v>180+ and 70+</v>
      </c>
    </row>
    <row r="1545" spans="12:17" x14ac:dyDescent="0.2">
      <c r="L1545" t="s">
        <v>1409</v>
      </c>
      <c r="M1545">
        <v>22</v>
      </c>
      <c r="N1545">
        <v>175</v>
      </c>
      <c r="O1545">
        <v>74</v>
      </c>
      <c r="P1545" t="str">
        <f>IF(Table11[[#This Row],[Age]]&lt;=22,"Rookie",IF(Table11[[#This Row],[Age]]&lt;=29,"Seasoned","Veteran"))</f>
        <v>Rookie</v>
      </c>
      <c r="Q1545" t="str">
        <f>IF(AND(Table11[[#This Row],[Height (cm)]]&gt;=180,Table11[[#This Row],[Weight (kg)]]&gt;=70),"180+ and 70+","")</f>
        <v/>
      </c>
    </row>
    <row r="1546" spans="12:17" x14ac:dyDescent="0.2">
      <c r="L1546" t="s">
        <v>1410</v>
      </c>
      <c r="M1546">
        <v>24</v>
      </c>
      <c r="N1546">
        <v>172</v>
      </c>
      <c r="O1546">
        <v>70</v>
      </c>
      <c r="P1546" t="str">
        <f>IF(Table11[[#This Row],[Age]]&lt;=22,"Rookie",IF(Table11[[#This Row],[Age]]&lt;=29,"Seasoned","Veteran"))</f>
        <v>Seasoned</v>
      </c>
      <c r="Q1546" t="str">
        <f>IF(AND(Table11[[#This Row],[Height (cm)]]&gt;=180,Table11[[#This Row],[Weight (kg)]]&gt;=70),"180+ and 70+","")</f>
        <v/>
      </c>
    </row>
    <row r="1547" spans="12:17" x14ac:dyDescent="0.2">
      <c r="L1547" t="s">
        <v>1411</v>
      </c>
      <c r="M1547">
        <v>23</v>
      </c>
      <c r="N1547">
        <v>175</v>
      </c>
      <c r="O1547">
        <v>70</v>
      </c>
      <c r="P1547" t="str">
        <f>IF(Table11[[#This Row],[Age]]&lt;=22,"Rookie",IF(Table11[[#This Row],[Age]]&lt;=29,"Seasoned","Veteran"))</f>
        <v>Seasoned</v>
      </c>
      <c r="Q1547" t="str">
        <f>IF(AND(Table11[[#This Row],[Height (cm)]]&gt;=180,Table11[[#This Row],[Weight (kg)]]&gt;=70),"180+ and 70+","")</f>
        <v/>
      </c>
    </row>
    <row r="1548" spans="12:17" x14ac:dyDescent="0.2">
      <c r="L1548" t="s">
        <v>1412</v>
      </c>
      <c r="M1548">
        <v>23</v>
      </c>
      <c r="N1548">
        <v>173</v>
      </c>
      <c r="O1548">
        <v>65</v>
      </c>
      <c r="P1548" t="str">
        <f>IF(Table11[[#This Row],[Age]]&lt;=22,"Rookie",IF(Table11[[#This Row],[Age]]&lt;=29,"Seasoned","Veteran"))</f>
        <v>Seasoned</v>
      </c>
      <c r="Q1548" t="str">
        <f>IF(AND(Table11[[#This Row],[Height (cm)]]&gt;=180,Table11[[#This Row],[Weight (kg)]]&gt;=70),"180+ and 70+","")</f>
        <v/>
      </c>
    </row>
    <row r="1549" spans="12:17" x14ac:dyDescent="0.2">
      <c r="L1549" t="s">
        <v>1174</v>
      </c>
      <c r="M1549">
        <v>23</v>
      </c>
      <c r="N1549">
        <v>170</v>
      </c>
      <c r="O1549">
        <v>65</v>
      </c>
      <c r="P1549" t="str">
        <f>IF(Table11[[#This Row],[Age]]&lt;=22,"Rookie",IF(Table11[[#This Row],[Age]]&lt;=29,"Seasoned","Veteran"))</f>
        <v>Seasoned</v>
      </c>
      <c r="Q1549" t="str">
        <f>IF(AND(Table11[[#This Row],[Height (cm)]]&gt;=180,Table11[[#This Row],[Weight (kg)]]&gt;=70),"180+ and 70+","")</f>
        <v/>
      </c>
    </row>
    <row r="1550" spans="12:17" x14ac:dyDescent="0.2">
      <c r="L1550" t="s">
        <v>1413</v>
      </c>
      <c r="M1550">
        <v>25</v>
      </c>
      <c r="N1550">
        <v>186</v>
      </c>
      <c r="O1550">
        <v>76</v>
      </c>
      <c r="P1550" t="str">
        <f>IF(Table11[[#This Row],[Age]]&lt;=22,"Rookie",IF(Table11[[#This Row],[Age]]&lt;=29,"Seasoned","Veteran"))</f>
        <v>Seasoned</v>
      </c>
      <c r="Q1550" t="str">
        <f>IF(AND(Table11[[#This Row],[Height (cm)]]&gt;=180,Table11[[#This Row],[Weight (kg)]]&gt;=70),"180+ and 70+","")</f>
        <v>180+ and 70+</v>
      </c>
    </row>
    <row r="1551" spans="12:17" x14ac:dyDescent="0.2">
      <c r="L1551" t="s">
        <v>1414</v>
      </c>
      <c r="M1551">
        <v>26</v>
      </c>
      <c r="N1551">
        <v>193</v>
      </c>
      <c r="O1551">
        <v>78</v>
      </c>
      <c r="P1551" t="str">
        <f>IF(Table11[[#This Row],[Age]]&lt;=22,"Rookie",IF(Table11[[#This Row],[Age]]&lt;=29,"Seasoned","Veteran"))</f>
        <v>Seasoned</v>
      </c>
      <c r="Q1551" t="str">
        <f>IF(AND(Table11[[#This Row],[Height (cm)]]&gt;=180,Table11[[#This Row],[Weight (kg)]]&gt;=70),"180+ and 70+","")</f>
        <v>180+ and 70+</v>
      </c>
    </row>
    <row r="1552" spans="12:17" x14ac:dyDescent="0.2">
      <c r="L1552" t="s">
        <v>1415</v>
      </c>
      <c r="M1552">
        <v>20</v>
      </c>
      <c r="N1552">
        <v>186</v>
      </c>
      <c r="O1552">
        <v>76</v>
      </c>
      <c r="P1552" t="str">
        <f>IF(Table11[[#This Row],[Age]]&lt;=22,"Rookie",IF(Table11[[#This Row],[Age]]&lt;=29,"Seasoned","Veteran"))</f>
        <v>Rookie</v>
      </c>
      <c r="Q1552" t="str">
        <f>IF(AND(Table11[[#This Row],[Height (cm)]]&gt;=180,Table11[[#This Row],[Weight (kg)]]&gt;=70),"180+ and 70+","")</f>
        <v>180+ and 70+</v>
      </c>
    </row>
    <row r="1553" spans="12:17" x14ac:dyDescent="0.2">
      <c r="L1553" t="s">
        <v>1416</v>
      </c>
      <c r="M1553">
        <v>23</v>
      </c>
      <c r="N1553">
        <v>185</v>
      </c>
      <c r="O1553">
        <v>77</v>
      </c>
      <c r="P1553" t="str">
        <f>IF(Table11[[#This Row],[Age]]&lt;=22,"Rookie",IF(Table11[[#This Row],[Age]]&lt;=29,"Seasoned","Veteran"))</f>
        <v>Seasoned</v>
      </c>
      <c r="Q1553" t="str">
        <f>IF(AND(Table11[[#This Row],[Height (cm)]]&gt;=180,Table11[[#This Row],[Weight (kg)]]&gt;=70),"180+ and 70+","")</f>
        <v>180+ and 70+</v>
      </c>
    </row>
    <row r="1554" spans="12:17" x14ac:dyDescent="0.2">
      <c r="L1554" t="s">
        <v>1417</v>
      </c>
      <c r="M1554">
        <v>22</v>
      </c>
      <c r="N1554">
        <v>190</v>
      </c>
      <c r="O1554">
        <v>83</v>
      </c>
      <c r="P1554" t="str">
        <f>IF(Table11[[#This Row],[Age]]&lt;=22,"Rookie",IF(Table11[[#This Row],[Age]]&lt;=29,"Seasoned","Veteran"))</f>
        <v>Rookie</v>
      </c>
      <c r="Q1554" t="str">
        <f>IF(AND(Table11[[#This Row],[Height (cm)]]&gt;=180,Table11[[#This Row],[Weight (kg)]]&gt;=70),"180+ and 70+","")</f>
        <v>180+ and 70+</v>
      </c>
    </row>
    <row r="1555" spans="12:17" x14ac:dyDescent="0.2">
      <c r="L1555" t="s">
        <v>1418</v>
      </c>
      <c r="M1555">
        <v>24</v>
      </c>
      <c r="N1555">
        <v>180</v>
      </c>
      <c r="O1555">
        <v>73</v>
      </c>
      <c r="P1555" t="str">
        <f>IF(Table11[[#This Row],[Age]]&lt;=22,"Rookie",IF(Table11[[#This Row],[Age]]&lt;=29,"Seasoned","Veteran"))</f>
        <v>Seasoned</v>
      </c>
      <c r="Q1555" t="str">
        <f>IF(AND(Table11[[#This Row],[Height (cm)]]&gt;=180,Table11[[#This Row],[Weight (kg)]]&gt;=70),"180+ and 70+","")</f>
        <v>180+ and 70+</v>
      </c>
    </row>
    <row r="1556" spans="12:17" x14ac:dyDescent="0.2">
      <c r="L1556" t="s">
        <v>1419</v>
      </c>
      <c r="M1556">
        <v>23</v>
      </c>
      <c r="N1556">
        <v>186</v>
      </c>
      <c r="O1556">
        <v>78</v>
      </c>
      <c r="P1556" t="str">
        <f>IF(Table11[[#This Row],[Age]]&lt;=22,"Rookie",IF(Table11[[#This Row],[Age]]&lt;=29,"Seasoned","Veteran"))</f>
        <v>Seasoned</v>
      </c>
      <c r="Q1556" t="str">
        <f>IF(AND(Table11[[#This Row],[Height (cm)]]&gt;=180,Table11[[#This Row],[Weight (kg)]]&gt;=70),"180+ and 70+","")</f>
        <v>180+ and 70+</v>
      </c>
    </row>
    <row r="1557" spans="12:17" x14ac:dyDescent="0.2">
      <c r="L1557" t="s">
        <v>1420</v>
      </c>
      <c r="M1557">
        <v>22</v>
      </c>
      <c r="N1557">
        <v>183</v>
      </c>
      <c r="O1557">
        <v>72</v>
      </c>
      <c r="P1557" t="str">
        <f>IF(Table11[[#This Row],[Age]]&lt;=22,"Rookie",IF(Table11[[#This Row],[Age]]&lt;=29,"Seasoned","Veteran"))</f>
        <v>Rookie</v>
      </c>
      <c r="Q1557" t="str">
        <f>IF(AND(Table11[[#This Row],[Height (cm)]]&gt;=180,Table11[[#This Row],[Weight (kg)]]&gt;=70),"180+ and 70+","")</f>
        <v>180+ and 70+</v>
      </c>
    </row>
    <row r="1558" spans="12:17" x14ac:dyDescent="0.2">
      <c r="L1558" t="s">
        <v>1421</v>
      </c>
      <c r="M1558">
        <v>22</v>
      </c>
      <c r="N1558">
        <v>190</v>
      </c>
      <c r="O1558">
        <v>85</v>
      </c>
      <c r="P1558" t="str">
        <f>IF(Table11[[#This Row],[Age]]&lt;=22,"Rookie",IF(Table11[[#This Row],[Age]]&lt;=29,"Seasoned","Veteran"))</f>
        <v>Rookie</v>
      </c>
      <c r="Q1558" t="str">
        <f>IF(AND(Table11[[#This Row],[Height (cm)]]&gt;=180,Table11[[#This Row],[Weight (kg)]]&gt;=70),"180+ and 70+","")</f>
        <v>180+ and 70+</v>
      </c>
    </row>
    <row r="1559" spans="12:17" x14ac:dyDescent="0.2">
      <c r="L1559" t="s">
        <v>1422</v>
      </c>
      <c r="M1559">
        <v>20</v>
      </c>
      <c r="N1559">
        <v>171</v>
      </c>
      <c r="O1559">
        <v>65</v>
      </c>
      <c r="P1559" t="str">
        <f>IF(Table11[[#This Row],[Age]]&lt;=22,"Rookie",IF(Table11[[#This Row],[Age]]&lt;=29,"Seasoned","Veteran"))</f>
        <v>Rookie</v>
      </c>
      <c r="Q1559" t="str">
        <f>IF(AND(Table11[[#This Row],[Height (cm)]]&gt;=180,Table11[[#This Row],[Weight (kg)]]&gt;=70),"180+ and 70+","")</f>
        <v/>
      </c>
    </row>
    <row r="1560" spans="12:17" x14ac:dyDescent="0.2">
      <c r="L1560" t="s">
        <v>1423</v>
      </c>
      <c r="M1560">
        <v>21</v>
      </c>
      <c r="N1560">
        <v>175</v>
      </c>
      <c r="O1560">
        <v>66</v>
      </c>
      <c r="P1560" t="str">
        <f>IF(Table11[[#This Row],[Age]]&lt;=22,"Rookie",IF(Table11[[#This Row],[Age]]&lt;=29,"Seasoned","Veteran"))</f>
        <v>Rookie</v>
      </c>
      <c r="Q1560" t="str">
        <f>IF(AND(Table11[[#This Row],[Height (cm)]]&gt;=180,Table11[[#This Row],[Weight (kg)]]&gt;=70),"180+ and 70+","")</f>
        <v/>
      </c>
    </row>
    <row r="1561" spans="12:17" x14ac:dyDescent="0.2">
      <c r="L1561" t="s">
        <v>1424</v>
      </c>
      <c r="M1561">
        <v>21</v>
      </c>
      <c r="N1561">
        <v>179</v>
      </c>
      <c r="O1561">
        <v>68</v>
      </c>
      <c r="P1561" t="str">
        <f>IF(Table11[[#This Row],[Age]]&lt;=22,"Rookie",IF(Table11[[#This Row],[Age]]&lt;=29,"Seasoned","Veteran"))</f>
        <v>Rookie</v>
      </c>
      <c r="Q1561" t="str">
        <f>IF(AND(Table11[[#This Row],[Height (cm)]]&gt;=180,Table11[[#This Row],[Weight (kg)]]&gt;=70),"180+ and 70+","")</f>
        <v/>
      </c>
    </row>
    <row r="1562" spans="12:17" x14ac:dyDescent="0.2">
      <c r="L1562" t="s">
        <v>1425</v>
      </c>
      <c r="M1562">
        <v>27</v>
      </c>
      <c r="N1562">
        <v>169</v>
      </c>
      <c r="O1562">
        <v>63</v>
      </c>
      <c r="P1562" t="str">
        <f>IF(Table11[[#This Row],[Age]]&lt;=22,"Rookie",IF(Table11[[#This Row],[Age]]&lt;=29,"Seasoned","Veteran"))</f>
        <v>Seasoned</v>
      </c>
      <c r="Q1562" t="str">
        <f>IF(AND(Table11[[#This Row],[Height (cm)]]&gt;=180,Table11[[#This Row],[Weight (kg)]]&gt;=70),"180+ and 70+","")</f>
        <v/>
      </c>
    </row>
    <row r="1563" spans="12:17" x14ac:dyDescent="0.2">
      <c r="L1563" t="s">
        <v>1426</v>
      </c>
      <c r="M1563">
        <v>26</v>
      </c>
      <c r="N1563">
        <v>184</v>
      </c>
      <c r="O1563">
        <v>75</v>
      </c>
      <c r="P1563" t="str">
        <f>IF(Table11[[#This Row],[Age]]&lt;=22,"Rookie",IF(Table11[[#This Row],[Age]]&lt;=29,"Seasoned","Veteran"))</f>
        <v>Seasoned</v>
      </c>
      <c r="Q1563" t="str">
        <f>IF(AND(Table11[[#This Row],[Height (cm)]]&gt;=180,Table11[[#This Row],[Weight (kg)]]&gt;=70),"180+ and 70+","")</f>
        <v>180+ and 70+</v>
      </c>
    </row>
    <row r="1564" spans="12:17" x14ac:dyDescent="0.2">
      <c r="L1564" t="s">
        <v>1427</v>
      </c>
      <c r="M1564">
        <v>27</v>
      </c>
      <c r="N1564">
        <v>190</v>
      </c>
      <c r="O1564">
        <v>85</v>
      </c>
      <c r="P1564" t="str">
        <f>IF(Table11[[#This Row],[Age]]&lt;=22,"Rookie",IF(Table11[[#This Row],[Age]]&lt;=29,"Seasoned","Veteran"))</f>
        <v>Seasoned</v>
      </c>
      <c r="Q1564" t="str">
        <f>IF(AND(Table11[[#This Row],[Height (cm)]]&gt;=180,Table11[[#This Row],[Weight (kg)]]&gt;=70),"180+ and 70+","")</f>
        <v>180+ and 70+</v>
      </c>
    </row>
    <row r="1565" spans="12:17" x14ac:dyDescent="0.2">
      <c r="L1565" t="s">
        <v>1428</v>
      </c>
      <c r="M1565">
        <v>28</v>
      </c>
      <c r="N1565">
        <v>185</v>
      </c>
      <c r="O1565">
        <v>80</v>
      </c>
      <c r="P1565" t="str">
        <f>IF(Table11[[#This Row],[Age]]&lt;=22,"Rookie",IF(Table11[[#This Row],[Age]]&lt;=29,"Seasoned","Veteran"))</f>
        <v>Seasoned</v>
      </c>
      <c r="Q1565" t="str">
        <f>IF(AND(Table11[[#This Row],[Height (cm)]]&gt;=180,Table11[[#This Row],[Weight (kg)]]&gt;=70),"180+ and 70+","")</f>
        <v>180+ and 70+</v>
      </c>
    </row>
    <row r="1566" spans="12:17" x14ac:dyDescent="0.2">
      <c r="L1566" t="s">
        <v>1429</v>
      </c>
      <c r="M1566">
        <v>27</v>
      </c>
      <c r="N1566">
        <v>187</v>
      </c>
      <c r="O1566">
        <v>79</v>
      </c>
      <c r="P1566" t="str">
        <f>IF(Table11[[#This Row],[Age]]&lt;=22,"Rookie",IF(Table11[[#This Row],[Age]]&lt;=29,"Seasoned","Veteran"))</f>
        <v>Seasoned</v>
      </c>
      <c r="Q1566" t="str">
        <f>IF(AND(Table11[[#This Row],[Height (cm)]]&gt;=180,Table11[[#This Row],[Weight (kg)]]&gt;=70),"180+ and 70+","")</f>
        <v>180+ and 70+</v>
      </c>
    </row>
    <row r="1567" spans="12:17" x14ac:dyDescent="0.2">
      <c r="L1567" t="s">
        <v>1231</v>
      </c>
      <c r="M1567">
        <v>25</v>
      </c>
      <c r="N1567">
        <v>182</v>
      </c>
      <c r="O1567">
        <v>71</v>
      </c>
      <c r="P1567" t="str">
        <f>IF(Table11[[#This Row],[Age]]&lt;=22,"Rookie",IF(Table11[[#This Row],[Age]]&lt;=29,"Seasoned","Veteran"))</f>
        <v>Seasoned</v>
      </c>
      <c r="Q1567" t="str">
        <f>IF(AND(Table11[[#This Row],[Height (cm)]]&gt;=180,Table11[[#This Row],[Weight (kg)]]&gt;=70),"180+ and 70+","")</f>
        <v>180+ and 70+</v>
      </c>
    </row>
    <row r="1568" spans="12:17" x14ac:dyDescent="0.2">
      <c r="L1568" t="s">
        <v>1430</v>
      </c>
      <c r="M1568">
        <v>25</v>
      </c>
      <c r="N1568">
        <v>178</v>
      </c>
      <c r="O1568">
        <v>78</v>
      </c>
      <c r="P1568" t="str">
        <f>IF(Table11[[#This Row],[Age]]&lt;=22,"Rookie",IF(Table11[[#This Row],[Age]]&lt;=29,"Seasoned","Veteran"))</f>
        <v>Seasoned</v>
      </c>
      <c r="Q1568" t="str">
        <f>IF(AND(Table11[[#This Row],[Height (cm)]]&gt;=180,Table11[[#This Row],[Weight (kg)]]&gt;=70),"180+ and 70+","")</f>
        <v/>
      </c>
    </row>
    <row r="1569" spans="12:17" x14ac:dyDescent="0.2">
      <c r="L1569" t="s">
        <v>1431</v>
      </c>
      <c r="M1569">
        <v>26</v>
      </c>
      <c r="N1569">
        <v>189</v>
      </c>
      <c r="O1569">
        <v>80</v>
      </c>
      <c r="P1569" t="str">
        <f>IF(Table11[[#This Row],[Age]]&lt;=22,"Rookie",IF(Table11[[#This Row],[Age]]&lt;=29,"Seasoned","Veteran"))</f>
        <v>Seasoned</v>
      </c>
      <c r="Q1569" t="str">
        <f>IF(AND(Table11[[#This Row],[Height (cm)]]&gt;=180,Table11[[#This Row],[Weight (kg)]]&gt;=70),"180+ and 70+","")</f>
        <v>180+ and 70+</v>
      </c>
    </row>
    <row r="1570" spans="12:17" x14ac:dyDescent="0.2">
      <c r="L1570" t="s">
        <v>1432</v>
      </c>
      <c r="M1570">
        <v>26</v>
      </c>
      <c r="N1570">
        <v>172</v>
      </c>
      <c r="O1570">
        <v>72</v>
      </c>
      <c r="P1570" t="str">
        <f>IF(Table11[[#This Row],[Age]]&lt;=22,"Rookie",IF(Table11[[#This Row],[Age]]&lt;=29,"Seasoned","Veteran"))</f>
        <v>Seasoned</v>
      </c>
      <c r="Q1570" t="str">
        <f>IF(AND(Table11[[#This Row],[Height (cm)]]&gt;=180,Table11[[#This Row],[Weight (kg)]]&gt;=70),"180+ and 70+","")</f>
        <v/>
      </c>
    </row>
    <row r="1571" spans="12:17" x14ac:dyDescent="0.2">
      <c r="L1571" t="s">
        <v>1433</v>
      </c>
      <c r="M1571">
        <v>25</v>
      </c>
      <c r="N1571">
        <v>178</v>
      </c>
      <c r="O1571">
        <v>74</v>
      </c>
      <c r="P1571" t="str">
        <f>IF(Table11[[#This Row],[Age]]&lt;=22,"Rookie",IF(Table11[[#This Row],[Age]]&lt;=29,"Seasoned","Veteran"))</f>
        <v>Seasoned</v>
      </c>
      <c r="Q1571" t="str">
        <f>IF(AND(Table11[[#This Row],[Height (cm)]]&gt;=180,Table11[[#This Row],[Weight (kg)]]&gt;=70),"180+ and 70+","")</f>
        <v/>
      </c>
    </row>
    <row r="1572" spans="12:17" x14ac:dyDescent="0.2">
      <c r="L1572" t="s">
        <v>1434</v>
      </c>
      <c r="M1572">
        <v>28</v>
      </c>
      <c r="N1572">
        <v>177</v>
      </c>
      <c r="O1572">
        <v>72</v>
      </c>
      <c r="P1572" t="str">
        <f>IF(Table11[[#This Row],[Age]]&lt;=22,"Rookie",IF(Table11[[#This Row],[Age]]&lt;=29,"Seasoned","Veteran"))</f>
        <v>Seasoned</v>
      </c>
      <c r="Q1572" t="str">
        <f>IF(AND(Table11[[#This Row],[Height (cm)]]&gt;=180,Table11[[#This Row],[Weight (kg)]]&gt;=70),"180+ and 70+","")</f>
        <v/>
      </c>
    </row>
    <row r="1573" spans="12:17" x14ac:dyDescent="0.2">
      <c r="L1573" t="s">
        <v>1435</v>
      </c>
      <c r="M1573">
        <v>24</v>
      </c>
      <c r="N1573">
        <v>195</v>
      </c>
      <c r="O1573">
        <v>85</v>
      </c>
      <c r="P1573" t="str">
        <f>IF(Table11[[#This Row],[Age]]&lt;=22,"Rookie",IF(Table11[[#This Row],[Age]]&lt;=29,"Seasoned","Veteran"))</f>
        <v>Seasoned</v>
      </c>
      <c r="Q1573" t="str">
        <f>IF(AND(Table11[[#This Row],[Height (cm)]]&gt;=180,Table11[[#This Row],[Weight (kg)]]&gt;=70),"180+ and 70+","")</f>
        <v>180+ and 70+</v>
      </c>
    </row>
    <row r="1574" spans="12:17" x14ac:dyDescent="0.2">
      <c r="L1574" t="s">
        <v>1436</v>
      </c>
      <c r="M1574">
        <v>27</v>
      </c>
      <c r="N1574">
        <v>183</v>
      </c>
      <c r="O1574">
        <v>78</v>
      </c>
      <c r="P1574" t="str">
        <f>IF(Table11[[#This Row],[Age]]&lt;=22,"Rookie",IF(Table11[[#This Row],[Age]]&lt;=29,"Seasoned","Veteran"))</f>
        <v>Seasoned</v>
      </c>
      <c r="Q1574" t="str">
        <f>IF(AND(Table11[[#This Row],[Height (cm)]]&gt;=180,Table11[[#This Row],[Weight (kg)]]&gt;=70),"180+ and 70+","")</f>
        <v>180+ and 70+</v>
      </c>
    </row>
    <row r="1575" spans="12:17" x14ac:dyDescent="0.2">
      <c r="L1575" t="s">
        <v>1437</v>
      </c>
      <c r="M1575">
        <v>24</v>
      </c>
      <c r="N1575">
        <v>180</v>
      </c>
      <c r="O1575">
        <v>75</v>
      </c>
      <c r="P1575" t="str">
        <f>IF(Table11[[#This Row],[Age]]&lt;=22,"Rookie",IF(Table11[[#This Row],[Age]]&lt;=29,"Seasoned","Veteran"))</f>
        <v>Seasoned</v>
      </c>
      <c r="Q1575" t="str">
        <f>IF(AND(Table11[[#This Row],[Height (cm)]]&gt;=180,Table11[[#This Row],[Weight (kg)]]&gt;=70),"180+ and 70+","")</f>
        <v>180+ and 70+</v>
      </c>
    </row>
    <row r="1576" spans="12:17" x14ac:dyDescent="0.2">
      <c r="L1576" t="s">
        <v>1438</v>
      </c>
      <c r="M1576">
        <v>26</v>
      </c>
      <c r="N1576">
        <v>177</v>
      </c>
      <c r="O1576">
        <v>70</v>
      </c>
      <c r="P1576" t="str">
        <f>IF(Table11[[#This Row],[Age]]&lt;=22,"Rookie",IF(Table11[[#This Row],[Age]]&lt;=29,"Seasoned","Veteran"))</f>
        <v>Seasoned</v>
      </c>
      <c r="Q1576" t="str">
        <f>IF(AND(Table11[[#This Row],[Height (cm)]]&gt;=180,Table11[[#This Row],[Weight (kg)]]&gt;=70),"180+ and 70+","")</f>
        <v/>
      </c>
    </row>
    <row r="1577" spans="12:17" x14ac:dyDescent="0.2">
      <c r="L1577" t="s">
        <v>1439</v>
      </c>
      <c r="M1577">
        <v>25</v>
      </c>
      <c r="N1577">
        <v>190</v>
      </c>
      <c r="O1577">
        <v>80</v>
      </c>
      <c r="P1577" t="str">
        <f>IF(Table11[[#This Row],[Age]]&lt;=22,"Rookie",IF(Table11[[#This Row],[Age]]&lt;=29,"Seasoned","Veteran"))</f>
        <v>Seasoned</v>
      </c>
      <c r="Q1577" t="str">
        <f>IF(AND(Table11[[#This Row],[Height (cm)]]&gt;=180,Table11[[#This Row],[Weight (kg)]]&gt;=70),"180+ and 70+","")</f>
        <v>180+ and 70+</v>
      </c>
    </row>
    <row r="1578" spans="12:17" x14ac:dyDescent="0.2">
      <c r="L1578" t="s">
        <v>1440</v>
      </c>
      <c r="M1578">
        <v>25</v>
      </c>
      <c r="N1578">
        <v>193</v>
      </c>
      <c r="O1578">
        <v>88</v>
      </c>
      <c r="P1578" t="str">
        <f>IF(Table11[[#This Row],[Age]]&lt;=22,"Rookie",IF(Table11[[#This Row],[Age]]&lt;=29,"Seasoned","Veteran"))</f>
        <v>Seasoned</v>
      </c>
      <c r="Q1578" t="str">
        <f>IF(AND(Table11[[#This Row],[Height (cm)]]&gt;=180,Table11[[#This Row],[Weight (kg)]]&gt;=70),"180+ and 70+","")</f>
        <v>180+ and 70+</v>
      </c>
    </row>
    <row r="1579" spans="12:17" x14ac:dyDescent="0.2">
      <c r="L1579" t="s">
        <v>1441</v>
      </c>
      <c r="M1579">
        <v>27</v>
      </c>
      <c r="N1579">
        <v>180</v>
      </c>
      <c r="O1579">
        <v>68</v>
      </c>
      <c r="P1579" t="str">
        <f>IF(Table11[[#This Row],[Age]]&lt;=22,"Rookie",IF(Table11[[#This Row],[Age]]&lt;=29,"Seasoned","Veteran"))</f>
        <v>Seasoned</v>
      </c>
      <c r="Q1579" t="str">
        <f>IF(AND(Table11[[#This Row],[Height (cm)]]&gt;=180,Table11[[#This Row],[Weight (kg)]]&gt;=70),"180+ and 70+","")</f>
        <v/>
      </c>
    </row>
    <row r="1580" spans="12:17" x14ac:dyDescent="0.2">
      <c r="L1580" t="s">
        <v>1442</v>
      </c>
      <c r="M1580">
        <v>29</v>
      </c>
      <c r="N1580">
        <v>184</v>
      </c>
      <c r="O1580">
        <v>74</v>
      </c>
      <c r="P1580" t="str">
        <f>IF(Table11[[#This Row],[Age]]&lt;=22,"Rookie",IF(Table11[[#This Row],[Age]]&lt;=29,"Seasoned","Veteran"))</f>
        <v>Seasoned</v>
      </c>
      <c r="Q1580" t="str">
        <f>IF(AND(Table11[[#This Row],[Height (cm)]]&gt;=180,Table11[[#This Row],[Weight (kg)]]&gt;=70),"180+ and 70+","")</f>
        <v>180+ and 70+</v>
      </c>
    </row>
    <row r="1581" spans="12:17" x14ac:dyDescent="0.2">
      <c r="L1581" t="s">
        <v>1443</v>
      </c>
      <c r="M1581">
        <v>25</v>
      </c>
      <c r="N1581">
        <v>188</v>
      </c>
      <c r="O1581">
        <v>81</v>
      </c>
      <c r="P1581" t="str">
        <f>IF(Table11[[#This Row],[Age]]&lt;=22,"Rookie",IF(Table11[[#This Row],[Age]]&lt;=29,"Seasoned","Veteran"))</f>
        <v>Seasoned</v>
      </c>
      <c r="Q1581" t="str">
        <f>IF(AND(Table11[[#This Row],[Height (cm)]]&gt;=180,Table11[[#This Row],[Weight (kg)]]&gt;=70),"180+ and 70+","")</f>
        <v>180+ and 70+</v>
      </c>
    </row>
    <row r="1582" spans="12:17" x14ac:dyDescent="0.2">
      <c r="L1582" t="s">
        <v>1240</v>
      </c>
      <c r="M1582">
        <v>27</v>
      </c>
      <c r="N1582">
        <v>181</v>
      </c>
      <c r="O1582">
        <v>80</v>
      </c>
      <c r="P1582" t="str">
        <f>IF(Table11[[#This Row],[Age]]&lt;=22,"Rookie",IF(Table11[[#This Row],[Age]]&lt;=29,"Seasoned","Veteran"))</f>
        <v>Seasoned</v>
      </c>
      <c r="Q1582" t="str">
        <f>IF(AND(Table11[[#This Row],[Height (cm)]]&gt;=180,Table11[[#This Row],[Weight (kg)]]&gt;=70),"180+ and 70+","")</f>
        <v>180+ and 70+</v>
      </c>
    </row>
    <row r="1583" spans="12:17" x14ac:dyDescent="0.2">
      <c r="L1583" t="s">
        <v>1444</v>
      </c>
      <c r="M1583">
        <v>31</v>
      </c>
      <c r="N1583">
        <v>172</v>
      </c>
      <c r="O1583">
        <v>68</v>
      </c>
      <c r="P1583" t="str">
        <f>IF(Table11[[#This Row],[Age]]&lt;=22,"Rookie",IF(Table11[[#This Row],[Age]]&lt;=29,"Seasoned","Veteran"))</f>
        <v>Veteran</v>
      </c>
      <c r="Q1583" t="str">
        <f>IF(AND(Table11[[#This Row],[Height (cm)]]&gt;=180,Table11[[#This Row],[Weight (kg)]]&gt;=70),"180+ and 70+","")</f>
        <v/>
      </c>
    </row>
    <row r="1584" spans="12:17" x14ac:dyDescent="0.2">
      <c r="L1584" t="s">
        <v>1445</v>
      </c>
      <c r="M1584">
        <v>28</v>
      </c>
      <c r="N1584">
        <v>184</v>
      </c>
      <c r="O1584">
        <v>80</v>
      </c>
      <c r="P1584" t="str">
        <f>IF(Table11[[#This Row],[Age]]&lt;=22,"Rookie",IF(Table11[[#This Row],[Age]]&lt;=29,"Seasoned","Veteran"))</f>
        <v>Seasoned</v>
      </c>
      <c r="Q1584" t="str">
        <f>IF(AND(Table11[[#This Row],[Height (cm)]]&gt;=180,Table11[[#This Row],[Weight (kg)]]&gt;=70),"180+ and 70+","")</f>
        <v>180+ and 70+</v>
      </c>
    </row>
    <row r="1585" spans="12:17" x14ac:dyDescent="0.2">
      <c r="L1585" t="s">
        <v>1446</v>
      </c>
      <c r="M1585">
        <v>26</v>
      </c>
      <c r="N1585">
        <v>190</v>
      </c>
      <c r="O1585">
        <v>90</v>
      </c>
      <c r="P1585" t="str">
        <f>IF(Table11[[#This Row],[Age]]&lt;=22,"Rookie",IF(Table11[[#This Row],[Age]]&lt;=29,"Seasoned","Veteran"))</f>
        <v>Seasoned</v>
      </c>
      <c r="Q1585" t="str">
        <f>IF(AND(Table11[[#This Row],[Height (cm)]]&gt;=180,Table11[[#This Row],[Weight (kg)]]&gt;=70),"180+ and 70+","")</f>
        <v>180+ and 70+</v>
      </c>
    </row>
    <row r="1586" spans="12:17" x14ac:dyDescent="0.2">
      <c r="L1586" t="s">
        <v>1447</v>
      </c>
      <c r="M1586">
        <v>27</v>
      </c>
      <c r="N1586">
        <v>172</v>
      </c>
      <c r="O1586">
        <v>70</v>
      </c>
      <c r="P1586" t="str">
        <f>IF(Table11[[#This Row],[Age]]&lt;=22,"Rookie",IF(Table11[[#This Row],[Age]]&lt;=29,"Seasoned","Veteran"))</f>
        <v>Seasoned</v>
      </c>
      <c r="Q1586" t="str">
        <f>IF(AND(Table11[[#This Row],[Height (cm)]]&gt;=180,Table11[[#This Row],[Weight (kg)]]&gt;=70),"180+ and 70+","")</f>
        <v/>
      </c>
    </row>
    <row r="1587" spans="12:17" x14ac:dyDescent="0.2">
      <c r="L1587" t="s">
        <v>1448</v>
      </c>
      <c r="M1587">
        <v>25</v>
      </c>
      <c r="N1587">
        <v>195</v>
      </c>
      <c r="O1587">
        <v>76</v>
      </c>
      <c r="P1587" t="str">
        <f>IF(Table11[[#This Row],[Age]]&lt;=22,"Rookie",IF(Table11[[#This Row],[Age]]&lt;=29,"Seasoned","Veteran"))</f>
        <v>Seasoned</v>
      </c>
      <c r="Q1587" t="str">
        <f>IF(AND(Table11[[#This Row],[Height (cm)]]&gt;=180,Table11[[#This Row],[Weight (kg)]]&gt;=70),"180+ and 70+","")</f>
        <v>180+ and 70+</v>
      </c>
    </row>
    <row r="1588" spans="12:17" x14ac:dyDescent="0.2">
      <c r="L1588" t="s">
        <v>1449</v>
      </c>
      <c r="M1588">
        <v>26</v>
      </c>
      <c r="N1588">
        <v>188</v>
      </c>
      <c r="O1588">
        <v>80</v>
      </c>
      <c r="P1588" t="str">
        <f>IF(Table11[[#This Row],[Age]]&lt;=22,"Rookie",IF(Table11[[#This Row],[Age]]&lt;=29,"Seasoned","Veteran"))</f>
        <v>Seasoned</v>
      </c>
      <c r="Q1588" t="str">
        <f>IF(AND(Table11[[#This Row],[Height (cm)]]&gt;=180,Table11[[#This Row],[Weight (kg)]]&gt;=70),"180+ and 70+","")</f>
        <v>180+ and 70+</v>
      </c>
    </row>
    <row r="1589" spans="12:17" x14ac:dyDescent="0.2">
      <c r="L1589" t="s">
        <v>1450</v>
      </c>
      <c r="M1589">
        <v>25</v>
      </c>
      <c r="N1589">
        <v>173</v>
      </c>
      <c r="O1589">
        <v>68</v>
      </c>
      <c r="P1589" t="str">
        <f>IF(Table11[[#This Row],[Age]]&lt;=22,"Rookie",IF(Table11[[#This Row],[Age]]&lt;=29,"Seasoned","Veteran"))</f>
        <v>Seasoned</v>
      </c>
      <c r="Q1589" t="str">
        <f>IF(AND(Table11[[#This Row],[Height (cm)]]&gt;=180,Table11[[#This Row],[Weight (kg)]]&gt;=70),"180+ and 70+","")</f>
        <v/>
      </c>
    </row>
    <row r="1590" spans="12:17" x14ac:dyDescent="0.2">
      <c r="L1590" t="s">
        <v>1244</v>
      </c>
      <c r="M1590">
        <v>28</v>
      </c>
      <c r="N1590">
        <v>172</v>
      </c>
      <c r="O1590">
        <v>70</v>
      </c>
      <c r="P1590" t="str">
        <f>IF(Table11[[#This Row],[Age]]&lt;=22,"Rookie",IF(Table11[[#This Row],[Age]]&lt;=29,"Seasoned","Veteran"))</f>
        <v>Seasoned</v>
      </c>
      <c r="Q1590" t="str">
        <f>IF(AND(Table11[[#This Row],[Height (cm)]]&gt;=180,Table11[[#This Row],[Weight (kg)]]&gt;=70),"180+ and 70+","")</f>
        <v/>
      </c>
    </row>
    <row r="1591" spans="12:17" x14ac:dyDescent="0.2">
      <c r="L1591" t="s">
        <v>1451</v>
      </c>
      <c r="M1591">
        <v>24</v>
      </c>
      <c r="N1591">
        <v>196</v>
      </c>
      <c r="O1591">
        <v>90</v>
      </c>
      <c r="P1591" t="str">
        <f>IF(Table11[[#This Row],[Age]]&lt;=22,"Rookie",IF(Table11[[#This Row],[Age]]&lt;=29,"Seasoned","Veteran"))</f>
        <v>Seasoned</v>
      </c>
      <c r="Q1591" t="str">
        <f>IF(AND(Table11[[#This Row],[Height (cm)]]&gt;=180,Table11[[#This Row],[Weight (kg)]]&gt;=70),"180+ and 70+","")</f>
        <v>180+ and 70+</v>
      </c>
    </row>
    <row r="1592" spans="12:17" x14ac:dyDescent="0.2">
      <c r="L1592" t="s">
        <v>1452</v>
      </c>
      <c r="M1592">
        <v>27</v>
      </c>
      <c r="N1592">
        <v>179</v>
      </c>
      <c r="O1592">
        <v>71</v>
      </c>
      <c r="P1592" t="str">
        <f>IF(Table11[[#This Row],[Age]]&lt;=22,"Rookie",IF(Table11[[#This Row],[Age]]&lt;=29,"Seasoned","Veteran"))</f>
        <v>Seasoned</v>
      </c>
      <c r="Q1592" t="str">
        <f>IF(AND(Table11[[#This Row],[Height (cm)]]&gt;=180,Table11[[#This Row],[Weight (kg)]]&gt;=70),"180+ and 70+","")</f>
        <v/>
      </c>
    </row>
    <row r="1593" spans="12:17" x14ac:dyDescent="0.2">
      <c r="L1593" t="s">
        <v>1453</v>
      </c>
      <c r="M1593">
        <v>26</v>
      </c>
      <c r="N1593">
        <v>175</v>
      </c>
      <c r="O1593">
        <v>70</v>
      </c>
      <c r="P1593" t="str">
        <f>IF(Table11[[#This Row],[Age]]&lt;=22,"Rookie",IF(Table11[[#This Row],[Age]]&lt;=29,"Seasoned","Veteran"))</f>
        <v>Seasoned</v>
      </c>
      <c r="Q1593" t="str">
        <f>IF(AND(Table11[[#This Row],[Height (cm)]]&gt;=180,Table11[[#This Row],[Weight (kg)]]&gt;=70),"180+ and 70+","")</f>
        <v/>
      </c>
    </row>
    <row r="1594" spans="12:17" x14ac:dyDescent="0.2">
      <c r="L1594" t="s">
        <v>1248</v>
      </c>
      <c r="M1594">
        <v>25</v>
      </c>
      <c r="N1594">
        <v>185</v>
      </c>
      <c r="O1594">
        <v>85</v>
      </c>
      <c r="P1594" t="str">
        <f>IF(Table11[[#This Row],[Age]]&lt;=22,"Rookie",IF(Table11[[#This Row],[Age]]&lt;=29,"Seasoned","Veteran"))</f>
        <v>Seasoned</v>
      </c>
      <c r="Q1594" t="str">
        <f>IF(AND(Table11[[#This Row],[Height (cm)]]&gt;=180,Table11[[#This Row],[Weight (kg)]]&gt;=70),"180+ and 70+","")</f>
        <v>180+ and 70+</v>
      </c>
    </row>
    <row r="1595" spans="12:17" x14ac:dyDescent="0.2">
      <c r="L1595" t="s">
        <v>1454</v>
      </c>
      <c r="M1595">
        <v>25</v>
      </c>
      <c r="N1595">
        <v>178</v>
      </c>
      <c r="O1595">
        <v>70</v>
      </c>
      <c r="P1595" t="str">
        <f>IF(Table11[[#This Row],[Age]]&lt;=22,"Rookie",IF(Table11[[#This Row],[Age]]&lt;=29,"Seasoned","Veteran"))</f>
        <v>Seasoned</v>
      </c>
      <c r="Q1595" t="str">
        <f>IF(AND(Table11[[#This Row],[Height (cm)]]&gt;=180,Table11[[#This Row],[Weight (kg)]]&gt;=70),"180+ and 70+","")</f>
        <v/>
      </c>
    </row>
    <row r="1596" spans="12:17" x14ac:dyDescent="0.2">
      <c r="L1596" t="s">
        <v>1455</v>
      </c>
      <c r="M1596">
        <v>30</v>
      </c>
      <c r="N1596">
        <v>178</v>
      </c>
      <c r="O1596">
        <v>77</v>
      </c>
      <c r="P1596" t="str">
        <f>IF(Table11[[#This Row],[Age]]&lt;=22,"Rookie",IF(Table11[[#This Row],[Age]]&lt;=29,"Seasoned","Veteran"))</f>
        <v>Veteran</v>
      </c>
      <c r="Q1596" t="str">
        <f>IF(AND(Table11[[#This Row],[Height (cm)]]&gt;=180,Table11[[#This Row],[Weight (kg)]]&gt;=70),"180+ and 70+","")</f>
        <v/>
      </c>
    </row>
    <row r="1597" spans="12:17" x14ac:dyDescent="0.2">
      <c r="L1597" t="s">
        <v>1456</v>
      </c>
      <c r="M1597">
        <v>25</v>
      </c>
      <c r="N1597">
        <v>172</v>
      </c>
      <c r="O1597">
        <v>70</v>
      </c>
      <c r="P1597" t="str">
        <f>IF(Table11[[#This Row],[Age]]&lt;=22,"Rookie",IF(Table11[[#This Row],[Age]]&lt;=29,"Seasoned","Veteran"))</f>
        <v>Seasoned</v>
      </c>
      <c r="Q1597" t="str">
        <f>IF(AND(Table11[[#This Row],[Height (cm)]]&gt;=180,Table11[[#This Row],[Weight (kg)]]&gt;=70),"180+ and 70+","")</f>
        <v/>
      </c>
    </row>
    <row r="1598" spans="12:17" x14ac:dyDescent="0.2">
      <c r="L1598" t="s">
        <v>1457</v>
      </c>
      <c r="M1598">
        <v>28</v>
      </c>
      <c r="N1598">
        <v>186</v>
      </c>
      <c r="O1598">
        <v>76</v>
      </c>
      <c r="P1598" t="str">
        <f>IF(Table11[[#This Row],[Age]]&lt;=22,"Rookie",IF(Table11[[#This Row],[Age]]&lt;=29,"Seasoned","Veteran"))</f>
        <v>Seasoned</v>
      </c>
      <c r="Q1598" t="str">
        <f>IF(AND(Table11[[#This Row],[Height (cm)]]&gt;=180,Table11[[#This Row],[Weight (kg)]]&gt;=70),"180+ and 70+","")</f>
        <v>180+ and 70+</v>
      </c>
    </row>
    <row r="1599" spans="12:17" x14ac:dyDescent="0.2">
      <c r="L1599" t="s">
        <v>1251</v>
      </c>
      <c r="M1599">
        <v>29</v>
      </c>
      <c r="N1599">
        <v>190</v>
      </c>
      <c r="O1599">
        <v>79</v>
      </c>
      <c r="P1599" t="str">
        <f>IF(Table11[[#This Row],[Age]]&lt;=22,"Rookie",IF(Table11[[#This Row],[Age]]&lt;=29,"Seasoned","Veteran"))</f>
        <v>Seasoned</v>
      </c>
      <c r="Q1599" t="str">
        <f>IF(AND(Table11[[#This Row],[Height (cm)]]&gt;=180,Table11[[#This Row],[Weight (kg)]]&gt;=70),"180+ and 70+","")</f>
        <v>180+ and 70+</v>
      </c>
    </row>
    <row r="1600" spans="12:17" x14ac:dyDescent="0.2">
      <c r="L1600" t="s">
        <v>1458</v>
      </c>
      <c r="M1600">
        <v>25</v>
      </c>
      <c r="N1600">
        <v>175</v>
      </c>
      <c r="O1600">
        <v>71</v>
      </c>
      <c r="P1600" t="str">
        <f>IF(Table11[[#This Row],[Age]]&lt;=22,"Rookie",IF(Table11[[#This Row],[Age]]&lt;=29,"Seasoned","Veteran"))</f>
        <v>Seasoned</v>
      </c>
      <c r="Q1600" t="str">
        <f>IF(AND(Table11[[#This Row],[Height (cm)]]&gt;=180,Table11[[#This Row],[Weight (kg)]]&gt;=70),"180+ and 70+","")</f>
        <v/>
      </c>
    </row>
    <row r="1601" spans="12:17" x14ac:dyDescent="0.2">
      <c r="L1601" t="s">
        <v>1459</v>
      </c>
      <c r="M1601">
        <v>23</v>
      </c>
      <c r="N1601">
        <v>185</v>
      </c>
      <c r="O1601">
        <v>75</v>
      </c>
      <c r="P1601" t="str">
        <f>IF(Table11[[#This Row],[Age]]&lt;=22,"Rookie",IF(Table11[[#This Row],[Age]]&lt;=29,"Seasoned","Veteran"))</f>
        <v>Seasoned</v>
      </c>
      <c r="Q1601" t="str">
        <f>IF(AND(Table11[[#This Row],[Height (cm)]]&gt;=180,Table11[[#This Row],[Weight (kg)]]&gt;=70),"180+ and 70+","")</f>
        <v>180+ and 70+</v>
      </c>
    </row>
    <row r="1602" spans="12:17" x14ac:dyDescent="0.2">
      <c r="L1602" t="s">
        <v>1460</v>
      </c>
      <c r="M1602">
        <v>25</v>
      </c>
      <c r="N1602">
        <v>185</v>
      </c>
      <c r="O1602">
        <v>70</v>
      </c>
      <c r="P1602" t="str">
        <f>IF(Table11[[#This Row],[Age]]&lt;=22,"Rookie",IF(Table11[[#This Row],[Age]]&lt;=29,"Seasoned","Veteran"))</f>
        <v>Seasoned</v>
      </c>
      <c r="Q1602" t="str">
        <f>IF(AND(Table11[[#This Row],[Height (cm)]]&gt;=180,Table11[[#This Row],[Weight (kg)]]&gt;=70),"180+ and 70+","")</f>
        <v>180+ and 70+</v>
      </c>
    </row>
    <row r="1603" spans="12:17" x14ac:dyDescent="0.2">
      <c r="L1603" t="s">
        <v>1461</v>
      </c>
      <c r="M1603">
        <v>24</v>
      </c>
      <c r="N1603">
        <v>183</v>
      </c>
      <c r="O1603">
        <v>63</v>
      </c>
      <c r="P1603" t="str">
        <f>IF(Table11[[#This Row],[Age]]&lt;=22,"Rookie",IF(Table11[[#This Row],[Age]]&lt;=29,"Seasoned","Veteran"))</f>
        <v>Seasoned</v>
      </c>
      <c r="Q1603" t="str">
        <f>IF(AND(Table11[[#This Row],[Height (cm)]]&gt;=180,Table11[[#This Row],[Weight (kg)]]&gt;=70),"180+ and 70+","")</f>
        <v/>
      </c>
    </row>
    <row r="1604" spans="12:17" x14ac:dyDescent="0.2">
      <c r="L1604" t="s">
        <v>1462</v>
      </c>
      <c r="M1604">
        <v>26</v>
      </c>
      <c r="N1604">
        <v>185</v>
      </c>
      <c r="O1604">
        <v>79</v>
      </c>
      <c r="P1604" t="str">
        <f>IF(Table11[[#This Row],[Age]]&lt;=22,"Rookie",IF(Table11[[#This Row],[Age]]&lt;=29,"Seasoned","Veteran"))</f>
        <v>Seasoned</v>
      </c>
      <c r="Q1604" t="str">
        <f>IF(AND(Table11[[#This Row],[Height (cm)]]&gt;=180,Table11[[#This Row],[Weight (kg)]]&gt;=70),"180+ and 70+","")</f>
        <v>180+ and 70+</v>
      </c>
    </row>
    <row r="1605" spans="12:17" x14ac:dyDescent="0.2">
      <c r="L1605" t="s">
        <v>1463</v>
      </c>
      <c r="M1605">
        <v>25</v>
      </c>
      <c r="N1605">
        <v>175</v>
      </c>
      <c r="O1605">
        <v>70</v>
      </c>
      <c r="P1605" t="str">
        <f>IF(Table11[[#This Row],[Age]]&lt;=22,"Rookie",IF(Table11[[#This Row],[Age]]&lt;=29,"Seasoned","Veteran"))</f>
        <v>Seasoned</v>
      </c>
      <c r="Q1605" t="str">
        <f>IF(AND(Table11[[#This Row],[Height (cm)]]&gt;=180,Table11[[#This Row],[Weight (kg)]]&gt;=70),"180+ and 70+","")</f>
        <v/>
      </c>
    </row>
    <row r="1606" spans="12:17" x14ac:dyDescent="0.2">
      <c r="L1606" t="s">
        <v>1258</v>
      </c>
      <c r="M1606">
        <v>25</v>
      </c>
      <c r="N1606">
        <v>175</v>
      </c>
      <c r="O1606">
        <v>70</v>
      </c>
      <c r="P1606" t="str">
        <f>IF(Table11[[#This Row],[Age]]&lt;=22,"Rookie",IF(Table11[[#This Row],[Age]]&lt;=29,"Seasoned","Veteran"))</f>
        <v>Seasoned</v>
      </c>
      <c r="Q1606" t="str">
        <f>IF(AND(Table11[[#This Row],[Height (cm)]]&gt;=180,Table11[[#This Row],[Weight (kg)]]&gt;=70),"180+ and 70+","")</f>
        <v/>
      </c>
    </row>
    <row r="1607" spans="12:17" x14ac:dyDescent="0.2">
      <c r="L1607" t="s">
        <v>1464</v>
      </c>
      <c r="M1607">
        <v>25</v>
      </c>
      <c r="N1607">
        <v>172</v>
      </c>
      <c r="O1607">
        <v>65</v>
      </c>
      <c r="P1607" t="str">
        <f>IF(Table11[[#This Row],[Age]]&lt;=22,"Rookie",IF(Table11[[#This Row],[Age]]&lt;=29,"Seasoned","Veteran"))</f>
        <v>Seasoned</v>
      </c>
      <c r="Q1607" t="str">
        <f>IF(AND(Table11[[#This Row],[Height (cm)]]&gt;=180,Table11[[#This Row],[Weight (kg)]]&gt;=70),"180+ and 70+","")</f>
        <v/>
      </c>
    </row>
    <row r="1608" spans="12:17" x14ac:dyDescent="0.2">
      <c r="L1608" t="s">
        <v>1465</v>
      </c>
      <c r="M1608">
        <v>25</v>
      </c>
      <c r="N1608">
        <v>184</v>
      </c>
      <c r="O1608">
        <v>79</v>
      </c>
      <c r="P1608" t="str">
        <f>IF(Table11[[#This Row],[Age]]&lt;=22,"Rookie",IF(Table11[[#This Row],[Age]]&lt;=29,"Seasoned","Veteran"))</f>
        <v>Seasoned</v>
      </c>
      <c r="Q1608" t="str">
        <f>IF(AND(Table11[[#This Row],[Height (cm)]]&gt;=180,Table11[[#This Row],[Weight (kg)]]&gt;=70),"180+ and 70+","")</f>
        <v>180+ and 70+</v>
      </c>
    </row>
    <row r="1609" spans="12:17" x14ac:dyDescent="0.2">
      <c r="L1609" t="s">
        <v>1466</v>
      </c>
      <c r="M1609">
        <v>25</v>
      </c>
      <c r="N1609">
        <v>185</v>
      </c>
      <c r="O1609">
        <v>76</v>
      </c>
      <c r="P1609" t="str">
        <f>IF(Table11[[#This Row],[Age]]&lt;=22,"Rookie",IF(Table11[[#This Row],[Age]]&lt;=29,"Seasoned","Veteran"))</f>
        <v>Seasoned</v>
      </c>
      <c r="Q1609" t="str">
        <f>IF(AND(Table11[[#This Row],[Height (cm)]]&gt;=180,Table11[[#This Row],[Weight (kg)]]&gt;=70),"180+ and 70+","")</f>
        <v>180+ and 70+</v>
      </c>
    </row>
    <row r="1610" spans="12:17" x14ac:dyDescent="0.2">
      <c r="L1610" t="s">
        <v>1467</v>
      </c>
      <c r="M1610">
        <v>29</v>
      </c>
      <c r="N1610">
        <v>174</v>
      </c>
      <c r="O1610">
        <v>67</v>
      </c>
      <c r="P1610" t="str">
        <f>IF(Table11[[#This Row],[Age]]&lt;=22,"Rookie",IF(Table11[[#This Row],[Age]]&lt;=29,"Seasoned","Veteran"))</f>
        <v>Seasoned</v>
      </c>
      <c r="Q1610" t="str">
        <f>IF(AND(Table11[[#This Row],[Height (cm)]]&gt;=180,Table11[[#This Row],[Weight (kg)]]&gt;=70),"180+ and 70+","")</f>
        <v/>
      </c>
    </row>
    <row r="1611" spans="12:17" x14ac:dyDescent="0.2">
      <c r="L1611" t="s">
        <v>1468</v>
      </c>
      <c r="M1611">
        <v>23</v>
      </c>
      <c r="N1611">
        <v>178</v>
      </c>
      <c r="O1611">
        <v>71</v>
      </c>
      <c r="P1611" t="str">
        <f>IF(Table11[[#This Row],[Age]]&lt;=22,"Rookie",IF(Table11[[#This Row],[Age]]&lt;=29,"Seasoned","Veteran"))</f>
        <v>Seasoned</v>
      </c>
      <c r="Q1611" t="str">
        <f>IF(AND(Table11[[#This Row],[Height (cm)]]&gt;=180,Table11[[#This Row],[Weight (kg)]]&gt;=70),"180+ and 70+","")</f>
        <v/>
      </c>
    </row>
    <row r="1612" spans="12:17" x14ac:dyDescent="0.2">
      <c r="L1612" t="s">
        <v>1469</v>
      </c>
      <c r="M1612">
        <v>25</v>
      </c>
      <c r="N1612">
        <v>178</v>
      </c>
      <c r="O1612">
        <v>72</v>
      </c>
      <c r="P1612" t="str">
        <f>IF(Table11[[#This Row],[Age]]&lt;=22,"Rookie",IF(Table11[[#This Row],[Age]]&lt;=29,"Seasoned","Veteran"))</f>
        <v>Seasoned</v>
      </c>
      <c r="Q1612" t="str">
        <f>IF(AND(Table11[[#This Row],[Height (cm)]]&gt;=180,Table11[[#This Row],[Weight (kg)]]&gt;=70),"180+ and 70+","")</f>
        <v/>
      </c>
    </row>
    <row r="1613" spans="12:17" x14ac:dyDescent="0.2">
      <c r="L1613" t="s">
        <v>1470</v>
      </c>
      <c r="M1613">
        <v>24</v>
      </c>
      <c r="N1613">
        <v>191</v>
      </c>
      <c r="O1613">
        <v>85</v>
      </c>
      <c r="P1613" t="str">
        <f>IF(Table11[[#This Row],[Age]]&lt;=22,"Rookie",IF(Table11[[#This Row],[Age]]&lt;=29,"Seasoned","Veteran"))</f>
        <v>Seasoned</v>
      </c>
      <c r="Q1613" t="str">
        <f>IF(AND(Table11[[#This Row],[Height (cm)]]&gt;=180,Table11[[#This Row],[Weight (kg)]]&gt;=70),"180+ and 70+","")</f>
        <v>180+ and 70+</v>
      </c>
    </row>
    <row r="1614" spans="12:17" x14ac:dyDescent="0.2">
      <c r="L1614" t="s">
        <v>1471</v>
      </c>
      <c r="M1614">
        <v>26</v>
      </c>
      <c r="N1614">
        <v>184</v>
      </c>
      <c r="O1614">
        <v>75</v>
      </c>
      <c r="P1614" t="str">
        <f>IF(Table11[[#This Row],[Age]]&lt;=22,"Rookie",IF(Table11[[#This Row],[Age]]&lt;=29,"Seasoned","Veteran"))</f>
        <v>Seasoned</v>
      </c>
      <c r="Q1614" t="str">
        <f>IF(AND(Table11[[#This Row],[Height (cm)]]&gt;=180,Table11[[#This Row],[Weight (kg)]]&gt;=70),"180+ and 70+","")</f>
        <v>180+ and 70+</v>
      </c>
    </row>
    <row r="1615" spans="12:17" x14ac:dyDescent="0.2">
      <c r="L1615" t="s">
        <v>1472</v>
      </c>
      <c r="M1615">
        <v>24</v>
      </c>
      <c r="N1615">
        <v>188</v>
      </c>
      <c r="O1615">
        <v>72</v>
      </c>
      <c r="P1615" t="str">
        <f>IF(Table11[[#This Row],[Age]]&lt;=22,"Rookie",IF(Table11[[#This Row],[Age]]&lt;=29,"Seasoned","Veteran"))</f>
        <v>Seasoned</v>
      </c>
      <c r="Q1615" t="str">
        <f>IF(AND(Table11[[#This Row],[Height (cm)]]&gt;=180,Table11[[#This Row],[Weight (kg)]]&gt;=70),"180+ and 70+","")</f>
        <v>180+ and 70+</v>
      </c>
    </row>
    <row r="1616" spans="12:17" x14ac:dyDescent="0.2">
      <c r="L1616" t="s">
        <v>1370</v>
      </c>
      <c r="M1616">
        <v>24</v>
      </c>
      <c r="N1616">
        <v>173</v>
      </c>
      <c r="O1616">
        <v>64</v>
      </c>
      <c r="P1616" t="str">
        <f>IF(Table11[[#This Row],[Age]]&lt;=22,"Rookie",IF(Table11[[#This Row],[Age]]&lt;=29,"Seasoned","Veteran"))</f>
        <v>Seasoned</v>
      </c>
      <c r="Q1616" t="str">
        <f>IF(AND(Table11[[#This Row],[Height (cm)]]&gt;=180,Table11[[#This Row],[Weight (kg)]]&gt;=70),"180+ and 70+","")</f>
        <v/>
      </c>
    </row>
    <row r="1617" spans="12:17" x14ac:dyDescent="0.2">
      <c r="L1617" t="s">
        <v>1473</v>
      </c>
      <c r="M1617">
        <v>24</v>
      </c>
      <c r="N1617">
        <v>185</v>
      </c>
      <c r="O1617">
        <v>85</v>
      </c>
      <c r="P1617" t="str">
        <f>IF(Table11[[#This Row],[Age]]&lt;=22,"Rookie",IF(Table11[[#This Row],[Age]]&lt;=29,"Seasoned","Veteran"))</f>
        <v>Seasoned</v>
      </c>
      <c r="Q1617" t="str">
        <f>IF(AND(Table11[[#This Row],[Height (cm)]]&gt;=180,Table11[[#This Row],[Weight (kg)]]&gt;=70),"180+ and 70+","")</f>
        <v>180+ and 70+</v>
      </c>
    </row>
    <row r="1618" spans="12:17" x14ac:dyDescent="0.2">
      <c r="L1618" t="s">
        <v>1371</v>
      </c>
      <c r="M1618">
        <v>27</v>
      </c>
      <c r="N1618">
        <v>175</v>
      </c>
      <c r="O1618">
        <v>71</v>
      </c>
      <c r="P1618" t="str">
        <f>IF(Table11[[#This Row],[Age]]&lt;=22,"Rookie",IF(Table11[[#This Row],[Age]]&lt;=29,"Seasoned","Veteran"))</f>
        <v>Seasoned</v>
      </c>
      <c r="Q1618" t="str">
        <f>IF(AND(Table11[[#This Row],[Height (cm)]]&gt;=180,Table11[[#This Row],[Weight (kg)]]&gt;=70),"180+ and 70+","")</f>
        <v/>
      </c>
    </row>
    <row r="1619" spans="12:17" x14ac:dyDescent="0.2">
      <c r="L1619" t="s">
        <v>1372</v>
      </c>
      <c r="M1619">
        <v>24</v>
      </c>
      <c r="N1619">
        <v>187</v>
      </c>
      <c r="O1619">
        <v>68</v>
      </c>
      <c r="P1619" t="str">
        <f>IF(Table11[[#This Row],[Age]]&lt;=22,"Rookie",IF(Table11[[#This Row],[Age]]&lt;=29,"Seasoned","Veteran"))</f>
        <v>Seasoned</v>
      </c>
      <c r="Q1619" t="str">
        <f>IF(AND(Table11[[#This Row],[Height (cm)]]&gt;=180,Table11[[#This Row],[Weight (kg)]]&gt;=70),"180+ and 70+","")</f>
        <v/>
      </c>
    </row>
    <row r="1620" spans="12:17" x14ac:dyDescent="0.2">
      <c r="L1620" t="s">
        <v>1373</v>
      </c>
      <c r="M1620">
        <v>28</v>
      </c>
      <c r="N1620">
        <v>192</v>
      </c>
      <c r="O1620">
        <v>86</v>
      </c>
      <c r="P1620" t="str">
        <f>IF(Table11[[#This Row],[Age]]&lt;=22,"Rookie",IF(Table11[[#This Row],[Age]]&lt;=29,"Seasoned","Veteran"))</f>
        <v>Seasoned</v>
      </c>
      <c r="Q1620" t="str">
        <f>IF(AND(Table11[[#This Row],[Height (cm)]]&gt;=180,Table11[[#This Row],[Weight (kg)]]&gt;=70),"180+ and 70+","")</f>
        <v>180+ and 70+</v>
      </c>
    </row>
    <row r="1621" spans="12:17" x14ac:dyDescent="0.2">
      <c r="L1621" t="s">
        <v>1374</v>
      </c>
      <c r="M1621">
        <v>26</v>
      </c>
      <c r="N1621">
        <v>183</v>
      </c>
      <c r="O1621">
        <v>76</v>
      </c>
      <c r="P1621" t="str">
        <f>IF(Table11[[#This Row],[Age]]&lt;=22,"Rookie",IF(Table11[[#This Row],[Age]]&lt;=29,"Seasoned","Veteran"))</f>
        <v>Seasoned</v>
      </c>
      <c r="Q1621" t="str">
        <f>IF(AND(Table11[[#This Row],[Height (cm)]]&gt;=180,Table11[[#This Row],[Weight (kg)]]&gt;=70),"180+ and 70+","")</f>
        <v>180+ and 70+</v>
      </c>
    </row>
    <row r="1622" spans="12:17" x14ac:dyDescent="0.2">
      <c r="L1622" t="s">
        <v>1474</v>
      </c>
      <c r="M1622">
        <v>29</v>
      </c>
      <c r="N1622">
        <v>180</v>
      </c>
      <c r="O1622">
        <v>67</v>
      </c>
      <c r="P1622" t="str">
        <f>IF(Table11[[#This Row],[Age]]&lt;=22,"Rookie",IF(Table11[[#This Row],[Age]]&lt;=29,"Seasoned","Veteran"))</f>
        <v>Seasoned</v>
      </c>
      <c r="Q1622" t="str">
        <f>IF(AND(Table11[[#This Row],[Height (cm)]]&gt;=180,Table11[[#This Row],[Weight (kg)]]&gt;=70),"180+ and 70+","")</f>
        <v/>
      </c>
    </row>
    <row r="1623" spans="12:17" x14ac:dyDescent="0.2">
      <c r="L1623" t="s">
        <v>1475</v>
      </c>
      <c r="M1623">
        <v>32</v>
      </c>
      <c r="N1623">
        <v>179</v>
      </c>
      <c r="O1623">
        <v>79</v>
      </c>
      <c r="P1623" t="str">
        <f>IF(Table11[[#This Row],[Age]]&lt;=22,"Rookie",IF(Table11[[#This Row],[Age]]&lt;=29,"Seasoned","Veteran"))</f>
        <v>Veteran</v>
      </c>
      <c r="Q1623" t="str">
        <f>IF(AND(Table11[[#This Row],[Height (cm)]]&gt;=180,Table11[[#This Row],[Weight (kg)]]&gt;=70),"180+ and 70+","")</f>
        <v/>
      </c>
    </row>
    <row r="1624" spans="12:17" x14ac:dyDescent="0.2">
      <c r="L1624" t="s">
        <v>1476</v>
      </c>
      <c r="M1624">
        <v>32</v>
      </c>
      <c r="N1624">
        <v>198</v>
      </c>
      <c r="O1624">
        <v>103</v>
      </c>
      <c r="P1624" t="str">
        <f>IF(Table11[[#This Row],[Age]]&lt;=22,"Rookie",IF(Table11[[#This Row],[Age]]&lt;=29,"Seasoned","Veteran"))</f>
        <v>Veteran</v>
      </c>
      <c r="Q1624" t="str">
        <f>IF(AND(Table11[[#This Row],[Height (cm)]]&gt;=180,Table11[[#This Row],[Weight (kg)]]&gt;=70),"180+ and 70+","")</f>
        <v>180+ and 70+</v>
      </c>
    </row>
    <row r="1625" spans="12:17" x14ac:dyDescent="0.2">
      <c r="L1625" t="s">
        <v>1477</v>
      </c>
      <c r="M1625">
        <v>35</v>
      </c>
      <c r="N1625">
        <v>192</v>
      </c>
      <c r="O1625">
        <v>88</v>
      </c>
      <c r="P1625" t="str">
        <f>IF(Table11[[#This Row],[Age]]&lt;=22,"Rookie",IF(Table11[[#This Row],[Age]]&lt;=29,"Seasoned","Veteran"))</f>
        <v>Veteran</v>
      </c>
      <c r="Q1625" t="str">
        <f>IF(AND(Table11[[#This Row],[Height (cm)]]&gt;=180,Table11[[#This Row],[Weight (kg)]]&gt;=70),"180+ and 70+","")</f>
        <v>180+ and 70+</v>
      </c>
    </row>
    <row r="1626" spans="12:17" x14ac:dyDescent="0.2">
      <c r="L1626" t="s">
        <v>1478</v>
      </c>
      <c r="M1626">
        <v>30</v>
      </c>
      <c r="N1626">
        <v>185</v>
      </c>
      <c r="O1626">
        <v>88</v>
      </c>
      <c r="P1626" t="str">
        <f>IF(Table11[[#This Row],[Age]]&lt;=22,"Rookie",IF(Table11[[#This Row],[Age]]&lt;=29,"Seasoned","Veteran"))</f>
        <v>Veteran</v>
      </c>
      <c r="Q1626" t="str">
        <f>IF(AND(Table11[[#This Row],[Height (cm)]]&gt;=180,Table11[[#This Row],[Weight (kg)]]&gt;=70),"180+ and 70+","")</f>
        <v>180+ and 70+</v>
      </c>
    </row>
    <row r="1627" spans="12:17" x14ac:dyDescent="0.2">
      <c r="L1627" t="s">
        <v>1271</v>
      </c>
      <c r="M1627">
        <v>30</v>
      </c>
      <c r="N1627">
        <v>192</v>
      </c>
      <c r="O1627">
        <v>90</v>
      </c>
      <c r="P1627" t="str">
        <f>IF(Table11[[#This Row],[Age]]&lt;=22,"Rookie",IF(Table11[[#This Row],[Age]]&lt;=29,"Seasoned","Veteran"))</f>
        <v>Veteran</v>
      </c>
      <c r="Q1627" t="str">
        <f>IF(AND(Table11[[#This Row],[Height (cm)]]&gt;=180,Table11[[#This Row],[Weight (kg)]]&gt;=70),"180+ and 70+","")</f>
        <v>180+ and 70+</v>
      </c>
    </row>
    <row r="1628" spans="12:17" x14ac:dyDescent="0.2">
      <c r="L1628" t="s">
        <v>1479</v>
      </c>
      <c r="M1628">
        <v>30</v>
      </c>
      <c r="N1628">
        <v>178</v>
      </c>
      <c r="O1628">
        <v>72</v>
      </c>
      <c r="P1628" t="str">
        <f>IF(Table11[[#This Row],[Age]]&lt;=22,"Rookie",IF(Table11[[#This Row],[Age]]&lt;=29,"Seasoned","Veteran"))</f>
        <v>Veteran</v>
      </c>
      <c r="Q1628" t="str">
        <f>IF(AND(Table11[[#This Row],[Height (cm)]]&gt;=180,Table11[[#This Row],[Weight (kg)]]&gt;=70),"180+ and 70+","")</f>
        <v/>
      </c>
    </row>
    <row r="1629" spans="12:17" x14ac:dyDescent="0.2">
      <c r="L1629" t="s">
        <v>1480</v>
      </c>
      <c r="M1629">
        <v>31</v>
      </c>
      <c r="N1629">
        <v>181</v>
      </c>
      <c r="O1629">
        <v>76</v>
      </c>
      <c r="P1629" t="str">
        <f>IF(Table11[[#This Row],[Age]]&lt;=22,"Rookie",IF(Table11[[#This Row],[Age]]&lt;=29,"Seasoned","Veteran"))</f>
        <v>Veteran</v>
      </c>
      <c r="Q1629" t="str">
        <f>IF(AND(Table11[[#This Row],[Height (cm)]]&gt;=180,Table11[[#This Row],[Weight (kg)]]&gt;=70),"180+ and 70+","")</f>
        <v>180+ and 70+</v>
      </c>
    </row>
    <row r="1630" spans="12:17" x14ac:dyDescent="0.2">
      <c r="L1630" t="s">
        <v>1481</v>
      </c>
      <c r="M1630">
        <v>31</v>
      </c>
      <c r="N1630">
        <v>183</v>
      </c>
      <c r="O1630">
        <v>75</v>
      </c>
      <c r="P1630" t="str">
        <f>IF(Table11[[#This Row],[Age]]&lt;=22,"Rookie",IF(Table11[[#This Row],[Age]]&lt;=29,"Seasoned","Veteran"))</f>
        <v>Veteran</v>
      </c>
      <c r="Q1630" t="str">
        <f>IF(AND(Table11[[#This Row],[Height (cm)]]&gt;=180,Table11[[#This Row],[Weight (kg)]]&gt;=70),"180+ and 70+","")</f>
        <v>180+ and 70+</v>
      </c>
    </row>
    <row r="1631" spans="12:17" x14ac:dyDescent="0.2">
      <c r="L1631" t="s">
        <v>1482</v>
      </c>
      <c r="M1631">
        <v>29</v>
      </c>
      <c r="N1631">
        <v>180</v>
      </c>
      <c r="O1631">
        <v>71</v>
      </c>
      <c r="P1631" t="str">
        <f>IF(Table11[[#This Row],[Age]]&lt;=22,"Rookie",IF(Table11[[#This Row],[Age]]&lt;=29,"Seasoned","Veteran"))</f>
        <v>Seasoned</v>
      </c>
      <c r="Q1631" t="str">
        <f>IF(AND(Table11[[#This Row],[Height (cm)]]&gt;=180,Table11[[#This Row],[Weight (kg)]]&gt;=70),"180+ and 70+","")</f>
        <v>180+ and 70+</v>
      </c>
    </row>
    <row r="1632" spans="12:17" x14ac:dyDescent="0.2">
      <c r="L1632" t="s">
        <v>1483</v>
      </c>
      <c r="M1632">
        <v>30</v>
      </c>
      <c r="N1632">
        <v>199</v>
      </c>
      <c r="O1632">
        <v>96</v>
      </c>
      <c r="P1632" t="str">
        <f>IF(Table11[[#This Row],[Age]]&lt;=22,"Rookie",IF(Table11[[#This Row],[Age]]&lt;=29,"Seasoned","Veteran"))</f>
        <v>Veteran</v>
      </c>
      <c r="Q1632" t="str">
        <f>IF(AND(Table11[[#This Row],[Height (cm)]]&gt;=180,Table11[[#This Row],[Weight (kg)]]&gt;=70),"180+ and 70+","")</f>
        <v>180+ and 70+</v>
      </c>
    </row>
    <row r="1633" spans="12:17" x14ac:dyDescent="0.2">
      <c r="L1633" t="s">
        <v>1484</v>
      </c>
      <c r="M1633">
        <v>30</v>
      </c>
      <c r="N1633">
        <v>196</v>
      </c>
      <c r="O1633">
        <v>95</v>
      </c>
      <c r="P1633" t="str">
        <f>IF(Table11[[#This Row],[Age]]&lt;=22,"Rookie",IF(Table11[[#This Row],[Age]]&lt;=29,"Seasoned","Veteran"))</f>
        <v>Veteran</v>
      </c>
      <c r="Q1633" t="str">
        <f>IF(AND(Table11[[#This Row],[Height (cm)]]&gt;=180,Table11[[#This Row],[Weight (kg)]]&gt;=70),"180+ and 70+","")</f>
        <v>180+ and 70+</v>
      </c>
    </row>
    <row r="1634" spans="12:17" x14ac:dyDescent="0.2">
      <c r="L1634" t="s">
        <v>1485</v>
      </c>
      <c r="M1634">
        <v>30</v>
      </c>
      <c r="N1634">
        <v>175</v>
      </c>
      <c r="O1634">
        <v>71</v>
      </c>
      <c r="P1634" t="str">
        <f>IF(Table11[[#This Row],[Age]]&lt;=22,"Rookie",IF(Table11[[#This Row],[Age]]&lt;=29,"Seasoned","Veteran"))</f>
        <v>Veteran</v>
      </c>
      <c r="Q1634" t="str">
        <f>IF(AND(Table11[[#This Row],[Height (cm)]]&gt;=180,Table11[[#This Row],[Weight (kg)]]&gt;=70),"180+ and 70+","")</f>
        <v/>
      </c>
    </row>
    <row r="1635" spans="12:17" x14ac:dyDescent="0.2">
      <c r="L1635" t="s">
        <v>1486</v>
      </c>
      <c r="M1635">
        <v>28</v>
      </c>
      <c r="N1635">
        <v>178</v>
      </c>
      <c r="O1635">
        <v>74</v>
      </c>
      <c r="P1635" t="str">
        <f>IF(Table11[[#This Row],[Age]]&lt;=22,"Rookie",IF(Table11[[#This Row],[Age]]&lt;=29,"Seasoned","Veteran"))</f>
        <v>Seasoned</v>
      </c>
      <c r="Q1635" t="str">
        <f>IF(AND(Table11[[#This Row],[Height (cm)]]&gt;=180,Table11[[#This Row],[Weight (kg)]]&gt;=70),"180+ and 70+","")</f>
        <v/>
      </c>
    </row>
    <row r="1636" spans="12:17" x14ac:dyDescent="0.2">
      <c r="L1636" t="s">
        <v>1487</v>
      </c>
      <c r="M1636">
        <v>30</v>
      </c>
      <c r="N1636">
        <v>189</v>
      </c>
      <c r="O1636">
        <v>87</v>
      </c>
      <c r="P1636" t="str">
        <f>IF(Table11[[#This Row],[Age]]&lt;=22,"Rookie",IF(Table11[[#This Row],[Age]]&lt;=29,"Seasoned","Veteran"))</f>
        <v>Veteran</v>
      </c>
      <c r="Q1636" t="str">
        <f>IF(AND(Table11[[#This Row],[Height (cm)]]&gt;=180,Table11[[#This Row],[Weight (kg)]]&gt;=70),"180+ and 70+","")</f>
        <v>180+ and 70+</v>
      </c>
    </row>
    <row r="1637" spans="12:17" x14ac:dyDescent="0.2">
      <c r="L1637" t="s">
        <v>1488</v>
      </c>
      <c r="M1637">
        <v>28</v>
      </c>
      <c r="N1637">
        <v>190</v>
      </c>
      <c r="O1637">
        <v>95</v>
      </c>
      <c r="P1637" t="str">
        <f>IF(Table11[[#This Row],[Age]]&lt;=22,"Rookie",IF(Table11[[#This Row],[Age]]&lt;=29,"Seasoned","Veteran"))</f>
        <v>Seasoned</v>
      </c>
      <c r="Q1637" t="str">
        <f>IF(AND(Table11[[#This Row],[Height (cm)]]&gt;=180,Table11[[#This Row],[Weight (kg)]]&gt;=70),"180+ and 70+","")</f>
        <v>180+ and 70+</v>
      </c>
    </row>
    <row r="1638" spans="12:17" x14ac:dyDescent="0.2">
      <c r="L1638" t="s">
        <v>1489</v>
      </c>
      <c r="M1638">
        <v>32</v>
      </c>
      <c r="N1638">
        <v>182</v>
      </c>
      <c r="O1638">
        <v>76</v>
      </c>
      <c r="P1638" t="str">
        <f>IF(Table11[[#This Row],[Age]]&lt;=22,"Rookie",IF(Table11[[#This Row],[Age]]&lt;=29,"Seasoned","Veteran"))</f>
        <v>Veteran</v>
      </c>
      <c r="Q1638" t="str">
        <f>IF(AND(Table11[[#This Row],[Height (cm)]]&gt;=180,Table11[[#This Row],[Weight (kg)]]&gt;=70),"180+ and 70+","")</f>
        <v>180+ and 70+</v>
      </c>
    </row>
    <row r="1639" spans="12:17" x14ac:dyDescent="0.2">
      <c r="L1639" t="s">
        <v>1276</v>
      </c>
      <c r="M1639">
        <v>30</v>
      </c>
      <c r="N1639">
        <v>186</v>
      </c>
      <c r="O1639">
        <v>87</v>
      </c>
      <c r="P1639" t="str">
        <f>IF(Table11[[#This Row],[Age]]&lt;=22,"Rookie",IF(Table11[[#This Row],[Age]]&lt;=29,"Seasoned","Veteran"))</f>
        <v>Veteran</v>
      </c>
      <c r="Q1639" t="str">
        <f>IF(AND(Table11[[#This Row],[Height (cm)]]&gt;=180,Table11[[#This Row],[Weight (kg)]]&gt;=70),"180+ and 70+","")</f>
        <v>180+ and 70+</v>
      </c>
    </row>
    <row r="1640" spans="12:17" x14ac:dyDescent="0.2">
      <c r="L1640" t="s">
        <v>1490</v>
      </c>
      <c r="M1640">
        <v>29</v>
      </c>
      <c r="N1640">
        <v>187</v>
      </c>
      <c r="O1640">
        <v>90</v>
      </c>
      <c r="P1640" t="str">
        <f>IF(Table11[[#This Row],[Age]]&lt;=22,"Rookie",IF(Table11[[#This Row],[Age]]&lt;=29,"Seasoned","Veteran"))</f>
        <v>Seasoned</v>
      </c>
      <c r="Q1640" t="str">
        <f>IF(AND(Table11[[#This Row],[Height (cm)]]&gt;=180,Table11[[#This Row],[Weight (kg)]]&gt;=70),"180+ and 70+","")</f>
        <v>180+ and 70+</v>
      </c>
    </row>
    <row r="1641" spans="12:17" x14ac:dyDescent="0.2">
      <c r="L1641" t="s">
        <v>1491</v>
      </c>
      <c r="M1641">
        <v>30</v>
      </c>
      <c r="N1641">
        <v>181</v>
      </c>
      <c r="O1641">
        <v>77</v>
      </c>
      <c r="P1641" t="str">
        <f>IF(Table11[[#This Row],[Age]]&lt;=22,"Rookie",IF(Table11[[#This Row],[Age]]&lt;=29,"Seasoned","Veteran"))</f>
        <v>Veteran</v>
      </c>
      <c r="Q1641" t="str">
        <f>IF(AND(Table11[[#This Row],[Height (cm)]]&gt;=180,Table11[[#This Row],[Weight (kg)]]&gt;=70),"180+ and 70+","")</f>
        <v>180+ and 70+</v>
      </c>
    </row>
    <row r="1642" spans="12:17" x14ac:dyDescent="0.2">
      <c r="L1642" t="s">
        <v>1492</v>
      </c>
      <c r="M1642">
        <v>27</v>
      </c>
      <c r="N1642">
        <v>195</v>
      </c>
      <c r="O1642">
        <v>72</v>
      </c>
      <c r="P1642" t="str">
        <f>IF(Table11[[#This Row],[Age]]&lt;=22,"Rookie",IF(Table11[[#This Row],[Age]]&lt;=29,"Seasoned","Veteran"))</f>
        <v>Seasoned</v>
      </c>
      <c r="Q1642" t="str">
        <f>IF(AND(Table11[[#This Row],[Height (cm)]]&gt;=180,Table11[[#This Row],[Weight (kg)]]&gt;=70),"180+ and 70+","")</f>
        <v>180+ and 70+</v>
      </c>
    </row>
    <row r="1643" spans="12:17" x14ac:dyDescent="0.2">
      <c r="L1643" t="s">
        <v>1493</v>
      </c>
      <c r="M1643">
        <v>29</v>
      </c>
      <c r="N1643">
        <v>189</v>
      </c>
      <c r="O1643">
        <v>87</v>
      </c>
      <c r="P1643" t="str">
        <f>IF(Table11[[#This Row],[Age]]&lt;=22,"Rookie",IF(Table11[[#This Row],[Age]]&lt;=29,"Seasoned","Veteran"))</f>
        <v>Seasoned</v>
      </c>
      <c r="Q1643" t="str">
        <f>IF(AND(Table11[[#This Row],[Height (cm)]]&gt;=180,Table11[[#This Row],[Weight (kg)]]&gt;=70),"180+ and 70+","")</f>
        <v>180+ and 70+</v>
      </c>
    </row>
    <row r="1644" spans="12:17" x14ac:dyDescent="0.2">
      <c r="L1644" t="s">
        <v>1494</v>
      </c>
      <c r="M1644">
        <v>30</v>
      </c>
      <c r="N1644">
        <v>183</v>
      </c>
      <c r="O1644">
        <v>85</v>
      </c>
      <c r="P1644" t="str">
        <f>IF(Table11[[#This Row],[Age]]&lt;=22,"Rookie",IF(Table11[[#This Row],[Age]]&lt;=29,"Seasoned","Veteran"))</f>
        <v>Veteran</v>
      </c>
      <c r="Q1644" t="str">
        <f>IF(AND(Table11[[#This Row],[Height (cm)]]&gt;=180,Table11[[#This Row],[Weight (kg)]]&gt;=70),"180+ and 70+","")</f>
        <v>180+ and 70+</v>
      </c>
    </row>
    <row r="1645" spans="12:17" x14ac:dyDescent="0.2">
      <c r="L1645" t="s">
        <v>1495</v>
      </c>
      <c r="M1645">
        <v>28</v>
      </c>
      <c r="N1645">
        <v>186</v>
      </c>
      <c r="O1645">
        <v>76</v>
      </c>
      <c r="P1645" t="str">
        <f>IF(Table11[[#This Row],[Age]]&lt;=22,"Rookie",IF(Table11[[#This Row],[Age]]&lt;=29,"Seasoned","Veteran"))</f>
        <v>Seasoned</v>
      </c>
      <c r="Q1645" t="str">
        <f>IF(AND(Table11[[#This Row],[Height (cm)]]&gt;=180,Table11[[#This Row],[Weight (kg)]]&gt;=70),"180+ and 70+","")</f>
        <v>180+ and 70+</v>
      </c>
    </row>
    <row r="1646" spans="12:17" x14ac:dyDescent="0.2">
      <c r="L1646" t="s">
        <v>1496</v>
      </c>
      <c r="M1646">
        <v>30</v>
      </c>
      <c r="N1646">
        <v>181</v>
      </c>
      <c r="O1646">
        <v>65</v>
      </c>
      <c r="P1646" t="str">
        <f>IF(Table11[[#This Row],[Age]]&lt;=22,"Rookie",IF(Table11[[#This Row],[Age]]&lt;=29,"Seasoned","Veteran"))</f>
        <v>Veteran</v>
      </c>
      <c r="Q1646" t="str">
        <f>IF(AND(Table11[[#This Row],[Height (cm)]]&gt;=180,Table11[[#This Row],[Weight (kg)]]&gt;=70),"180+ and 70+","")</f>
        <v/>
      </c>
    </row>
    <row r="1647" spans="12:17" x14ac:dyDescent="0.2">
      <c r="L1647" t="s">
        <v>1497</v>
      </c>
      <c r="M1647">
        <v>29</v>
      </c>
      <c r="N1647">
        <v>188</v>
      </c>
      <c r="O1647">
        <v>78</v>
      </c>
      <c r="P1647" t="str">
        <f>IF(Table11[[#This Row],[Age]]&lt;=22,"Rookie",IF(Table11[[#This Row],[Age]]&lt;=29,"Seasoned","Veteran"))</f>
        <v>Seasoned</v>
      </c>
      <c r="Q1647" t="str">
        <f>IF(AND(Table11[[#This Row],[Height (cm)]]&gt;=180,Table11[[#This Row],[Weight (kg)]]&gt;=70),"180+ and 70+","")</f>
        <v>180+ and 70+</v>
      </c>
    </row>
    <row r="1648" spans="12:17" x14ac:dyDescent="0.2">
      <c r="L1648" t="s">
        <v>1498</v>
      </c>
      <c r="M1648">
        <v>28</v>
      </c>
      <c r="N1648">
        <v>173</v>
      </c>
      <c r="O1648">
        <v>71</v>
      </c>
      <c r="P1648" t="str">
        <f>IF(Table11[[#This Row],[Age]]&lt;=22,"Rookie",IF(Table11[[#This Row],[Age]]&lt;=29,"Seasoned","Veteran"))</f>
        <v>Seasoned</v>
      </c>
      <c r="Q1648" t="str">
        <f>IF(AND(Table11[[#This Row],[Height (cm)]]&gt;=180,Table11[[#This Row],[Weight (kg)]]&gt;=70),"180+ and 70+","")</f>
        <v/>
      </c>
    </row>
    <row r="1649" spans="12:17" x14ac:dyDescent="0.2">
      <c r="L1649" t="s">
        <v>1499</v>
      </c>
      <c r="M1649">
        <v>29</v>
      </c>
      <c r="N1649">
        <v>175</v>
      </c>
      <c r="O1649">
        <v>70</v>
      </c>
      <c r="P1649" t="str">
        <f>IF(Table11[[#This Row],[Age]]&lt;=22,"Rookie",IF(Table11[[#This Row],[Age]]&lt;=29,"Seasoned","Veteran"))</f>
        <v>Seasoned</v>
      </c>
      <c r="Q1649" t="str">
        <f>IF(AND(Table11[[#This Row],[Height (cm)]]&gt;=180,Table11[[#This Row],[Weight (kg)]]&gt;=70),"180+ and 70+","")</f>
        <v/>
      </c>
    </row>
    <row r="1650" spans="12:17" x14ac:dyDescent="0.2">
      <c r="L1650" t="s">
        <v>1204</v>
      </c>
      <c r="M1650">
        <v>28</v>
      </c>
      <c r="N1650">
        <v>180</v>
      </c>
      <c r="O1650">
        <v>72</v>
      </c>
      <c r="P1650" t="str">
        <f>IF(Table11[[#This Row],[Age]]&lt;=22,"Rookie",IF(Table11[[#This Row],[Age]]&lt;=29,"Seasoned","Veteran"))</f>
        <v>Seasoned</v>
      </c>
      <c r="Q1650" t="str">
        <f>IF(AND(Table11[[#This Row],[Height (cm)]]&gt;=180,Table11[[#This Row],[Weight (kg)]]&gt;=70),"180+ and 70+","")</f>
        <v>180+ and 70+</v>
      </c>
    </row>
    <row r="1651" spans="12:17" x14ac:dyDescent="0.2">
      <c r="L1651" t="s">
        <v>1500</v>
      </c>
      <c r="M1651">
        <v>29</v>
      </c>
      <c r="N1651">
        <v>191</v>
      </c>
      <c r="O1651">
        <v>91</v>
      </c>
      <c r="P1651" t="str">
        <f>IF(Table11[[#This Row],[Age]]&lt;=22,"Rookie",IF(Table11[[#This Row],[Age]]&lt;=29,"Seasoned","Veteran"))</f>
        <v>Seasoned</v>
      </c>
      <c r="Q1651" t="str">
        <f>IF(AND(Table11[[#This Row],[Height (cm)]]&gt;=180,Table11[[#This Row],[Weight (kg)]]&gt;=70),"180+ and 70+","")</f>
        <v>180+ and 70+</v>
      </c>
    </row>
    <row r="1652" spans="12:17" x14ac:dyDescent="0.2">
      <c r="L1652" t="s">
        <v>1501</v>
      </c>
      <c r="M1652">
        <v>31</v>
      </c>
      <c r="N1652">
        <v>173</v>
      </c>
      <c r="O1652">
        <v>71</v>
      </c>
      <c r="P1652" t="str">
        <f>IF(Table11[[#This Row],[Age]]&lt;=22,"Rookie",IF(Table11[[#This Row],[Age]]&lt;=29,"Seasoned","Veteran"))</f>
        <v>Veteran</v>
      </c>
      <c r="Q1652" t="str">
        <f>IF(AND(Table11[[#This Row],[Height (cm)]]&gt;=180,Table11[[#This Row],[Weight (kg)]]&gt;=70),"180+ and 70+","")</f>
        <v/>
      </c>
    </row>
    <row r="1653" spans="12:17" x14ac:dyDescent="0.2">
      <c r="L1653" t="s">
        <v>1502</v>
      </c>
      <c r="M1653">
        <v>29</v>
      </c>
      <c r="N1653">
        <v>182</v>
      </c>
      <c r="O1653">
        <v>75</v>
      </c>
      <c r="P1653" t="str">
        <f>IF(Table11[[#This Row],[Age]]&lt;=22,"Rookie",IF(Table11[[#This Row],[Age]]&lt;=29,"Seasoned","Veteran"))</f>
        <v>Seasoned</v>
      </c>
      <c r="Q1653" t="str">
        <f>IF(AND(Table11[[#This Row],[Height (cm)]]&gt;=180,Table11[[#This Row],[Weight (kg)]]&gt;=70),"180+ and 70+","")</f>
        <v>180+ and 70+</v>
      </c>
    </row>
    <row r="1654" spans="12:17" x14ac:dyDescent="0.2">
      <c r="L1654" t="s">
        <v>1503</v>
      </c>
      <c r="M1654">
        <v>28</v>
      </c>
      <c r="N1654">
        <v>182</v>
      </c>
      <c r="O1654">
        <v>81</v>
      </c>
      <c r="P1654" t="str">
        <f>IF(Table11[[#This Row],[Age]]&lt;=22,"Rookie",IF(Table11[[#This Row],[Age]]&lt;=29,"Seasoned","Veteran"))</f>
        <v>Seasoned</v>
      </c>
      <c r="Q1654" t="str">
        <f>IF(AND(Table11[[#This Row],[Height (cm)]]&gt;=180,Table11[[#This Row],[Weight (kg)]]&gt;=70),"180+ and 70+","")</f>
        <v>180+ and 70+</v>
      </c>
    </row>
    <row r="1655" spans="12:17" x14ac:dyDescent="0.2">
      <c r="L1655" t="s">
        <v>1504</v>
      </c>
      <c r="M1655">
        <v>29</v>
      </c>
      <c r="N1655">
        <v>175</v>
      </c>
      <c r="O1655">
        <v>67</v>
      </c>
      <c r="P1655" t="str">
        <f>IF(Table11[[#This Row],[Age]]&lt;=22,"Rookie",IF(Table11[[#This Row],[Age]]&lt;=29,"Seasoned","Veteran"))</f>
        <v>Seasoned</v>
      </c>
      <c r="Q1655" t="str">
        <f>IF(AND(Table11[[#This Row],[Height (cm)]]&gt;=180,Table11[[#This Row],[Weight (kg)]]&gt;=70),"180+ and 70+","")</f>
        <v/>
      </c>
    </row>
    <row r="1656" spans="12:17" x14ac:dyDescent="0.2">
      <c r="L1656" t="s">
        <v>1505</v>
      </c>
      <c r="M1656">
        <v>29</v>
      </c>
      <c r="N1656">
        <v>183</v>
      </c>
      <c r="O1656">
        <v>75</v>
      </c>
      <c r="P1656" t="str">
        <f>IF(Table11[[#This Row],[Age]]&lt;=22,"Rookie",IF(Table11[[#This Row],[Age]]&lt;=29,"Seasoned","Veteran"))</f>
        <v>Seasoned</v>
      </c>
      <c r="Q1656" t="str">
        <f>IF(AND(Table11[[#This Row],[Height (cm)]]&gt;=180,Table11[[#This Row],[Weight (kg)]]&gt;=70),"180+ and 70+","")</f>
        <v>180+ and 70+</v>
      </c>
    </row>
    <row r="1657" spans="12:17" x14ac:dyDescent="0.2">
      <c r="L1657" t="s">
        <v>1506</v>
      </c>
      <c r="M1657">
        <v>28</v>
      </c>
      <c r="N1657">
        <v>186</v>
      </c>
      <c r="O1657">
        <v>82</v>
      </c>
      <c r="P1657" t="str">
        <f>IF(Table11[[#This Row],[Age]]&lt;=22,"Rookie",IF(Table11[[#This Row],[Age]]&lt;=29,"Seasoned","Veteran"))</f>
        <v>Seasoned</v>
      </c>
      <c r="Q1657" t="str">
        <f>IF(AND(Table11[[#This Row],[Height (cm)]]&gt;=180,Table11[[#This Row],[Weight (kg)]]&gt;=70),"180+ and 70+","")</f>
        <v>180+ and 70+</v>
      </c>
    </row>
    <row r="1658" spans="12:17" x14ac:dyDescent="0.2">
      <c r="L1658" t="s">
        <v>1507</v>
      </c>
      <c r="M1658">
        <v>29</v>
      </c>
      <c r="N1658">
        <v>178</v>
      </c>
      <c r="O1658">
        <v>70</v>
      </c>
      <c r="P1658" t="str">
        <f>IF(Table11[[#This Row],[Age]]&lt;=22,"Rookie",IF(Table11[[#This Row],[Age]]&lt;=29,"Seasoned","Veteran"))</f>
        <v>Seasoned</v>
      </c>
      <c r="Q1658" t="str">
        <f>IF(AND(Table11[[#This Row],[Height (cm)]]&gt;=180,Table11[[#This Row],[Weight (kg)]]&gt;=70),"180+ and 70+","")</f>
        <v/>
      </c>
    </row>
    <row r="1659" spans="12:17" x14ac:dyDescent="0.2">
      <c r="L1659" t="s">
        <v>1508</v>
      </c>
      <c r="M1659">
        <v>25</v>
      </c>
      <c r="N1659">
        <v>191</v>
      </c>
      <c r="O1659">
        <v>74</v>
      </c>
      <c r="P1659" t="str">
        <f>IF(Table11[[#This Row],[Age]]&lt;=22,"Rookie",IF(Table11[[#This Row],[Age]]&lt;=29,"Seasoned","Veteran"))</f>
        <v>Seasoned</v>
      </c>
      <c r="Q1659" t="str">
        <f>IF(AND(Table11[[#This Row],[Height (cm)]]&gt;=180,Table11[[#This Row],[Weight (kg)]]&gt;=70),"180+ and 70+","")</f>
        <v>180+ and 70+</v>
      </c>
    </row>
    <row r="1660" spans="12:17" x14ac:dyDescent="0.2">
      <c r="L1660" t="s">
        <v>1509</v>
      </c>
      <c r="M1660">
        <v>30</v>
      </c>
      <c r="N1660">
        <v>185</v>
      </c>
      <c r="O1660">
        <v>79</v>
      </c>
      <c r="P1660" t="str">
        <f>IF(Table11[[#This Row],[Age]]&lt;=22,"Rookie",IF(Table11[[#This Row],[Age]]&lt;=29,"Seasoned","Veteran"))</f>
        <v>Veteran</v>
      </c>
      <c r="Q1660" t="str">
        <f>IF(AND(Table11[[#This Row],[Height (cm)]]&gt;=180,Table11[[#This Row],[Weight (kg)]]&gt;=70),"180+ and 70+","")</f>
        <v>180+ and 70+</v>
      </c>
    </row>
    <row r="1661" spans="12:17" x14ac:dyDescent="0.2">
      <c r="L1661" t="s">
        <v>1510</v>
      </c>
      <c r="M1661">
        <v>30</v>
      </c>
      <c r="N1661">
        <v>182</v>
      </c>
      <c r="O1661">
        <v>76</v>
      </c>
      <c r="P1661" t="str">
        <f>IF(Table11[[#This Row],[Age]]&lt;=22,"Rookie",IF(Table11[[#This Row],[Age]]&lt;=29,"Seasoned","Veteran"))</f>
        <v>Veteran</v>
      </c>
      <c r="Q1661" t="str">
        <f>IF(AND(Table11[[#This Row],[Height (cm)]]&gt;=180,Table11[[#This Row],[Weight (kg)]]&gt;=70),"180+ and 70+","")</f>
        <v>180+ and 70+</v>
      </c>
    </row>
    <row r="1662" spans="12:17" x14ac:dyDescent="0.2">
      <c r="L1662" t="s">
        <v>1511</v>
      </c>
      <c r="M1662">
        <v>27</v>
      </c>
      <c r="N1662">
        <v>182</v>
      </c>
      <c r="O1662">
        <v>70</v>
      </c>
      <c r="P1662" t="str">
        <f>IF(Table11[[#This Row],[Age]]&lt;=22,"Rookie",IF(Table11[[#This Row],[Age]]&lt;=29,"Seasoned","Veteran"))</f>
        <v>Seasoned</v>
      </c>
      <c r="Q1662" t="str">
        <f>IF(AND(Table11[[#This Row],[Height (cm)]]&gt;=180,Table11[[#This Row],[Weight (kg)]]&gt;=70),"180+ and 70+","")</f>
        <v>180+ and 70+</v>
      </c>
    </row>
    <row r="1663" spans="12:17" x14ac:dyDescent="0.2">
      <c r="L1663" t="s">
        <v>1512</v>
      </c>
      <c r="M1663">
        <v>28</v>
      </c>
      <c r="N1663">
        <v>186</v>
      </c>
      <c r="O1663">
        <v>86</v>
      </c>
      <c r="P1663" t="str">
        <f>IF(Table11[[#This Row],[Age]]&lt;=22,"Rookie",IF(Table11[[#This Row],[Age]]&lt;=29,"Seasoned","Veteran"))</f>
        <v>Seasoned</v>
      </c>
      <c r="Q1663" t="str">
        <f>IF(AND(Table11[[#This Row],[Height (cm)]]&gt;=180,Table11[[#This Row],[Weight (kg)]]&gt;=70),"180+ and 70+","")</f>
        <v>180+ and 70+</v>
      </c>
    </row>
    <row r="1664" spans="12:17" x14ac:dyDescent="0.2">
      <c r="L1664" t="s">
        <v>1513</v>
      </c>
      <c r="M1664">
        <v>25</v>
      </c>
      <c r="N1664">
        <v>180</v>
      </c>
      <c r="O1664">
        <v>62</v>
      </c>
      <c r="P1664" t="str">
        <f>IF(Table11[[#This Row],[Age]]&lt;=22,"Rookie",IF(Table11[[#This Row],[Age]]&lt;=29,"Seasoned","Veteran"))</f>
        <v>Seasoned</v>
      </c>
      <c r="Q1664" t="str">
        <f>IF(AND(Table11[[#This Row],[Height (cm)]]&gt;=180,Table11[[#This Row],[Weight (kg)]]&gt;=70),"180+ and 70+","")</f>
        <v/>
      </c>
    </row>
    <row r="1665" spans="12:17" x14ac:dyDescent="0.2">
      <c r="L1665" t="s">
        <v>1514</v>
      </c>
      <c r="M1665">
        <v>28</v>
      </c>
      <c r="N1665">
        <v>195</v>
      </c>
      <c r="O1665">
        <v>94</v>
      </c>
      <c r="P1665" t="str">
        <f>IF(Table11[[#This Row],[Age]]&lt;=22,"Rookie",IF(Table11[[#This Row],[Age]]&lt;=29,"Seasoned","Veteran"))</f>
        <v>Seasoned</v>
      </c>
      <c r="Q1665" t="str">
        <f>IF(AND(Table11[[#This Row],[Height (cm)]]&gt;=180,Table11[[#This Row],[Weight (kg)]]&gt;=70),"180+ and 70+","")</f>
        <v>180+ and 70+</v>
      </c>
    </row>
    <row r="1666" spans="12:17" x14ac:dyDescent="0.2">
      <c r="L1666" t="s">
        <v>1515</v>
      </c>
      <c r="M1666">
        <v>27</v>
      </c>
      <c r="N1666">
        <v>172</v>
      </c>
      <c r="O1666">
        <v>67</v>
      </c>
      <c r="P1666" t="str">
        <f>IF(Table11[[#This Row],[Age]]&lt;=22,"Rookie",IF(Table11[[#This Row],[Age]]&lt;=29,"Seasoned","Veteran"))</f>
        <v>Seasoned</v>
      </c>
      <c r="Q1666" t="str">
        <f>IF(AND(Table11[[#This Row],[Height (cm)]]&gt;=180,Table11[[#This Row],[Weight (kg)]]&gt;=70),"180+ and 70+","")</f>
        <v/>
      </c>
    </row>
    <row r="1667" spans="12:17" x14ac:dyDescent="0.2">
      <c r="L1667" t="s">
        <v>1516</v>
      </c>
      <c r="M1667">
        <v>27</v>
      </c>
      <c r="N1667">
        <v>187</v>
      </c>
      <c r="O1667">
        <v>81</v>
      </c>
      <c r="P1667" t="str">
        <f>IF(Table11[[#This Row],[Age]]&lt;=22,"Rookie",IF(Table11[[#This Row],[Age]]&lt;=29,"Seasoned","Veteran"))</f>
        <v>Seasoned</v>
      </c>
      <c r="Q1667" t="str">
        <f>IF(AND(Table11[[#This Row],[Height (cm)]]&gt;=180,Table11[[#This Row],[Weight (kg)]]&gt;=70),"180+ and 70+","")</f>
        <v>180+ and 70+</v>
      </c>
    </row>
    <row r="1668" spans="12:17" x14ac:dyDescent="0.2">
      <c r="L1668" t="s">
        <v>1517</v>
      </c>
      <c r="M1668">
        <v>30</v>
      </c>
      <c r="N1668">
        <v>179</v>
      </c>
      <c r="O1668">
        <v>69</v>
      </c>
      <c r="P1668" t="str">
        <f>IF(Table11[[#This Row],[Age]]&lt;=22,"Rookie",IF(Table11[[#This Row],[Age]]&lt;=29,"Seasoned","Veteran"))</f>
        <v>Veteran</v>
      </c>
      <c r="Q1668" t="str">
        <f>IF(AND(Table11[[#This Row],[Height (cm)]]&gt;=180,Table11[[#This Row],[Weight (kg)]]&gt;=70),"180+ and 70+","")</f>
        <v/>
      </c>
    </row>
    <row r="1669" spans="12:17" x14ac:dyDescent="0.2">
      <c r="L1669" t="s">
        <v>1518</v>
      </c>
      <c r="M1669">
        <v>29</v>
      </c>
      <c r="N1669">
        <v>161</v>
      </c>
      <c r="O1669">
        <v>59</v>
      </c>
      <c r="P1669" t="str">
        <f>IF(Table11[[#This Row],[Age]]&lt;=22,"Rookie",IF(Table11[[#This Row],[Age]]&lt;=29,"Seasoned","Veteran"))</f>
        <v>Seasoned</v>
      </c>
      <c r="Q1669" t="str">
        <f>IF(AND(Table11[[#This Row],[Height (cm)]]&gt;=180,Table11[[#This Row],[Weight (kg)]]&gt;=70),"180+ and 70+","")</f>
        <v/>
      </c>
    </row>
    <row r="1670" spans="12:17" x14ac:dyDescent="0.2">
      <c r="L1670" t="s">
        <v>1519</v>
      </c>
      <c r="M1670">
        <v>30</v>
      </c>
      <c r="N1670">
        <v>181</v>
      </c>
      <c r="O1670">
        <v>74</v>
      </c>
      <c r="P1670" t="str">
        <f>IF(Table11[[#This Row],[Age]]&lt;=22,"Rookie",IF(Table11[[#This Row],[Age]]&lt;=29,"Seasoned","Veteran"))</f>
        <v>Veteran</v>
      </c>
      <c r="Q1670" t="str">
        <f>IF(AND(Table11[[#This Row],[Height (cm)]]&gt;=180,Table11[[#This Row],[Weight (kg)]]&gt;=70),"180+ and 70+","")</f>
        <v>180+ and 70+</v>
      </c>
    </row>
    <row r="1671" spans="12:17" x14ac:dyDescent="0.2">
      <c r="L1671" t="s">
        <v>1221</v>
      </c>
      <c r="M1671">
        <v>29</v>
      </c>
      <c r="N1671">
        <v>186</v>
      </c>
      <c r="O1671">
        <v>80</v>
      </c>
      <c r="P1671" t="str">
        <f>IF(Table11[[#This Row],[Age]]&lt;=22,"Rookie",IF(Table11[[#This Row],[Age]]&lt;=29,"Seasoned","Veteran"))</f>
        <v>Seasoned</v>
      </c>
      <c r="Q1671" t="str">
        <f>IF(AND(Table11[[#This Row],[Height (cm)]]&gt;=180,Table11[[#This Row],[Weight (kg)]]&gt;=70),"180+ and 70+","")</f>
        <v>180+ and 70+</v>
      </c>
    </row>
    <row r="1672" spans="12:17" x14ac:dyDescent="0.2">
      <c r="L1672" t="s">
        <v>1520</v>
      </c>
      <c r="M1672">
        <v>26</v>
      </c>
      <c r="N1672">
        <v>167</v>
      </c>
      <c r="O1672">
        <v>66</v>
      </c>
      <c r="P1672" t="str">
        <f>IF(Table11[[#This Row],[Age]]&lt;=22,"Rookie",IF(Table11[[#This Row],[Age]]&lt;=29,"Seasoned","Veteran"))</f>
        <v>Seasoned</v>
      </c>
      <c r="Q1672" t="str">
        <f>IF(AND(Table11[[#This Row],[Height (cm)]]&gt;=180,Table11[[#This Row],[Weight (kg)]]&gt;=70),"180+ and 70+","")</f>
        <v/>
      </c>
    </row>
    <row r="1673" spans="12:17" x14ac:dyDescent="0.2">
      <c r="L1673" t="s">
        <v>1521</v>
      </c>
      <c r="M1673">
        <v>27</v>
      </c>
      <c r="N1673">
        <v>175</v>
      </c>
      <c r="O1673">
        <v>70</v>
      </c>
      <c r="P1673" t="str">
        <f>IF(Table11[[#This Row],[Age]]&lt;=22,"Rookie",IF(Table11[[#This Row],[Age]]&lt;=29,"Seasoned","Veteran"))</f>
        <v>Seasoned</v>
      </c>
      <c r="Q1673" t="str">
        <f>IF(AND(Table11[[#This Row],[Height (cm)]]&gt;=180,Table11[[#This Row],[Weight (kg)]]&gt;=70),"180+ and 70+","")</f>
        <v/>
      </c>
    </row>
    <row r="1674" spans="12:17" x14ac:dyDescent="0.2">
      <c r="L1674" t="s">
        <v>1522</v>
      </c>
      <c r="M1674">
        <v>27</v>
      </c>
      <c r="N1674">
        <v>183</v>
      </c>
      <c r="O1674">
        <v>79</v>
      </c>
      <c r="P1674" t="str">
        <f>IF(Table11[[#This Row],[Age]]&lt;=22,"Rookie",IF(Table11[[#This Row],[Age]]&lt;=29,"Seasoned","Veteran"))</f>
        <v>Seasoned</v>
      </c>
      <c r="Q1674" t="str">
        <f>IF(AND(Table11[[#This Row],[Height (cm)]]&gt;=180,Table11[[#This Row],[Weight (kg)]]&gt;=70),"180+ and 70+","")</f>
        <v>180+ and 70+</v>
      </c>
    </row>
    <row r="1675" spans="12:17" x14ac:dyDescent="0.2">
      <c r="L1675" t="s">
        <v>1523</v>
      </c>
      <c r="M1675">
        <v>27</v>
      </c>
      <c r="N1675">
        <v>170</v>
      </c>
      <c r="O1675">
        <v>68</v>
      </c>
      <c r="P1675" t="str">
        <f>IF(Table11[[#This Row],[Age]]&lt;=22,"Rookie",IF(Table11[[#This Row],[Age]]&lt;=29,"Seasoned","Veteran"))</f>
        <v>Seasoned</v>
      </c>
      <c r="Q1675" t="str">
        <f>IF(AND(Table11[[#This Row],[Height (cm)]]&gt;=180,Table11[[#This Row],[Weight (kg)]]&gt;=70),"180+ and 70+","")</f>
        <v/>
      </c>
    </row>
    <row r="1676" spans="12:17" x14ac:dyDescent="0.2">
      <c r="L1676" t="s">
        <v>1524</v>
      </c>
      <c r="M1676">
        <v>28</v>
      </c>
      <c r="N1676">
        <v>191</v>
      </c>
      <c r="O1676">
        <v>84</v>
      </c>
      <c r="P1676" t="str">
        <f>IF(Table11[[#This Row],[Age]]&lt;=22,"Rookie",IF(Table11[[#This Row],[Age]]&lt;=29,"Seasoned","Veteran"))</f>
        <v>Seasoned</v>
      </c>
      <c r="Q1676" t="str">
        <f>IF(AND(Table11[[#This Row],[Height (cm)]]&gt;=180,Table11[[#This Row],[Weight (kg)]]&gt;=70),"180+ and 70+","")</f>
        <v>180+ and 70+</v>
      </c>
    </row>
    <row r="1677" spans="12:17" x14ac:dyDescent="0.2">
      <c r="L1677" t="s">
        <v>1525</v>
      </c>
      <c r="M1677">
        <v>26</v>
      </c>
      <c r="N1677">
        <v>187</v>
      </c>
      <c r="O1677">
        <v>78</v>
      </c>
      <c r="P1677" t="str">
        <f>IF(Table11[[#This Row],[Age]]&lt;=22,"Rookie",IF(Table11[[#This Row],[Age]]&lt;=29,"Seasoned","Veteran"))</f>
        <v>Seasoned</v>
      </c>
      <c r="Q1677" t="str">
        <f>IF(AND(Table11[[#This Row],[Height (cm)]]&gt;=180,Table11[[#This Row],[Weight (kg)]]&gt;=70),"180+ and 70+","")</f>
        <v>180+ and 70+</v>
      </c>
    </row>
    <row r="1678" spans="12:17" x14ac:dyDescent="0.2">
      <c r="L1678" t="s">
        <v>1526</v>
      </c>
      <c r="M1678">
        <v>25</v>
      </c>
      <c r="N1678">
        <v>196</v>
      </c>
      <c r="O1678">
        <v>84</v>
      </c>
      <c r="P1678" t="str">
        <f>IF(Table11[[#This Row],[Age]]&lt;=22,"Rookie",IF(Table11[[#This Row],[Age]]&lt;=29,"Seasoned","Veteran"))</f>
        <v>Seasoned</v>
      </c>
      <c r="Q1678" t="str">
        <f>IF(AND(Table11[[#This Row],[Height (cm)]]&gt;=180,Table11[[#This Row],[Weight (kg)]]&gt;=70),"180+ and 70+","")</f>
        <v>180+ and 70+</v>
      </c>
    </row>
    <row r="1679" spans="12:17" x14ac:dyDescent="0.2">
      <c r="L1679" t="s">
        <v>1527</v>
      </c>
      <c r="M1679">
        <v>26</v>
      </c>
      <c r="N1679">
        <v>175</v>
      </c>
      <c r="O1679">
        <v>71</v>
      </c>
      <c r="P1679" t="str">
        <f>IF(Table11[[#This Row],[Age]]&lt;=22,"Rookie",IF(Table11[[#This Row],[Age]]&lt;=29,"Seasoned","Veteran"))</f>
        <v>Seasoned</v>
      </c>
      <c r="Q1679" t="str">
        <f>IF(AND(Table11[[#This Row],[Height (cm)]]&gt;=180,Table11[[#This Row],[Weight (kg)]]&gt;=70),"180+ and 70+","")</f>
        <v/>
      </c>
    </row>
    <row r="1680" spans="12:17" x14ac:dyDescent="0.2">
      <c r="L1680" t="s">
        <v>1528</v>
      </c>
      <c r="M1680">
        <v>26</v>
      </c>
      <c r="N1680">
        <v>172</v>
      </c>
      <c r="O1680">
        <v>65</v>
      </c>
      <c r="P1680" t="str">
        <f>IF(Table11[[#This Row],[Age]]&lt;=22,"Rookie",IF(Table11[[#This Row],[Age]]&lt;=29,"Seasoned","Veteran"))</f>
        <v>Seasoned</v>
      </c>
      <c r="Q1680" t="str">
        <f>IF(AND(Table11[[#This Row],[Height (cm)]]&gt;=180,Table11[[#This Row],[Weight (kg)]]&gt;=70),"180+ and 70+","")</f>
        <v/>
      </c>
    </row>
    <row r="1681" spans="12:17" x14ac:dyDescent="0.2">
      <c r="L1681" t="s">
        <v>1425</v>
      </c>
      <c r="M1681">
        <v>27</v>
      </c>
      <c r="N1681">
        <v>169</v>
      </c>
      <c r="O1681">
        <v>63</v>
      </c>
      <c r="P1681" t="str">
        <f>IF(Table11[[#This Row],[Age]]&lt;=22,"Rookie",IF(Table11[[#This Row],[Age]]&lt;=29,"Seasoned","Veteran"))</f>
        <v>Seasoned</v>
      </c>
      <c r="Q1681" t="str">
        <f>IF(AND(Table11[[#This Row],[Height (cm)]]&gt;=180,Table11[[#This Row],[Weight (kg)]]&gt;=70),"180+ and 70+","")</f>
        <v/>
      </c>
    </row>
    <row r="1682" spans="12:17" x14ac:dyDescent="0.2">
      <c r="L1682" t="s">
        <v>1529</v>
      </c>
      <c r="M1682">
        <v>36</v>
      </c>
      <c r="N1682">
        <v>180</v>
      </c>
      <c r="O1682">
        <v>80</v>
      </c>
      <c r="P1682" t="str">
        <f>IF(Table11[[#This Row],[Age]]&lt;=22,"Rookie",IF(Table11[[#This Row],[Age]]&lt;=29,"Seasoned","Veteran"))</f>
        <v>Veteran</v>
      </c>
      <c r="Q1682" t="str">
        <f>IF(AND(Table11[[#This Row],[Height (cm)]]&gt;=180,Table11[[#This Row],[Weight (kg)]]&gt;=70),"180+ and 70+","")</f>
        <v>180+ and 70+</v>
      </c>
    </row>
    <row r="1683" spans="12:17" x14ac:dyDescent="0.2">
      <c r="L1683" t="s">
        <v>1530</v>
      </c>
      <c r="M1683">
        <v>34</v>
      </c>
      <c r="N1683">
        <v>170</v>
      </c>
      <c r="O1683">
        <v>67</v>
      </c>
      <c r="P1683" t="str">
        <f>IF(Table11[[#This Row],[Age]]&lt;=22,"Rookie",IF(Table11[[#This Row],[Age]]&lt;=29,"Seasoned","Veteran"))</f>
        <v>Veteran</v>
      </c>
      <c r="Q1683" t="str">
        <f>IF(AND(Table11[[#This Row],[Height (cm)]]&gt;=180,Table11[[#This Row],[Weight (kg)]]&gt;=70),"180+ and 70+","")</f>
        <v/>
      </c>
    </row>
    <row r="1684" spans="12:17" x14ac:dyDescent="0.2">
      <c r="L1684" t="s">
        <v>1531</v>
      </c>
      <c r="M1684">
        <v>17</v>
      </c>
      <c r="N1684">
        <v>193</v>
      </c>
      <c r="O1684">
        <v>84</v>
      </c>
      <c r="P1684" t="str">
        <f>IF(Table11[[#This Row],[Age]]&lt;=22,"Rookie",IF(Table11[[#This Row],[Age]]&lt;=29,"Seasoned","Veteran"))</f>
        <v>Rookie</v>
      </c>
      <c r="Q1684" t="str">
        <f>IF(AND(Table11[[#This Row],[Height (cm)]]&gt;=180,Table11[[#This Row],[Weight (kg)]]&gt;=70),"180+ and 70+","")</f>
        <v>180+ and 70+</v>
      </c>
    </row>
    <row r="1685" spans="12:17" x14ac:dyDescent="0.2">
      <c r="L1685" t="s">
        <v>1532</v>
      </c>
      <c r="M1685">
        <v>16</v>
      </c>
      <c r="N1685">
        <v>167</v>
      </c>
      <c r="O1685">
        <v>65</v>
      </c>
      <c r="P1685" t="str">
        <f>IF(Table11[[#This Row],[Age]]&lt;=22,"Rookie",IF(Table11[[#This Row],[Age]]&lt;=29,"Seasoned","Veteran"))</f>
        <v>Rookie</v>
      </c>
      <c r="Q1685" t="str">
        <f>IF(AND(Table11[[#This Row],[Height (cm)]]&gt;=180,Table11[[#This Row],[Weight (kg)]]&gt;=70),"180+ and 70+","")</f>
        <v/>
      </c>
    </row>
    <row r="1686" spans="12:17" x14ac:dyDescent="0.2">
      <c r="L1686" t="s">
        <v>1533</v>
      </c>
      <c r="M1686">
        <v>35</v>
      </c>
      <c r="N1686">
        <v>175</v>
      </c>
      <c r="O1686">
        <v>73</v>
      </c>
      <c r="P1686" t="str">
        <f>IF(Table11[[#This Row],[Age]]&lt;=22,"Rookie",IF(Table11[[#This Row],[Age]]&lt;=29,"Seasoned","Veteran"))</f>
        <v>Veteran</v>
      </c>
      <c r="Q1686" t="str">
        <f>IF(AND(Table11[[#This Row],[Height (cm)]]&gt;=180,Table11[[#This Row],[Weight (kg)]]&gt;=70),"180+ and 70+","")</f>
        <v/>
      </c>
    </row>
    <row r="1687" spans="12:17" x14ac:dyDescent="0.2">
      <c r="L1687" t="s">
        <v>1534</v>
      </c>
      <c r="M1687">
        <v>35</v>
      </c>
      <c r="N1687">
        <v>186</v>
      </c>
      <c r="O1687">
        <v>83</v>
      </c>
      <c r="P1687" t="str">
        <f>IF(Table11[[#This Row],[Age]]&lt;=22,"Rookie",IF(Table11[[#This Row],[Age]]&lt;=29,"Seasoned","Veteran"))</f>
        <v>Veteran</v>
      </c>
      <c r="Q1687" t="str">
        <f>IF(AND(Table11[[#This Row],[Height (cm)]]&gt;=180,Table11[[#This Row],[Weight (kg)]]&gt;=70),"180+ and 70+","")</f>
        <v>180+ and 70+</v>
      </c>
    </row>
    <row r="1688" spans="12:17" x14ac:dyDescent="0.2">
      <c r="L1688" t="s">
        <v>1535</v>
      </c>
      <c r="M1688">
        <v>36</v>
      </c>
      <c r="N1688">
        <v>177</v>
      </c>
      <c r="O1688">
        <v>72</v>
      </c>
      <c r="P1688" t="str">
        <f>IF(Table11[[#This Row],[Age]]&lt;=22,"Rookie",IF(Table11[[#This Row],[Age]]&lt;=29,"Seasoned","Veteran"))</f>
        <v>Veteran</v>
      </c>
      <c r="Q1688" t="str">
        <f>IF(AND(Table11[[#This Row],[Height (cm)]]&gt;=180,Table11[[#This Row],[Weight (kg)]]&gt;=70),"180+ and 70+","")</f>
        <v/>
      </c>
    </row>
    <row r="1689" spans="12:17" x14ac:dyDescent="0.2">
      <c r="L1689" t="s">
        <v>1536</v>
      </c>
      <c r="M1689">
        <v>37</v>
      </c>
      <c r="N1689">
        <v>188</v>
      </c>
      <c r="O1689">
        <v>86</v>
      </c>
      <c r="P1689" t="str">
        <f>IF(Table11[[#This Row],[Age]]&lt;=22,"Rookie",IF(Table11[[#This Row],[Age]]&lt;=29,"Seasoned","Veteran"))</f>
        <v>Veteran</v>
      </c>
      <c r="Q1689" t="str">
        <f>IF(AND(Table11[[#This Row],[Height (cm)]]&gt;=180,Table11[[#This Row],[Weight (kg)]]&gt;=70),"180+ and 70+","")</f>
        <v>180+ and 70+</v>
      </c>
    </row>
    <row r="1690" spans="12:17" x14ac:dyDescent="0.2">
      <c r="L1690" t="s">
        <v>1537</v>
      </c>
      <c r="M1690">
        <v>36</v>
      </c>
      <c r="N1690">
        <v>170</v>
      </c>
      <c r="O1690">
        <v>61</v>
      </c>
      <c r="P1690" t="str">
        <f>IF(Table11[[#This Row],[Age]]&lt;=22,"Rookie",IF(Table11[[#This Row],[Age]]&lt;=29,"Seasoned","Veteran"))</f>
        <v>Veteran</v>
      </c>
      <c r="Q1690" t="str">
        <f>IF(AND(Table11[[#This Row],[Height (cm)]]&gt;=180,Table11[[#This Row],[Weight (kg)]]&gt;=70),"180+ and 70+","")</f>
        <v/>
      </c>
    </row>
    <row r="1691" spans="12:17" x14ac:dyDescent="0.2">
      <c r="L1691" t="s">
        <v>1538</v>
      </c>
      <c r="M1691">
        <v>33</v>
      </c>
      <c r="N1691">
        <v>176</v>
      </c>
      <c r="O1691">
        <v>68</v>
      </c>
      <c r="P1691" t="str">
        <f>IF(Table11[[#This Row],[Age]]&lt;=22,"Rookie",IF(Table11[[#This Row],[Age]]&lt;=29,"Seasoned","Veteran"))</f>
        <v>Veteran</v>
      </c>
      <c r="Q1691" t="str">
        <f>IF(AND(Table11[[#This Row],[Height (cm)]]&gt;=180,Table11[[#This Row],[Weight (kg)]]&gt;=70),"180+ and 70+","")</f>
        <v/>
      </c>
    </row>
    <row r="1692" spans="12:17" x14ac:dyDescent="0.2">
      <c r="L1692" t="s">
        <v>1539</v>
      </c>
      <c r="M1692">
        <v>35</v>
      </c>
      <c r="N1692">
        <v>184</v>
      </c>
      <c r="O1692">
        <v>78</v>
      </c>
      <c r="P1692" t="str">
        <f>IF(Table11[[#This Row],[Age]]&lt;=22,"Rookie",IF(Table11[[#This Row],[Age]]&lt;=29,"Seasoned","Veteran"))</f>
        <v>Veteran</v>
      </c>
      <c r="Q1692" t="str">
        <f>IF(AND(Table11[[#This Row],[Height (cm)]]&gt;=180,Table11[[#This Row],[Weight (kg)]]&gt;=70),"180+ and 70+","")</f>
        <v>180+ and 70+</v>
      </c>
    </row>
    <row r="1693" spans="12:17" x14ac:dyDescent="0.2">
      <c r="L1693" t="s">
        <v>1540</v>
      </c>
      <c r="M1693">
        <v>35</v>
      </c>
      <c r="N1693">
        <v>186</v>
      </c>
      <c r="O1693">
        <v>82</v>
      </c>
      <c r="P1693" t="str">
        <f>IF(Table11[[#This Row],[Age]]&lt;=22,"Rookie",IF(Table11[[#This Row],[Age]]&lt;=29,"Seasoned","Veteran"))</f>
        <v>Veteran</v>
      </c>
      <c r="Q1693" t="str">
        <f>IF(AND(Table11[[#This Row],[Height (cm)]]&gt;=180,Table11[[#This Row],[Weight (kg)]]&gt;=70),"180+ and 70+","")</f>
        <v>180+ and 70+</v>
      </c>
    </row>
    <row r="1694" spans="12:17" x14ac:dyDescent="0.2">
      <c r="L1694" t="s">
        <v>1541</v>
      </c>
      <c r="M1694">
        <v>35</v>
      </c>
      <c r="N1694">
        <v>180</v>
      </c>
      <c r="O1694">
        <v>69</v>
      </c>
      <c r="P1694" t="str">
        <f>IF(Table11[[#This Row],[Age]]&lt;=22,"Rookie",IF(Table11[[#This Row],[Age]]&lt;=29,"Seasoned","Veteran"))</f>
        <v>Veteran</v>
      </c>
      <c r="Q1694" t="str">
        <f>IF(AND(Table11[[#This Row],[Height (cm)]]&gt;=180,Table11[[#This Row],[Weight (kg)]]&gt;=70),"180+ and 70+","")</f>
        <v/>
      </c>
    </row>
    <row r="1695" spans="12:17" x14ac:dyDescent="0.2">
      <c r="L1695" t="s">
        <v>1542</v>
      </c>
      <c r="M1695">
        <v>32</v>
      </c>
      <c r="N1695">
        <v>190</v>
      </c>
      <c r="O1695">
        <v>83</v>
      </c>
      <c r="P1695" t="str">
        <f>IF(Table11[[#This Row],[Age]]&lt;=22,"Rookie",IF(Table11[[#This Row],[Age]]&lt;=29,"Seasoned","Veteran"))</f>
        <v>Veteran</v>
      </c>
      <c r="Q1695" t="str">
        <f>IF(AND(Table11[[#This Row],[Height (cm)]]&gt;=180,Table11[[#This Row],[Weight (kg)]]&gt;=70),"180+ and 70+","")</f>
        <v>180+ and 70+</v>
      </c>
    </row>
    <row r="1696" spans="12:17" x14ac:dyDescent="0.2">
      <c r="L1696" t="s">
        <v>1543</v>
      </c>
      <c r="M1696">
        <v>34</v>
      </c>
      <c r="N1696">
        <v>192</v>
      </c>
      <c r="O1696">
        <v>83</v>
      </c>
      <c r="P1696" t="str">
        <f>IF(Table11[[#This Row],[Age]]&lt;=22,"Rookie",IF(Table11[[#This Row],[Age]]&lt;=29,"Seasoned","Veteran"))</f>
        <v>Veteran</v>
      </c>
      <c r="Q1696" t="str">
        <f>IF(AND(Table11[[#This Row],[Height (cm)]]&gt;=180,Table11[[#This Row],[Weight (kg)]]&gt;=70),"180+ and 70+","")</f>
        <v>180+ and 70+</v>
      </c>
    </row>
    <row r="1697" spans="12:17" x14ac:dyDescent="0.2">
      <c r="L1697" t="s">
        <v>1544</v>
      </c>
      <c r="M1697">
        <v>33</v>
      </c>
      <c r="N1697">
        <v>183</v>
      </c>
      <c r="O1697">
        <v>70</v>
      </c>
      <c r="P1697" t="str">
        <f>IF(Table11[[#This Row],[Age]]&lt;=22,"Rookie",IF(Table11[[#This Row],[Age]]&lt;=29,"Seasoned","Veteran"))</f>
        <v>Veteran</v>
      </c>
      <c r="Q1697" t="str">
        <f>IF(AND(Table11[[#This Row],[Height (cm)]]&gt;=180,Table11[[#This Row],[Weight (kg)]]&gt;=70),"180+ and 70+","")</f>
        <v>180+ and 70+</v>
      </c>
    </row>
    <row r="1698" spans="12:17" x14ac:dyDescent="0.2">
      <c r="L1698" t="s">
        <v>1545</v>
      </c>
      <c r="M1698">
        <v>33</v>
      </c>
      <c r="N1698">
        <v>186</v>
      </c>
      <c r="O1698">
        <v>77</v>
      </c>
      <c r="P1698" t="str">
        <f>IF(Table11[[#This Row],[Age]]&lt;=22,"Rookie",IF(Table11[[#This Row],[Age]]&lt;=29,"Seasoned","Veteran"))</f>
        <v>Veteran</v>
      </c>
      <c r="Q1698" t="str">
        <f>IF(AND(Table11[[#This Row],[Height (cm)]]&gt;=180,Table11[[#This Row],[Weight (kg)]]&gt;=70),"180+ and 70+","")</f>
        <v>180+ and 70+</v>
      </c>
    </row>
    <row r="1699" spans="12:17" x14ac:dyDescent="0.2">
      <c r="L1699" t="s">
        <v>1546</v>
      </c>
      <c r="M1699">
        <v>32</v>
      </c>
      <c r="N1699">
        <v>183</v>
      </c>
      <c r="O1699">
        <v>80</v>
      </c>
      <c r="P1699" t="str">
        <f>IF(Table11[[#This Row],[Age]]&lt;=22,"Rookie",IF(Table11[[#This Row],[Age]]&lt;=29,"Seasoned","Veteran"))</f>
        <v>Veteran</v>
      </c>
      <c r="Q1699" t="str">
        <f>IF(AND(Table11[[#This Row],[Height (cm)]]&gt;=180,Table11[[#This Row],[Weight (kg)]]&gt;=70),"180+ and 70+","")</f>
        <v>180+ and 70+</v>
      </c>
    </row>
    <row r="1700" spans="12:17" x14ac:dyDescent="0.2">
      <c r="L1700" t="s">
        <v>1547</v>
      </c>
      <c r="M1700">
        <v>33</v>
      </c>
      <c r="N1700">
        <v>175</v>
      </c>
      <c r="O1700">
        <v>68</v>
      </c>
      <c r="P1700" t="str">
        <f>IF(Table11[[#This Row],[Age]]&lt;=22,"Rookie",IF(Table11[[#This Row],[Age]]&lt;=29,"Seasoned","Veteran"))</f>
        <v>Veteran</v>
      </c>
      <c r="Q1700" t="str">
        <f>IF(AND(Table11[[#This Row],[Height (cm)]]&gt;=180,Table11[[#This Row],[Weight (kg)]]&gt;=70),"180+ and 70+","")</f>
        <v/>
      </c>
    </row>
    <row r="1701" spans="12:17" x14ac:dyDescent="0.2">
      <c r="L1701" t="s">
        <v>1548</v>
      </c>
      <c r="M1701">
        <v>33</v>
      </c>
      <c r="N1701">
        <v>180</v>
      </c>
      <c r="O1701">
        <v>85</v>
      </c>
      <c r="P1701" t="str">
        <f>IF(Table11[[#This Row],[Age]]&lt;=22,"Rookie",IF(Table11[[#This Row],[Age]]&lt;=29,"Seasoned","Veteran"))</f>
        <v>Veteran</v>
      </c>
      <c r="Q1701" t="str">
        <f>IF(AND(Table11[[#This Row],[Height (cm)]]&gt;=180,Table11[[#This Row],[Weight (kg)]]&gt;=70),"180+ and 70+","")</f>
        <v>180+ and 70+</v>
      </c>
    </row>
    <row r="1702" spans="12:17" x14ac:dyDescent="0.2">
      <c r="L1702" t="s">
        <v>1266</v>
      </c>
      <c r="M1702">
        <v>32</v>
      </c>
      <c r="N1702">
        <v>189</v>
      </c>
      <c r="O1702">
        <v>86</v>
      </c>
      <c r="P1702" t="str">
        <f>IF(Table11[[#This Row],[Age]]&lt;=22,"Rookie",IF(Table11[[#This Row],[Age]]&lt;=29,"Seasoned","Veteran"))</f>
        <v>Veteran</v>
      </c>
      <c r="Q1702" t="str">
        <f>IF(AND(Table11[[#This Row],[Height (cm)]]&gt;=180,Table11[[#This Row],[Weight (kg)]]&gt;=70),"180+ and 70+","")</f>
        <v>180+ and 70+</v>
      </c>
    </row>
    <row r="1703" spans="12:17" x14ac:dyDescent="0.2">
      <c r="L1703" t="s">
        <v>1549</v>
      </c>
      <c r="M1703">
        <v>32</v>
      </c>
      <c r="N1703">
        <v>180</v>
      </c>
      <c r="O1703">
        <v>80</v>
      </c>
      <c r="P1703" t="str">
        <f>IF(Table11[[#This Row],[Age]]&lt;=22,"Rookie",IF(Table11[[#This Row],[Age]]&lt;=29,"Seasoned","Veteran"))</f>
        <v>Veteran</v>
      </c>
      <c r="Q1703" t="str">
        <f>IF(AND(Table11[[#This Row],[Height (cm)]]&gt;=180,Table11[[#This Row],[Weight (kg)]]&gt;=70),"180+ and 70+","")</f>
        <v>180+ and 70+</v>
      </c>
    </row>
    <row r="1704" spans="12:17" x14ac:dyDescent="0.2">
      <c r="L1704" t="s">
        <v>1550</v>
      </c>
      <c r="M1704">
        <v>31</v>
      </c>
      <c r="N1704">
        <v>191</v>
      </c>
      <c r="O1704">
        <v>92</v>
      </c>
      <c r="P1704" t="str">
        <f>IF(Table11[[#This Row],[Age]]&lt;=22,"Rookie",IF(Table11[[#This Row],[Age]]&lt;=29,"Seasoned","Veteran"))</f>
        <v>Veteran</v>
      </c>
      <c r="Q1704" t="str">
        <f>IF(AND(Table11[[#This Row],[Height (cm)]]&gt;=180,Table11[[#This Row],[Weight (kg)]]&gt;=70),"180+ and 70+","")</f>
        <v>180+ and 70+</v>
      </c>
    </row>
    <row r="1705" spans="12:17" x14ac:dyDescent="0.2">
      <c r="L1705" t="s">
        <v>1551</v>
      </c>
      <c r="M1705">
        <v>32</v>
      </c>
      <c r="N1705">
        <v>175</v>
      </c>
      <c r="O1705">
        <v>73</v>
      </c>
      <c r="P1705" t="str">
        <f>IF(Table11[[#This Row],[Age]]&lt;=22,"Rookie",IF(Table11[[#This Row],[Age]]&lt;=29,"Seasoned","Veteran"))</f>
        <v>Veteran</v>
      </c>
      <c r="Q1705" t="str">
        <f>IF(AND(Table11[[#This Row],[Height (cm)]]&gt;=180,Table11[[#This Row],[Weight (kg)]]&gt;=70),"180+ and 70+","")</f>
        <v/>
      </c>
    </row>
    <row r="1706" spans="12:17" x14ac:dyDescent="0.2">
      <c r="L1706" t="s">
        <v>1552</v>
      </c>
      <c r="M1706">
        <v>32</v>
      </c>
      <c r="N1706">
        <v>188</v>
      </c>
      <c r="O1706">
        <v>77</v>
      </c>
      <c r="P1706" t="str">
        <f>IF(Table11[[#This Row],[Age]]&lt;=22,"Rookie",IF(Table11[[#This Row],[Age]]&lt;=29,"Seasoned","Veteran"))</f>
        <v>Veteran</v>
      </c>
      <c r="Q1706" t="str">
        <f>IF(AND(Table11[[#This Row],[Height (cm)]]&gt;=180,Table11[[#This Row],[Weight (kg)]]&gt;=70),"180+ and 70+","")</f>
        <v>180+ and 70+</v>
      </c>
    </row>
    <row r="1707" spans="12:17" x14ac:dyDescent="0.2">
      <c r="L1707" t="s">
        <v>1553</v>
      </c>
      <c r="M1707">
        <v>33</v>
      </c>
      <c r="N1707">
        <v>171</v>
      </c>
      <c r="O1707">
        <v>67</v>
      </c>
      <c r="P1707" t="str">
        <f>IF(Table11[[#This Row],[Age]]&lt;=22,"Rookie",IF(Table11[[#This Row],[Age]]&lt;=29,"Seasoned","Veteran"))</f>
        <v>Veteran</v>
      </c>
      <c r="Q1707" t="str">
        <f>IF(AND(Table11[[#This Row],[Height (cm)]]&gt;=180,Table11[[#This Row],[Weight (kg)]]&gt;=70),"180+ and 70+","")</f>
        <v/>
      </c>
    </row>
    <row r="1708" spans="12:17" x14ac:dyDescent="0.2">
      <c r="L1708" t="s">
        <v>1554</v>
      </c>
      <c r="M1708">
        <v>32</v>
      </c>
      <c r="N1708">
        <v>163</v>
      </c>
      <c r="O1708">
        <v>59</v>
      </c>
      <c r="P1708" t="str">
        <f>IF(Table11[[#This Row],[Age]]&lt;=22,"Rookie",IF(Table11[[#This Row],[Age]]&lt;=29,"Seasoned","Veteran"))</f>
        <v>Veteran</v>
      </c>
      <c r="Q1708" t="str">
        <f>IF(AND(Table11[[#This Row],[Height (cm)]]&gt;=180,Table11[[#This Row],[Weight (kg)]]&gt;=70),"180+ and 70+","")</f>
        <v/>
      </c>
    </row>
    <row r="1709" spans="12:17" x14ac:dyDescent="0.2">
      <c r="L1709" t="s">
        <v>1475</v>
      </c>
      <c r="M1709">
        <v>32</v>
      </c>
      <c r="N1709">
        <v>179</v>
      </c>
      <c r="O1709">
        <v>79</v>
      </c>
      <c r="P1709" t="str">
        <f>IF(Table11[[#This Row],[Age]]&lt;=22,"Rookie",IF(Table11[[#This Row],[Age]]&lt;=29,"Seasoned","Veteran"))</f>
        <v>Veteran</v>
      </c>
      <c r="Q1709" t="str">
        <f>IF(AND(Table11[[#This Row],[Height (cm)]]&gt;=180,Table11[[#This Row],[Weight (kg)]]&gt;=70),"180+ and 70+","")</f>
        <v/>
      </c>
    </row>
    <row r="1710" spans="12:17" x14ac:dyDescent="0.2">
      <c r="L1710" t="s">
        <v>1476</v>
      </c>
      <c r="M1710">
        <v>32</v>
      </c>
      <c r="N1710">
        <v>198</v>
      </c>
      <c r="O1710">
        <v>103</v>
      </c>
      <c r="P1710" t="str">
        <f>IF(Table11[[#This Row],[Age]]&lt;=22,"Rookie",IF(Table11[[#This Row],[Age]]&lt;=29,"Seasoned","Veteran"))</f>
        <v>Veteran</v>
      </c>
      <c r="Q1710" t="str">
        <f>IF(AND(Table11[[#This Row],[Height (cm)]]&gt;=180,Table11[[#This Row],[Weight (kg)]]&gt;=70),"180+ and 70+","")</f>
        <v>180+ and 70+</v>
      </c>
    </row>
    <row r="1711" spans="12:17" x14ac:dyDescent="0.2">
      <c r="L1711" t="s">
        <v>1555</v>
      </c>
      <c r="M1711">
        <v>21</v>
      </c>
      <c r="N1711">
        <v>182</v>
      </c>
      <c r="O1711">
        <v>67</v>
      </c>
      <c r="P1711" t="str">
        <f>IF(Table11[[#This Row],[Age]]&lt;=22,"Rookie",IF(Table11[[#This Row],[Age]]&lt;=29,"Seasoned","Veteran"))</f>
        <v>Rookie</v>
      </c>
      <c r="Q1711" t="str">
        <f>IF(AND(Table11[[#This Row],[Height (cm)]]&gt;=180,Table11[[#This Row],[Weight (kg)]]&gt;=70),"180+ and 70+","")</f>
        <v/>
      </c>
    </row>
    <row r="1712" spans="12:17" x14ac:dyDescent="0.2">
      <c r="L1712" t="s">
        <v>1556</v>
      </c>
      <c r="M1712">
        <v>18</v>
      </c>
      <c r="N1712">
        <v>185</v>
      </c>
      <c r="O1712">
        <v>78</v>
      </c>
      <c r="P1712" t="str">
        <f>IF(Table11[[#This Row],[Age]]&lt;=22,"Rookie",IF(Table11[[#This Row],[Age]]&lt;=29,"Seasoned","Veteran"))</f>
        <v>Rookie</v>
      </c>
      <c r="Q1712" t="str">
        <f>IF(AND(Table11[[#This Row],[Height (cm)]]&gt;=180,Table11[[#This Row],[Weight (kg)]]&gt;=70),"180+ and 70+","")</f>
        <v>180+ and 70+</v>
      </c>
    </row>
    <row r="1713" spans="12:17" x14ac:dyDescent="0.2">
      <c r="L1713" t="s">
        <v>1557</v>
      </c>
      <c r="M1713">
        <v>20</v>
      </c>
      <c r="N1713">
        <v>187</v>
      </c>
      <c r="O1713">
        <v>79</v>
      </c>
      <c r="P1713" t="str">
        <f>IF(Table11[[#This Row],[Age]]&lt;=22,"Rookie",IF(Table11[[#This Row],[Age]]&lt;=29,"Seasoned","Veteran"))</f>
        <v>Rookie</v>
      </c>
      <c r="Q1713" t="str">
        <f>IF(AND(Table11[[#This Row],[Height (cm)]]&gt;=180,Table11[[#This Row],[Weight (kg)]]&gt;=70),"180+ and 70+","")</f>
        <v>180+ and 70+</v>
      </c>
    </row>
    <row r="1714" spans="12:17" x14ac:dyDescent="0.2">
      <c r="L1714" t="s">
        <v>1558</v>
      </c>
      <c r="M1714">
        <v>18</v>
      </c>
      <c r="N1714">
        <v>180</v>
      </c>
      <c r="O1714">
        <v>66</v>
      </c>
      <c r="P1714" t="str">
        <f>IF(Table11[[#This Row],[Age]]&lt;=22,"Rookie",IF(Table11[[#This Row],[Age]]&lt;=29,"Seasoned","Veteran"))</f>
        <v>Rookie</v>
      </c>
      <c r="Q1714" t="str">
        <f>IF(AND(Table11[[#This Row],[Height (cm)]]&gt;=180,Table11[[#This Row],[Weight (kg)]]&gt;=70),"180+ and 70+","")</f>
        <v/>
      </c>
    </row>
    <row r="1715" spans="12:17" x14ac:dyDescent="0.2">
      <c r="L1715" t="s">
        <v>1559</v>
      </c>
      <c r="M1715">
        <v>18</v>
      </c>
      <c r="N1715">
        <v>180</v>
      </c>
      <c r="O1715">
        <v>71</v>
      </c>
      <c r="P1715" t="str">
        <f>IF(Table11[[#This Row],[Age]]&lt;=22,"Rookie",IF(Table11[[#This Row],[Age]]&lt;=29,"Seasoned","Veteran"))</f>
        <v>Rookie</v>
      </c>
      <c r="Q1715" t="str">
        <f>IF(AND(Table11[[#This Row],[Height (cm)]]&gt;=180,Table11[[#This Row],[Weight (kg)]]&gt;=70),"180+ and 70+","")</f>
        <v>180+ and 70+</v>
      </c>
    </row>
    <row r="1716" spans="12:17" x14ac:dyDescent="0.2">
      <c r="L1716" t="s">
        <v>1560</v>
      </c>
      <c r="M1716">
        <v>18</v>
      </c>
      <c r="N1716">
        <v>178</v>
      </c>
      <c r="O1716">
        <v>65</v>
      </c>
      <c r="P1716" t="str">
        <f>IF(Table11[[#This Row],[Age]]&lt;=22,"Rookie",IF(Table11[[#This Row],[Age]]&lt;=29,"Seasoned","Veteran"))</f>
        <v>Rookie</v>
      </c>
      <c r="Q1716" t="str">
        <f>IF(AND(Table11[[#This Row],[Height (cm)]]&gt;=180,Table11[[#This Row],[Weight (kg)]]&gt;=70),"180+ and 70+","")</f>
        <v/>
      </c>
    </row>
    <row r="1717" spans="12:17" x14ac:dyDescent="0.2">
      <c r="L1717" t="s">
        <v>1561</v>
      </c>
      <c r="M1717">
        <v>20</v>
      </c>
      <c r="N1717">
        <v>183</v>
      </c>
      <c r="O1717">
        <v>82</v>
      </c>
      <c r="P1717" t="str">
        <f>IF(Table11[[#This Row],[Age]]&lt;=22,"Rookie",IF(Table11[[#This Row],[Age]]&lt;=29,"Seasoned","Veteran"))</f>
        <v>Rookie</v>
      </c>
      <c r="Q1717" t="str">
        <f>IF(AND(Table11[[#This Row],[Height (cm)]]&gt;=180,Table11[[#This Row],[Weight (kg)]]&gt;=70),"180+ and 70+","")</f>
        <v>180+ and 70+</v>
      </c>
    </row>
    <row r="1718" spans="12:17" x14ac:dyDescent="0.2">
      <c r="L1718" t="s">
        <v>1562</v>
      </c>
      <c r="M1718">
        <v>19</v>
      </c>
      <c r="N1718">
        <v>183</v>
      </c>
      <c r="O1718">
        <v>57</v>
      </c>
      <c r="P1718" t="str">
        <f>IF(Table11[[#This Row],[Age]]&lt;=22,"Rookie",IF(Table11[[#This Row],[Age]]&lt;=29,"Seasoned","Veteran"))</f>
        <v>Rookie</v>
      </c>
      <c r="Q1718" t="str">
        <f>IF(AND(Table11[[#This Row],[Height (cm)]]&gt;=180,Table11[[#This Row],[Weight (kg)]]&gt;=70),"180+ and 70+","")</f>
        <v/>
      </c>
    </row>
    <row r="1719" spans="12:17" x14ac:dyDescent="0.2">
      <c r="L1719" t="s">
        <v>1563</v>
      </c>
      <c r="M1719">
        <v>20</v>
      </c>
      <c r="N1719">
        <v>177</v>
      </c>
      <c r="O1719">
        <v>74</v>
      </c>
      <c r="P1719" t="str">
        <f>IF(Table11[[#This Row],[Age]]&lt;=22,"Rookie",IF(Table11[[#This Row],[Age]]&lt;=29,"Seasoned","Veteran"))</f>
        <v>Rookie</v>
      </c>
      <c r="Q1719" t="str">
        <f>IF(AND(Table11[[#This Row],[Height (cm)]]&gt;=180,Table11[[#This Row],[Weight (kg)]]&gt;=70),"180+ and 70+","")</f>
        <v/>
      </c>
    </row>
    <row r="1720" spans="12:17" x14ac:dyDescent="0.2">
      <c r="L1720" t="s">
        <v>1564</v>
      </c>
      <c r="M1720">
        <v>19</v>
      </c>
      <c r="N1720">
        <v>175</v>
      </c>
      <c r="O1720">
        <v>70</v>
      </c>
      <c r="P1720" t="str">
        <f>IF(Table11[[#This Row],[Age]]&lt;=22,"Rookie",IF(Table11[[#This Row],[Age]]&lt;=29,"Seasoned","Veteran"))</f>
        <v>Rookie</v>
      </c>
      <c r="Q1720" t="str">
        <f>IF(AND(Table11[[#This Row],[Height (cm)]]&gt;=180,Table11[[#This Row],[Weight (kg)]]&gt;=70),"180+ and 70+","")</f>
        <v/>
      </c>
    </row>
    <row r="1721" spans="12:17" x14ac:dyDescent="0.2">
      <c r="L1721" t="s">
        <v>1565</v>
      </c>
      <c r="M1721">
        <v>21</v>
      </c>
      <c r="N1721">
        <v>180</v>
      </c>
      <c r="O1721">
        <v>80</v>
      </c>
      <c r="P1721" t="str">
        <f>IF(Table11[[#This Row],[Age]]&lt;=22,"Rookie",IF(Table11[[#This Row],[Age]]&lt;=29,"Seasoned","Veteran"))</f>
        <v>Rookie</v>
      </c>
      <c r="Q1721" t="str">
        <f>IF(AND(Table11[[#This Row],[Height (cm)]]&gt;=180,Table11[[#This Row],[Weight (kg)]]&gt;=70),"180+ and 70+","")</f>
        <v>180+ and 70+</v>
      </c>
    </row>
    <row r="1722" spans="12:17" x14ac:dyDescent="0.2">
      <c r="L1722" t="s">
        <v>1566</v>
      </c>
      <c r="M1722">
        <v>17</v>
      </c>
      <c r="N1722">
        <v>175</v>
      </c>
      <c r="O1722">
        <v>65</v>
      </c>
      <c r="P1722" t="str">
        <f>IF(Table11[[#This Row],[Age]]&lt;=22,"Rookie",IF(Table11[[#This Row],[Age]]&lt;=29,"Seasoned","Veteran"))</f>
        <v>Rookie</v>
      </c>
      <c r="Q1722" t="str">
        <f>IF(AND(Table11[[#This Row],[Height (cm)]]&gt;=180,Table11[[#This Row],[Weight (kg)]]&gt;=70),"180+ and 70+","")</f>
        <v/>
      </c>
    </row>
    <row r="1723" spans="12:17" x14ac:dyDescent="0.2">
      <c r="L1723" t="s">
        <v>1312</v>
      </c>
      <c r="M1723">
        <v>18</v>
      </c>
      <c r="N1723">
        <v>185</v>
      </c>
      <c r="O1723">
        <v>83</v>
      </c>
      <c r="P1723" t="str">
        <f>IF(Table11[[#This Row],[Age]]&lt;=22,"Rookie",IF(Table11[[#This Row],[Age]]&lt;=29,"Seasoned","Veteran"))</f>
        <v>Rookie</v>
      </c>
      <c r="Q1723" t="str">
        <f>IF(AND(Table11[[#This Row],[Height (cm)]]&gt;=180,Table11[[#This Row],[Weight (kg)]]&gt;=70),"180+ and 70+","")</f>
        <v>180+ and 70+</v>
      </c>
    </row>
    <row r="1724" spans="12:17" x14ac:dyDescent="0.2">
      <c r="L1724" t="s">
        <v>1567</v>
      </c>
      <c r="M1724">
        <v>18</v>
      </c>
      <c r="N1724">
        <v>190</v>
      </c>
      <c r="O1724">
        <v>77</v>
      </c>
      <c r="P1724" t="str">
        <f>IF(Table11[[#This Row],[Age]]&lt;=22,"Rookie",IF(Table11[[#This Row],[Age]]&lt;=29,"Seasoned","Veteran"))</f>
        <v>Rookie</v>
      </c>
      <c r="Q1724" t="str">
        <f>IF(AND(Table11[[#This Row],[Height (cm)]]&gt;=180,Table11[[#This Row],[Weight (kg)]]&gt;=70),"180+ and 70+","")</f>
        <v>180+ and 70+</v>
      </c>
    </row>
    <row r="1725" spans="12:17" x14ac:dyDescent="0.2">
      <c r="L1725" t="s">
        <v>1568</v>
      </c>
      <c r="M1725">
        <v>18</v>
      </c>
      <c r="N1725">
        <v>191</v>
      </c>
      <c r="O1725">
        <v>74</v>
      </c>
      <c r="P1725" t="str">
        <f>IF(Table11[[#This Row],[Age]]&lt;=22,"Rookie",IF(Table11[[#This Row],[Age]]&lt;=29,"Seasoned","Veteran"))</f>
        <v>Rookie</v>
      </c>
      <c r="Q1725" t="str">
        <f>IF(AND(Table11[[#This Row],[Height (cm)]]&gt;=180,Table11[[#This Row],[Weight (kg)]]&gt;=70),"180+ and 70+","")</f>
        <v>180+ and 70+</v>
      </c>
    </row>
    <row r="1726" spans="12:17" x14ac:dyDescent="0.2">
      <c r="L1726" t="s">
        <v>1569</v>
      </c>
      <c r="M1726">
        <v>17</v>
      </c>
      <c r="N1726">
        <v>185</v>
      </c>
      <c r="O1726">
        <v>72</v>
      </c>
      <c r="P1726" t="str">
        <f>IF(Table11[[#This Row],[Age]]&lt;=22,"Rookie",IF(Table11[[#This Row],[Age]]&lt;=29,"Seasoned","Veteran"))</f>
        <v>Rookie</v>
      </c>
      <c r="Q1726" t="str">
        <f>IF(AND(Table11[[#This Row],[Height (cm)]]&gt;=180,Table11[[#This Row],[Weight (kg)]]&gt;=70),"180+ and 70+","")</f>
        <v>180+ and 70+</v>
      </c>
    </row>
    <row r="1727" spans="12:17" x14ac:dyDescent="0.2">
      <c r="L1727" t="s">
        <v>1570</v>
      </c>
      <c r="M1727">
        <v>18</v>
      </c>
      <c r="N1727">
        <v>177</v>
      </c>
      <c r="O1727">
        <v>71</v>
      </c>
      <c r="P1727" t="str">
        <f>IF(Table11[[#This Row],[Age]]&lt;=22,"Rookie",IF(Table11[[#This Row],[Age]]&lt;=29,"Seasoned","Veteran"))</f>
        <v>Rookie</v>
      </c>
      <c r="Q1727" t="str">
        <f>IF(AND(Table11[[#This Row],[Height (cm)]]&gt;=180,Table11[[#This Row],[Weight (kg)]]&gt;=70),"180+ and 70+","")</f>
        <v/>
      </c>
    </row>
    <row r="1728" spans="12:17" x14ac:dyDescent="0.2">
      <c r="L1728" t="s">
        <v>1571</v>
      </c>
      <c r="M1728">
        <v>19</v>
      </c>
      <c r="N1728">
        <v>186</v>
      </c>
      <c r="O1728">
        <v>84</v>
      </c>
      <c r="P1728" t="str">
        <f>IF(Table11[[#This Row],[Age]]&lt;=22,"Rookie",IF(Table11[[#This Row],[Age]]&lt;=29,"Seasoned","Veteran"))</f>
        <v>Rookie</v>
      </c>
      <c r="Q1728" t="str">
        <f>IF(AND(Table11[[#This Row],[Height (cm)]]&gt;=180,Table11[[#This Row],[Weight (kg)]]&gt;=70),"180+ and 70+","")</f>
        <v>180+ and 70+</v>
      </c>
    </row>
    <row r="1729" spans="12:17" x14ac:dyDescent="0.2">
      <c r="L1729" t="s">
        <v>1572</v>
      </c>
      <c r="M1729">
        <v>19</v>
      </c>
      <c r="N1729">
        <v>183</v>
      </c>
      <c r="O1729">
        <v>76</v>
      </c>
      <c r="P1729" t="str">
        <f>IF(Table11[[#This Row],[Age]]&lt;=22,"Rookie",IF(Table11[[#This Row],[Age]]&lt;=29,"Seasoned","Veteran"))</f>
        <v>Rookie</v>
      </c>
      <c r="Q1729" t="str">
        <f>IF(AND(Table11[[#This Row],[Height (cm)]]&gt;=180,Table11[[#This Row],[Weight (kg)]]&gt;=70),"180+ and 70+","")</f>
        <v>180+ and 70+</v>
      </c>
    </row>
    <row r="1730" spans="12:17" x14ac:dyDescent="0.2">
      <c r="L1730" t="s">
        <v>1573</v>
      </c>
      <c r="M1730">
        <v>19</v>
      </c>
      <c r="N1730">
        <v>182</v>
      </c>
      <c r="O1730">
        <v>75</v>
      </c>
      <c r="P1730" t="str">
        <f>IF(Table11[[#This Row],[Age]]&lt;=22,"Rookie",IF(Table11[[#This Row],[Age]]&lt;=29,"Seasoned","Veteran"))</f>
        <v>Rookie</v>
      </c>
      <c r="Q1730" t="str">
        <f>IF(AND(Table11[[#This Row],[Height (cm)]]&gt;=180,Table11[[#This Row],[Weight (kg)]]&gt;=70),"180+ and 70+","")</f>
        <v>180+ and 70+</v>
      </c>
    </row>
    <row r="1731" spans="12:17" x14ac:dyDescent="0.2">
      <c r="L1731" t="s">
        <v>1574</v>
      </c>
      <c r="M1731">
        <v>18</v>
      </c>
      <c r="N1731">
        <v>193</v>
      </c>
      <c r="O1731">
        <v>82</v>
      </c>
      <c r="P1731" t="str">
        <f>IF(Table11[[#This Row],[Age]]&lt;=22,"Rookie",IF(Table11[[#This Row],[Age]]&lt;=29,"Seasoned","Veteran"))</f>
        <v>Rookie</v>
      </c>
      <c r="Q1731" t="str">
        <f>IF(AND(Table11[[#This Row],[Height (cm)]]&gt;=180,Table11[[#This Row],[Weight (kg)]]&gt;=70),"180+ and 70+","")</f>
        <v>180+ and 70+</v>
      </c>
    </row>
    <row r="1732" spans="12:17" x14ac:dyDescent="0.2">
      <c r="L1732" t="s">
        <v>980</v>
      </c>
      <c r="M1732">
        <v>16</v>
      </c>
      <c r="N1732">
        <v>184</v>
      </c>
      <c r="O1732">
        <v>74</v>
      </c>
      <c r="P1732" t="str">
        <f>IF(Table11[[#This Row],[Age]]&lt;=22,"Rookie",IF(Table11[[#This Row],[Age]]&lt;=29,"Seasoned","Veteran"))</f>
        <v>Rookie</v>
      </c>
      <c r="Q1732" t="str">
        <f>IF(AND(Table11[[#This Row],[Height (cm)]]&gt;=180,Table11[[#This Row],[Weight (kg)]]&gt;=70),"180+ and 70+","")</f>
        <v>180+ and 70+</v>
      </c>
    </row>
    <row r="1733" spans="12:17" x14ac:dyDescent="0.2">
      <c r="L1733" t="s">
        <v>1575</v>
      </c>
      <c r="M1733">
        <v>17</v>
      </c>
      <c r="N1733">
        <v>184</v>
      </c>
      <c r="O1733">
        <v>78</v>
      </c>
      <c r="P1733" t="str">
        <f>IF(Table11[[#This Row],[Age]]&lt;=22,"Rookie",IF(Table11[[#This Row],[Age]]&lt;=29,"Seasoned","Veteran"))</f>
        <v>Rookie</v>
      </c>
      <c r="Q1733" t="str">
        <f>IF(AND(Table11[[#This Row],[Height (cm)]]&gt;=180,Table11[[#This Row],[Weight (kg)]]&gt;=70),"180+ and 70+","")</f>
        <v>180+ and 70+</v>
      </c>
    </row>
    <row r="1734" spans="12:17" x14ac:dyDescent="0.2">
      <c r="L1734" t="s">
        <v>1576</v>
      </c>
      <c r="M1734">
        <v>18</v>
      </c>
      <c r="N1734">
        <v>187</v>
      </c>
      <c r="O1734">
        <v>73</v>
      </c>
      <c r="P1734" t="str">
        <f>IF(Table11[[#This Row],[Age]]&lt;=22,"Rookie",IF(Table11[[#This Row],[Age]]&lt;=29,"Seasoned","Veteran"))</f>
        <v>Rookie</v>
      </c>
      <c r="Q1734" t="str">
        <f>IF(AND(Table11[[#This Row],[Height (cm)]]&gt;=180,Table11[[#This Row],[Weight (kg)]]&gt;=70),"180+ and 70+","")</f>
        <v>180+ and 70+</v>
      </c>
    </row>
    <row r="1735" spans="12:17" x14ac:dyDescent="0.2">
      <c r="L1735" t="s">
        <v>1577</v>
      </c>
      <c r="M1735">
        <v>16</v>
      </c>
      <c r="N1735">
        <v>166</v>
      </c>
      <c r="O1735">
        <v>61</v>
      </c>
      <c r="P1735" t="str">
        <f>IF(Table11[[#This Row],[Age]]&lt;=22,"Rookie",IF(Table11[[#This Row],[Age]]&lt;=29,"Seasoned","Veteran"))</f>
        <v>Rookie</v>
      </c>
      <c r="Q1735" t="str">
        <f>IF(AND(Table11[[#This Row],[Height (cm)]]&gt;=180,Table11[[#This Row],[Weight (kg)]]&gt;=70),"180+ and 70+","")</f>
        <v/>
      </c>
    </row>
    <row r="1736" spans="12:17" x14ac:dyDescent="0.2">
      <c r="L1736" t="s">
        <v>1578</v>
      </c>
      <c r="M1736">
        <v>19</v>
      </c>
      <c r="N1736">
        <v>183</v>
      </c>
      <c r="O1736">
        <v>71</v>
      </c>
      <c r="P1736" t="str">
        <f>IF(Table11[[#This Row],[Age]]&lt;=22,"Rookie",IF(Table11[[#This Row],[Age]]&lt;=29,"Seasoned","Veteran"))</f>
        <v>Rookie</v>
      </c>
      <c r="Q1736" t="str">
        <f>IF(AND(Table11[[#This Row],[Height (cm)]]&gt;=180,Table11[[#This Row],[Weight (kg)]]&gt;=70),"180+ and 70+","")</f>
        <v>180+ and 70+</v>
      </c>
    </row>
    <row r="1737" spans="12:17" x14ac:dyDescent="0.2">
      <c r="L1737" t="s">
        <v>1148</v>
      </c>
      <c r="M1737">
        <v>17</v>
      </c>
      <c r="N1737">
        <v>172</v>
      </c>
      <c r="O1737">
        <v>68</v>
      </c>
      <c r="P1737" t="str">
        <f>IF(Table11[[#This Row],[Age]]&lt;=22,"Rookie",IF(Table11[[#This Row],[Age]]&lt;=29,"Seasoned","Veteran"))</f>
        <v>Rookie</v>
      </c>
      <c r="Q1737" t="str">
        <f>IF(AND(Table11[[#This Row],[Height (cm)]]&gt;=180,Table11[[#This Row],[Weight (kg)]]&gt;=70),"180+ and 70+","")</f>
        <v/>
      </c>
    </row>
    <row r="1738" spans="12:17" x14ac:dyDescent="0.2">
      <c r="L1738" t="s">
        <v>1579</v>
      </c>
      <c r="M1738">
        <v>19</v>
      </c>
      <c r="N1738">
        <v>184</v>
      </c>
      <c r="O1738">
        <v>78</v>
      </c>
      <c r="P1738" t="str">
        <f>IF(Table11[[#This Row],[Age]]&lt;=22,"Rookie",IF(Table11[[#This Row],[Age]]&lt;=29,"Seasoned","Veteran"))</f>
        <v>Rookie</v>
      </c>
      <c r="Q1738" t="str">
        <f>IF(AND(Table11[[#This Row],[Height (cm)]]&gt;=180,Table11[[#This Row],[Weight (kg)]]&gt;=70),"180+ and 70+","")</f>
        <v>180+ and 70+</v>
      </c>
    </row>
    <row r="1739" spans="12:17" x14ac:dyDescent="0.2">
      <c r="L1739" t="s">
        <v>1580</v>
      </c>
      <c r="M1739">
        <v>18</v>
      </c>
      <c r="N1739">
        <v>190</v>
      </c>
      <c r="O1739">
        <v>75</v>
      </c>
      <c r="P1739" t="str">
        <f>IF(Table11[[#This Row],[Age]]&lt;=22,"Rookie",IF(Table11[[#This Row],[Age]]&lt;=29,"Seasoned","Veteran"))</f>
        <v>Rookie</v>
      </c>
      <c r="Q1739" t="str">
        <f>IF(AND(Table11[[#This Row],[Height (cm)]]&gt;=180,Table11[[#This Row],[Weight (kg)]]&gt;=70),"180+ and 70+","")</f>
        <v>180+ and 70+</v>
      </c>
    </row>
    <row r="1740" spans="12:17" x14ac:dyDescent="0.2">
      <c r="L1740" t="s">
        <v>1581</v>
      </c>
      <c r="M1740">
        <v>18</v>
      </c>
      <c r="N1740">
        <v>187</v>
      </c>
      <c r="O1740">
        <v>78</v>
      </c>
      <c r="P1740" t="str">
        <f>IF(Table11[[#This Row],[Age]]&lt;=22,"Rookie",IF(Table11[[#This Row],[Age]]&lt;=29,"Seasoned","Veteran"))</f>
        <v>Rookie</v>
      </c>
      <c r="Q1740" t="str">
        <f>IF(AND(Table11[[#This Row],[Height (cm)]]&gt;=180,Table11[[#This Row],[Weight (kg)]]&gt;=70),"180+ and 70+","")</f>
        <v>180+ and 70+</v>
      </c>
    </row>
    <row r="1741" spans="12:17" x14ac:dyDescent="0.2">
      <c r="L1741" t="s">
        <v>1582</v>
      </c>
      <c r="M1741">
        <v>17</v>
      </c>
      <c r="N1741">
        <v>176</v>
      </c>
      <c r="O1741">
        <v>68</v>
      </c>
      <c r="P1741" t="str">
        <f>IF(Table11[[#This Row],[Age]]&lt;=22,"Rookie",IF(Table11[[#This Row],[Age]]&lt;=29,"Seasoned","Veteran"))</f>
        <v>Rookie</v>
      </c>
      <c r="Q1741" t="str">
        <f>IF(AND(Table11[[#This Row],[Height (cm)]]&gt;=180,Table11[[#This Row],[Weight (kg)]]&gt;=70),"180+ and 70+","")</f>
        <v/>
      </c>
    </row>
    <row r="1742" spans="12:17" x14ac:dyDescent="0.2">
      <c r="L1742" t="s">
        <v>1583</v>
      </c>
      <c r="M1742">
        <v>22</v>
      </c>
      <c r="N1742">
        <v>180</v>
      </c>
      <c r="O1742">
        <v>75</v>
      </c>
      <c r="P1742" t="str">
        <f>IF(Table11[[#This Row],[Age]]&lt;=22,"Rookie",IF(Table11[[#This Row],[Age]]&lt;=29,"Seasoned","Veteran"))</f>
        <v>Rookie</v>
      </c>
      <c r="Q1742" t="str">
        <f>IF(AND(Table11[[#This Row],[Height (cm)]]&gt;=180,Table11[[#This Row],[Weight (kg)]]&gt;=70),"180+ and 70+","")</f>
        <v>180+ and 70+</v>
      </c>
    </row>
    <row r="1743" spans="12:17" x14ac:dyDescent="0.2">
      <c r="L1743" t="s">
        <v>1584</v>
      </c>
      <c r="M1743">
        <v>28</v>
      </c>
      <c r="N1743">
        <v>178</v>
      </c>
      <c r="O1743">
        <v>64</v>
      </c>
      <c r="P1743" t="str">
        <f>IF(Table11[[#This Row],[Age]]&lt;=22,"Rookie",IF(Table11[[#This Row],[Age]]&lt;=29,"Seasoned","Veteran"))</f>
        <v>Seasoned</v>
      </c>
      <c r="Q1743" t="str">
        <f>IF(AND(Table11[[#This Row],[Height (cm)]]&gt;=180,Table11[[#This Row],[Weight (kg)]]&gt;=70),"180+ and 70+","")</f>
        <v/>
      </c>
    </row>
    <row r="1744" spans="12:17" x14ac:dyDescent="0.2">
      <c r="L1744" t="s">
        <v>1585</v>
      </c>
      <c r="M1744">
        <v>21</v>
      </c>
      <c r="N1744">
        <v>179</v>
      </c>
      <c r="O1744">
        <v>76</v>
      </c>
      <c r="P1744" t="str">
        <f>IF(Table11[[#This Row],[Age]]&lt;=22,"Rookie",IF(Table11[[#This Row],[Age]]&lt;=29,"Seasoned","Veteran"))</f>
        <v>Rookie</v>
      </c>
      <c r="Q1744" t="str">
        <f>IF(AND(Table11[[#This Row],[Height (cm)]]&gt;=180,Table11[[#This Row],[Weight (kg)]]&gt;=70),"180+ and 70+","")</f>
        <v/>
      </c>
    </row>
    <row r="1745" spans="12:17" x14ac:dyDescent="0.2">
      <c r="L1745" t="s">
        <v>1586</v>
      </c>
      <c r="M1745">
        <v>20</v>
      </c>
      <c r="N1745">
        <v>181</v>
      </c>
      <c r="O1745">
        <v>83</v>
      </c>
      <c r="P1745" t="str">
        <f>IF(Table11[[#This Row],[Age]]&lt;=22,"Rookie",IF(Table11[[#This Row],[Age]]&lt;=29,"Seasoned","Veteran"))</f>
        <v>Rookie</v>
      </c>
      <c r="Q1745" t="str">
        <f>IF(AND(Table11[[#This Row],[Height (cm)]]&gt;=180,Table11[[#This Row],[Weight (kg)]]&gt;=70),"180+ and 70+","")</f>
        <v>180+ and 70+</v>
      </c>
    </row>
    <row r="1746" spans="12:17" x14ac:dyDescent="0.2">
      <c r="L1746" t="s">
        <v>1587</v>
      </c>
      <c r="M1746">
        <v>21</v>
      </c>
      <c r="N1746">
        <v>185</v>
      </c>
      <c r="O1746">
        <v>79</v>
      </c>
      <c r="P1746" t="str">
        <f>IF(Table11[[#This Row],[Age]]&lt;=22,"Rookie",IF(Table11[[#This Row],[Age]]&lt;=29,"Seasoned","Veteran"))</f>
        <v>Rookie</v>
      </c>
      <c r="Q1746" t="str">
        <f>IF(AND(Table11[[#This Row],[Height (cm)]]&gt;=180,Table11[[#This Row],[Weight (kg)]]&gt;=70),"180+ and 70+","")</f>
        <v>180+ and 70+</v>
      </c>
    </row>
    <row r="1747" spans="12:17" x14ac:dyDescent="0.2">
      <c r="L1747" t="s">
        <v>1588</v>
      </c>
      <c r="M1747">
        <v>22</v>
      </c>
      <c r="N1747">
        <v>191</v>
      </c>
      <c r="O1747">
        <v>85</v>
      </c>
      <c r="P1747" t="str">
        <f>IF(Table11[[#This Row],[Age]]&lt;=22,"Rookie",IF(Table11[[#This Row],[Age]]&lt;=29,"Seasoned","Veteran"))</f>
        <v>Rookie</v>
      </c>
      <c r="Q1747" t="str">
        <f>IF(AND(Table11[[#This Row],[Height (cm)]]&gt;=180,Table11[[#This Row],[Weight (kg)]]&gt;=70),"180+ and 70+","")</f>
        <v>180+ and 70+</v>
      </c>
    </row>
    <row r="1748" spans="12:17" x14ac:dyDescent="0.2">
      <c r="L1748" t="s">
        <v>1589</v>
      </c>
      <c r="M1748">
        <v>21</v>
      </c>
      <c r="N1748">
        <v>181</v>
      </c>
      <c r="O1748">
        <v>70</v>
      </c>
      <c r="P1748" t="str">
        <f>IF(Table11[[#This Row],[Age]]&lt;=22,"Rookie",IF(Table11[[#This Row],[Age]]&lt;=29,"Seasoned","Veteran"))</f>
        <v>Rookie</v>
      </c>
      <c r="Q1748" t="str">
        <f>IF(AND(Table11[[#This Row],[Height (cm)]]&gt;=180,Table11[[#This Row],[Weight (kg)]]&gt;=70),"180+ and 70+","")</f>
        <v>180+ and 70+</v>
      </c>
    </row>
    <row r="1749" spans="12:17" x14ac:dyDescent="0.2">
      <c r="L1749" t="s">
        <v>1590</v>
      </c>
      <c r="M1749">
        <v>21</v>
      </c>
      <c r="N1749">
        <v>181</v>
      </c>
      <c r="O1749">
        <v>76</v>
      </c>
      <c r="P1749" t="str">
        <f>IF(Table11[[#This Row],[Age]]&lt;=22,"Rookie",IF(Table11[[#This Row],[Age]]&lt;=29,"Seasoned","Veteran"))</f>
        <v>Rookie</v>
      </c>
      <c r="Q1749" t="str">
        <f>IF(AND(Table11[[#This Row],[Height (cm)]]&gt;=180,Table11[[#This Row],[Weight (kg)]]&gt;=70),"180+ and 70+","")</f>
        <v>180+ and 70+</v>
      </c>
    </row>
    <row r="1750" spans="12:17" x14ac:dyDescent="0.2">
      <c r="L1750" t="s">
        <v>1591</v>
      </c>
      <c r="M1750">
        <v>21</v>
      </c>
      <c r="N1750">
        <v>173</v>
      </c>
      <c r="O1750">
        <v>68</v>
      </c>
      <c r="P1750" t="str">
        <f>IF(Table11[[#This Row],[Age]]&lt;=22,"Rookie",IF(Table11[[#This Row],[Age]]&lt;=29,"Seasoned","Veteran"))</f>
        <v>Rookie</v>
      </c>
      <c r="Q1750" t="str">
        <f>IF(AND(Table11[[#This Row],[Height (cm)]]&gt;=180,Table11[[#This Row],[Weight (kg)]]&gt;=70),"180+ and 70+","")</f>
        <v/>
      </c>
    </row>
    <row r="1751" spans="12:17" x14ac:dyDescent="0.2">
      <c r="L1751" t="s">
        <v>1592</v>
      </c>
      <c r="M1751">
        <v>23</v>
      </c>
      <c r="N1751">
        <v>184</v>
      </c>
      <c r="O1751">
        <v>77</v>
      </c>
      <c r="P1751" t="str">
        <f>IF(Table11[[#This Row],[Age]]&lt;=22,"Rookie",IF(Table11[[#This Row],[Age]]&lt;=29,"Seasoned","Veteran"))</f>
        <v>Seasoned</v>
      </c>
      <c r="Q1751" t="str">
        <f>IF(AND(Table11[[#This Row],[Height (cm)]]&gt;=180,Table11[[#This Row],[Weight (kg)]]&gt;=70),"180+ and 70+","")</f>
        <v>180+ and 70+</v>
      </c>
    </row>
    <row r="1752" spans="12:17" x14ac:dyDescent="0.2">
      <c r="L1752" t="s">
        <v>1593</v>
      </c>
      <c r="M1752">
        <v>22</v>
      </c>
      <c r="N1752">
        <v>183</v>
      </c>
      <c r="O1752">
        <v>80</v>
      </c>
      <c r="P1752" t="str">
        <f>IF(Table11[[#This Row],[Age]]&lt;=22,"Rookie",IF(Table11[[#This Row],[Age]]&lt;=29,"Seasoned","Veteran"))</f>
        <v>Rookie</v>
      </c>
      <c r="Q1752" t="str">
        <f>IF(AND(Table11[[#This Row],[Height (cm)]]&gt;=180,Table11[[#This Row],[Weight (kg)]]&gt;=70),"180+ and 70+","")</f>
        <v>180+ and 70+</v>
      </c>
    </row>
    <row r="1753" spans="12:17" x14ac:dyDescent="0.2">
      <c r="L1753" t="s">
        <v>1594</v>
      </c>
      <c r="M1753">
        <v>21</v>
      </c>
      <c r="N1753">
        <v>188</v>
      </c>
      <c r="O1753">
        <v>86</v>
      </c>
      <c r="P1753" t="str">
        <f>IF(Table11[[#This Row],[Age]]&lt;=22,"Rookie",IF(Table11[[#This Row],[Age]]&lt;=29,"Seasoned","Veteran"))</f>
        <v>Rookie</v>
      </c>
      <c r="Q1753" t="str">
        <f>IF(AND(Table11[[#This Row],[Height (cm)]]&gt;=180,Table11[[#This Row],[Weight (kg)]]&gt;=70),"180+ and 70+","")</f>
        <v>180+ and 70+</v>
      </c>
    </row>
    <row r="1754" spans="12:17" x14ac:dyDescent="0.2">
      <c r="L1754" t="s">
        <v>1595</v>
      </c>
      <c r="M1754">
        <v>21</v>
      </c>
      <c r="N1754">
        <v>168</v>
      </c>
      <c r="O1754">
        <v>67</v>
      </c>
      <c r="P1754" t="str">
        <f>IF(Table11[[#This Row],[Age]]&lt;=22,"Rookie",IF(Table11[[#This Row],[Age]]&lt;=29,"Seasoned","Veteran"))</f>
        <v>Rookie</v>
      </c>
      <c r="Q1754" t="str">
        <f>IF(AND(Table11[[#This Row],[Height (cm)]]&gt;=180,Table11[[#This Row],[Weight (kg)]]&gt;=70),"180+ and 70+","")</f>
        <v/>
      </c>
    </row>
    <row r="1755" spans="12:17" x14ac:dyDescent="0.2">
      <c r="L1755" t="s">
        <v>1351</v>
      </c>
      <c r="M1755">
        <v>21</v>
      </c>
      <c r="N1755">
        <v>174</v>
      </c>
      <c r="O1755">
        <v>68</v>
      </c>
      <c r="P1755" t="str">
        <f>IF(Table11[[#This Row],[Age]]&lt;=22,"Rookie",IF(Table11[[#This Row],[Age]]&lt;=29,"Seasoned","Veteran"))</f>
        <v>Rookie</v>
      </c>
      <c r="Q1755" t="str">
        <f>IF(AND(Table11[[#This Row],[Height (cm)]]&gt;=180,Table11[[#This Row],[Weight (kg)]]&gt;=70),"180+ and 70+","")</f>
        <v/>
      </c>
    </row>
    <row r="1756" spans="12:17" x14ac:dyDescent="0.2">
      <c r="L1756" t="s">
        <v>1596</v>
      </c>
      <c r="M1756">
        <v>22</v>
      </c>
      <c r="N1756">
        <v>180</v>
      </c>
      <c r="O1756">
        <v>72</v>
      </c>
      <c r="P1756" t="str">
        <f>IF(Table11[[#This Row],[Age]]&lt;=22,"Rookie",IF(Table11[[#This Row],[Age]]&lt;=29,"Seasoned","Veteran"))</f>
        <v>Rookie</v>
      </c>
      <c r="Q1756" t="str">
        <f>IF(AND(Table11[[#This Row],[Height (cm)]]&gt;=180,Table11[[#This Row],[Weight (kg)]]&gt;=70),"180+ and 70+","")</f>
        <v>180+ and 70+</v>
      </c>
    </row>
    <row r="1757" spans="12:17" x14ac:dyDescent="0.2">
      <c r="L1757" t="s">
        <v>1597</v>
      </c>
      <c r="M1757">
        <v>22</v>
      </c>
      <c r="N1757">
        <v>175</v>
      </c>
      <c r="O1757">
        <v>71</v>
      </c>
      <c r="P1757" t="str">
        <f>IF(Table11[[#This Row],[Age]]&lt;=22,"Rookie",IF(Table11[[#This Row],[Age]]&lt;=29,"Seasoned","Veteran"))</f>
        <v>Rookie</v>
      </c>
      <c r="Q1757" t="str">
        <f>IF(AND(Table11[[#This Row],[Height (cm)]]&gt;=180,Table11[[#This Row],[Weight (kg)]]&gt;=70),"180+ and 70+","")</f>
        <v/>
      </c>
    </row>
    <row r="1758" spans="12:17" x14ac:dyDescent="0.2">
      <c r="L1758" t="s">
        <v>1598</v>
      </c>
      <c r="M1758">
        <v>22</v>
      </c>
      <c r="N1758">
        <v>179</v>
      </c>
      <c r="O1758">
        <v>72</v>
      </c>
      <c r="P1758" t="str">
        <f>IF(Table11[[#This Row],[Age]]&lt;=22,"Rookie",IF(Table11[[#This Row],[Age]]&lt;=29,"Seasoned","Veteran"))</f>
        <v>Rookie</v>
      </c>
      <c r="Q1758" t="str">
        <f>IF(AND(Table11[[#This Row],[Height (cm)]]&gt;=180,Table11[[#This Row],[Weight (kg)]]&gt;=70),"180+ and 70+","")</f>
        <v/>
      </c>
    </row>
    <row r="1759" spans="12:17" x14ac:dyDescent="0.2">
      <c r="L1759" t="s">
        <v>1599</v>
      </c>
      <c r="M1759">
        <v>20</v>
      </c>
      <c r="N1759">
        <v>177</v>
      </c>
      <c r="O1759">
        <v>69</v>
      </c>
      <c r="P1759" t="str">
        <f>IF(Table11[[#This Row],[Age]]&lt;=22,"Rookie",IF(Table11[[#This Row],[Age]]&lt;=29,"Seasoned","Veteran"))</f>
        <v>Rookie</v>
      </c>
      <c r="Q1759" t="str">
        <f>IF(AND(Table11[[#This Row],[Height (cm)]]&gt;=180,Table11[[#This Row],[Weight (kg)]]&gt;=70),"180+ and 70+","")</f>
        <v/>
      </c>
    </row>
    <row r="1760" spans="12:17" x14ac:dyDescent="0.2">
      <c r="L1760" t="s">
        <v>1600</v>
      </c>
      <c r="M1760">
        <v>20</v>
      </c>
      <c r="N1760">
        <v>188</v>
      </c>
      <c r="O1760">
        <v>79</v>
      </c>
      <c r="P1760" t="str">
        <f>IF(Table11[[#This Row],[Age]]&lt;=22,"Rookie",IF(Table11[[#This Row],[Age]]&lt;=29,"Seasoned","Veteran"))</f>
        <v>Rookie</v>
      </c>
      <c r="Q1760" t="str">
        <f>IF(AND(Table11[[#This Row],[Height (cm)]]&gt;=180,Table11[[#This Row],[Weight (kg)]]&gt;=70),"180+ and 70+","")</f>
        <v>180+ and 70+</v>
      </c>
    </row>
    <row r="1761" spans="12:17" x14ac:dyDescent="0.2">
      <c r="L1761" t="s">
        <v>1601</v>
      </c>
      <c r="M1761">
        <v>20</v>
      </c>
      <c r="N1761">
        <v>178</v>
      </c>
      <c r="O1761">
        <v>73</v>
      </c>
      <c r="P1761" t="str">
        <f>IF(Table11[[#This Row],[Age]]&lt;=22,"Rookie",IF(Table11[[#This Row],[Age]]&lt;=29,"Seasoned","Veteran"))</f>
        <v>Rookie</v>
      </c>
      <c r="Q1761" t="str">
        <f>IF(AND(Table11[[#This Row],[Height (cm)]]&gt;=180,Table11[[#This Row],[Weight (kg)]]&gt;=70),"180+ and 70+","")</f>
        <v/>
      </c>
    </row>
    <row r="1762" spans="12:17" x14ac:dyDescent="0.2">
      <c r="L1762" t="s">
        <v>1602</v>
      </c>
      <c r="M1762">
        <v>20</v>
      </c>
      <c r="N1762">
        <v>181</v>
      </c>
      <c r="O1762">
        <v>71</v>
      </c>
      <c r="P1762" t="str">
        <f>IF(Table11[[#This Row],[Age]]&lt;=22,"Rookie",IF(Table11[[#This Row],[Age]]&lt;=29,"Seasoned","Veteran"))</f>
        <v>Rookie</v>
      </c>
      <c r="Q1762" t="str">
        <f>IF(AND(Table11[[#This Row],[Height (cm)]]&gt;=180,Table11[[#This Row],[Weight (kg)]]&gt;=70),"180+ and 70+","")</f>
        <v>180+ and 70+</v>
      </c>
    </row>
    <row r="1763" spans="12:17" x14ac:dyDescent="0.2">
      <c r="L1763" t="s">
        <v>1603</v>
      </c>
      <c r="M1763">
        <v>19</v>
      </c>
      <c r="N1763">
        <v>186</v>
      </c>
      <c r="O1763">
        <v>75</v>
      </c>
      <c r="P1763" t="str">
        <f>IF(Table11[[#This Row],[Age]]&lt;=22,"Rookie",IF(Table11[[#This Row],[Age]]&lt;=29,"Seasoned","Veteran"))</f>
        <v>Rookie</v>
      </c>
      <c r="Q1763" t="str">
        <f>IF(AND(Table11[[#This Row],[Height (cm)]]&gt;=180,Table11[[#This Row],[Weight (kg)]]&gt;=70),"180+ and 70+","")</f>
        <v>180+ and 70+</v>
      </c>
    </row>
    <row r="1764" spans="12:17" x14ac:dyDescent="0.2">
      <c r="L1764" t="s">
        <v>1604</v>
      </c>
      <c r="M1764">
        <v>19</v>
      </c>
      <c r="N1764">
        <v>173</v>
      </c>
      <c r="O1764">
        <v>63</v>
      </c>
      <c r="P1764" t="str">
        <f>IF(Table11[[#This Row],[Age]]&lt;=22,"Rookie",IF(Table11[[#This Row],[Age]]&lt;=29,"Seasoned","Veteran"))</f>
        <v>Rookie</v>
      </c>
      <c r="Q1764" t="str">
        <f>IF(AND(Table11[[#This Row],[Height (cm)]]&gt;=180,Table11[[#This Row],[Weight (kg)]]&gt;=70),"180+ and 70+","")</f>
        <v/>
      </c>
    </row>
    <row r="1765" spans="12:17" x14ac:dyDescent="0.2">
      <c r="L1765" t="s">
        <v>1605</v>
      </c>
      <c r="M1765">
        <v>21</v>
      </c>
      <c r="N1765">
        <v>172</v>
      </c>
      <c r="O1765">
        <v>63</v>
      </c>
      <c r="P1765" t="str">
        <f>IF(Table11[[#This Row],[Age]]&lt;=22,"Rookie",IF(Table11[[#This Row],[Age]]&lt;=29,"Seasoned","Veteran"))</f>
        <v>Rookie</v>
      </c>
      <c r="Q1765" t="str">
        <f>IF(AND(Table11[[#This Row],[Height (cm)]]&gt;=180,Table11[[#This Row],[Weight (kg)]]&gt;=70),"180+ and 70+","")</f>
        <v/>
      </c>
    </row>
    <row r="1766" spans="12:17" x14ac:dyDescent="0.2">
      <c r="L1766" t="s">
        <v>1606</v>
      </c>
      <c r="M1766">
        <v>21</v>
      </c>
      <c r="N1766">
        <v>186</v>
      </c>
      <c r="O1766">
        <v>84</v>
      </c>
      <c r="P1766" t="str">
        <f>IF(Table11[[#This Row],[Age]]&lt;=22,"Rookie",IF(Table11[[#This Row],[Age]]&lt;=29,"Seasoned","Veteran"))</f>
        <v>Rookie</v>
      </c>
      <c r="Q1766" t="str">
        <f>IF(AND(Table11[[#This Row],[Height (cm)]]&gt;=180,Table11[[#This Row],[Weight (kg)]]&gt;=70),"180+ and 70+","")</f>
        <v>180+ and 70+</v>
      </c>
    </row>
    <row r="1767" spans="12:17" x14ac:dyDescent="0.2">
      <c r="L1767" t="s">
        <v>1607</v>
      </c>
      <c r="M1767">
        <v>20</v>
      </c>
      <c r="N1767">
        <v>182</v>
      </c>
      <c r="O1767">
        <v>68</v>
      </c>
      <c r="P1767" t="str">
        <f>IF(Table11[[#This Row],[Age]]&lt;=22,"Rookie",IF(Table11[[#This Row],[Age]]&lt;=29,"Seasoned","Veteran"))</f>
        <v>Rookie</v>
      </c>
      <c r="Q1767" t="str">
        <f>IF(AND(Table11[[#This Row],[Height (cm)]]&gt;=180,Table11[[#This Row],[Weight (kg)]]&gt;=70),"180+ and 70+","")</f>
        <v/>
      </c>
    </row>
    <row r="1768" spans="12:17" x14ac:dyDescent="0.2">
      <c r="L1768" t="s">
        <v>1608</v>
      </c>
      <c r="M1768">
        <v>20</v>
      </c>
      <c r="N1768">
        <v>191</v>
      </c>
      <c r="O1768">
        <v>82</v>
      </c>
      <c r="P1768" t="str">
        <f>IF(Table11[[#This Row],[Age]]&lt;=22,"Rookie",IF(Table11[[#This Row],[Age]]&lt;=29,"Seasoned","Veteran"))</f>
        <v>Rookie</v>
      </c>
      <c r="Q1768" t="str">
        <f>IF(AND(Table11[[#This Row],[Height (cm)]]&gt;=180,Table11[[#This Row],[Weight (kg)]]&gt;=70),"180+ and 70+","")</f>
        <v>180+ and 70+</v>
      </c>
    </row>
    <row r="1769" spans="12:17" x14ac:dyDescent="0.2">
      <c r="L1769" t="s">
        <v>1609</v>
      </c>
      <c r="M1769">
        <v>24</v>
      </c>
      <c r="N1769">
        <v>188</v>
      </c>
      <c r="O1769">
        <v>76</v>
      </c>
      <c r="P1769" t="str">
        <f>IF(Table11[[#This Row],[Age]]&lt;=22,"Rookie",IF(Table11[[#This Row],[Age]]&lt;=29,"Seasoned","Veteran"))</f>
        <v>Seasoned</v>
      </c>
      <c r="Q1769" t="str">
        <f>IF(AND(Table11[[#This Row],[Height (cm)]]&gt;=180,Table11[[#This Row],[Weight (kg)]]&gt;=70),"180+ and 70+","")</f>
        <v>180+ and 70+</v>
      </c>
    </row>
    <row r="1770" spans="12:17" x14ac:dyDescent="0.2">
      <c r="L1770" t="s">
        <v>1610</v>
      </c>
      <c r="M1770">
        <v>19</v>
      </c>
      <c r="N1770">
        <v>178</v>
      </c>
      <c r="O1770">
        <v>73</v>
      </c>
      <c r="P1770" t="str">
        <f>IF(Table11[[#This Row],[Age]]&lt;=22,"Rookie",IF(Table11[[#This Row],[Age]]&lt;=29,"Seasoned","Veteran"))</f>
        <v>Rookie</v>
      </c>
      <c r="Q1770" t="str">
        <f>IF(AND(Table11[[#This Row],[Height (cm)]]&gt;=180,Table11[[#This Row],[Weight (kg)]]&gt;=70),"180+ and 70+","")</f>
        <v/>
      </c>
    </row>
    <row r="1771" spans="12:17" x14ac:dyDescent="0.2">
      <c r="L1771" t="s">
        <v>1611</v>
      </c>
      <c r="M1771">
        <v>17</v>
      </c>
      <c r="N1771">
        <v>176</v>
      </c>
      <c r="O1771">
        <v>69</v>
      </c>
      <c r="P1771" t="str">
        <f>IF(Table11[[#This Row],[Age]]&lt;=22,"Rookie",IF(Table11[[#This Row],[Age]]&lt;=29,"Seasoned","Veteran"))</f>
        <v>Rookie</v>
      </c>
      <c r="Q1771" t="str">
        <f>IF(AND(Table11[[#This Row],[Height (cm)]]&gt;=180,Table11[[#This Row],[Weight (kg)]]&gt;=70),"180+ and 70+","")</f>
        <v/>
      </c>
    </row>
    <row r="1772" spans="12:17" x14ac:dyDescent="0.2">
      <c r="L1772" t="s">
        <v>1612</v>
      </c>
      <c r="M1772">
        <v>20</v>
      </c>
      <c r="N1772">
        <v>185</v>
      </c>
      <c r="O1772">
        <v>76</v>
      </c>
      <c r="P1772" t="str">
        <f>IF(Table11[[#This Row],[Age]]&lt;=22,"Rookie",IF(Table11[[#This Row],[Age]]&lt;=29,"Seasoned","Veteran"))</f>
        <v>Rookie</v>
      </c>
      <c r="Q1772" t="str">
        <f>IF(AND(Table11[[#This Row],[Height (cm)]]&gt;=180,Table11[[#This Row],[Weight (kg)]]&gt;=70),"180+ and 70+","")</f>
        <v>180+ and 70+</v>
      </c>
    </row>
    <row r="1773" spans="12:17" x14ac:dyDescent="0.2">
      <c r="L1773" t="s">
        <v>1613</v>
      </c>
      <c r="M1773">
        <v>17</v>
      </c>
      <c r="N1773">
        <v>178</v>
      </c>
      <c r="O1773">
        <v>75</v>
      </c>
      <c r="P1773" t="str">
        <f>IF(Table11[[#This Row],[Age]]&lt;=22,"Rookie",IF(Table11[[#This Row],[Age]]&lt;=29,"Seasoned","Veteran"))</f>
        <v>Rookie</v>
      </c>
      <c r="Q1773" t="str">
        <f>IF(AND(Table11[[#This Row],[Height (cm)]]&gt;=180,Table11[[#This Row],[Weight (kg)]]&gt;=70),"180+ and 70+","")</f>
        <v/>
      </c>
    </row>
    <row r="1774" spans="12:17" x14ac:dyDescent="0.2">
      <c r="L1774" t="s">
        <v>1365</v>
      </c>
      <c r="M1774">
        <v>18</v>
      </c>
      <c r="N1774">
        <v>192</v>
      </c>
      <c r="O1774">
        <v>77</v>
      </c>
      <c r="P1774" t="str">
        <f>IF(Table11[[#This Row],[Age]]&lt;=22,"Rookie",IF(Table11[[#This Row],[Age]]&lt;=29,"Seasoned","Veteran"))</f>
        <v>Rookie</v>
      </c>
      <c r="Q1774" t="str">
        <f>IF(AND(Table11[[#This Row],[Height (cm)]]&gt;=180,Table11[[#This Row],[Weight (kg)]]&gt;=70),"180+ and 70+","")</f>
        <v>180+ and 70+</v>
      </c>
    </row>
    <row r="1775" spans="12:17" x14ac:dyDescent="0.2">
      <c r="L1775" t="s">
        <v>1614</v>
      </c>
      <c r="M1775">
        <v>19</v>
      </c>
      <c r="N1775">
        <v>182</v>
      </c>
      <c r="O1775">
        <v>70</v>
      </c>
      <c r="P1775" t="str">
        <f>IF(Table11[[#This Row],[Age]]&lt;=22,"Rookie",IF(Table11[[#This Row],[Age]]&lt;=29,"Seasoned","Veteran"))</f>
        <v>Rookie</v>
      </c>
      <c r="Q1775" t="str">
        <f>IF(AND(Table11[[#This Row],[Height (cm)]]&gt;=180,Table11[[#This Row],[Weight (kg)]]&gt;=70),"180+ and 70+","")</f>
        <v>180+ and 70+</v>
      </c>
    </row>
    <row r="1776" spans="12:17" x14ac:dyDescent="0.2">
      <c r="L1776" t="s">
        <v>1615</v>
      </c>
      <c r="M1776">
        <v>18</v>
      </c>
      <c r="N1776">
        <v>173</v>
      </c>
      <c r="O1776">
        <v>65</v>
      </c>
      <c r="P1776" t="str">
        <f>IF(Table11[[#This Row],[Age]]&lt;=22,"Rookie",IF(Table11[[#This Row],[Age]]&lt;=29,"Seasoned","Veteran"))</f>
        <v>Rookie</v>
      </c>
      <c r="Q1776" t="str">
        <f>IF(AND(Table11[[#This Row],[Height (cm)]]&gt;=180,Table11[[#This Row],[Weight (kg)]]&gt;=70),"180+ and 70+","")</f>
        <v/>
      </c>
    </row>
    <row r="1777" spans="12:17" x14ac:dyDescent="0.2">
      <c r="L1777" t="s">
        <v>1616</v>
      </c>
      <c r="M1777">
        <v>26</v>
      </c>
      <c r="N1777">
        <v>184</v>
      </c>
      <c r="O1777">
        <v>77</v>
      </c>
      <c r="P1777" t="str">
        <f>IF(Table11[[#This Row],[Age]]&lt;=22,"Rookie",IF(Table11[[#This Row],[Age]]&lt;=29,"Seasoned","Veteran"))</f>
        <v>Seasoned</v>
      </c>
      <c r="Q1777" t="str">
        <f>IF(AND(Table11[[#This Row],[Height (cm)]]&gt;=180,Table11[[#This Row],[Weight (kg)]]&gt;=70),"180+ and 70+","")</f>
        <v>180+ and 70+</v>
      </c>
    </row>
    <row r="1778" spans="12:17" x14ac:dyDescent="0.2">
      <c r="L1778" t="s">
        <v>1617</v>
      </c>
      <c r="M1778">
        <v>26</v>
      </c>
      <c r="N1778">
        <v>180</v>
      </c>
      <c r="O1778">
        <v>69</v>
      </c>
      <c r="P1778" t="str">
        <f>IF(Table11[[#This Row],[Age]]&lt;=22,"Rookie",IF(Table11[[#This Row],[Age]]&lt;=29,"Seasoned","Veteran"))</f>
        <v>Seasoned</v>
      </c>
      <c r="Q1778" t="str">
        <f>IF(AND(Table11[[#This Row],[Height (cm)]]&gt;=180,Table11[[#This Row],[Weight (kg)]]&gt;=70),"180+ and 70+","")</f>
        <v/>
      </c>
    </row>
    <row r="1779" spans="12:17" x14ac:dyDescent="0.2">
      <c r="L1779" t="s">
        <v>1368</v>
      </c>
      <c r="M1779">
        <v>25</v>
      </c>
      <c r="N1779">
        <v>180</v>
      </c>
      <c r="O1779">
        <v>72</v>
      </c>
      <c r="P1779" t="str">
        <f>IF(Table11[[#This Row],[Age]]&lt;=22,"Rookie",IF(Table11[[#This Row],[Age]]&lt;=29,"Seasoned","Veteran"))</f>
        <v>Seasoned</v>
      </c>
      <c r="Q1779" t="str">
        <f>IF(AND(Table11[[#This Row],[Height (cm)]]&gt;=180,Table11[[#This Row],[Weight (kg)]]&gt;=70),"180+ and 70+","")</f>
        <v>180+ and 70+</v>
      </c>
    </row>
    <row r="1780" spans="12:17" x14ac:dyDescent="0.2">
      <c r="L1780" t="s">
        <v>1369</v>
      </c>
      <c r="M1780">
        <v>22</v>
      </c>
      <c r="N1780">
        <v>176</v>
      </c>
      <c r="O1780">
        <v>72</v>
      </c>
      <c r="P1780" t="str">
        <f>IF(Table11[[#This Row],[Age]]&lt;=22,"Rookie",IF(Table11[[#This Row],[Age]]&lt;=29,"Seasoned","Veteran"))</f>
        <v>Rookie</v>
      </c>
      <c r="Q1780" t="str">
        <f>IF(AND(Table11[[#This Row],[Height (cm)]]&gt;=180,Table11[[#This Row],[Weight (kg)]]&gt;=70),"180+ and 70+","")</f>
        <v/>
      </c>
    </row>
    <row r="1781" spans="12:17" x14ac:dyDescent="0.2">
      <c r="L1781" t="s">
        <v>1618</v>
      </c>
      <c r="M1781">
        <v>19</v>
      </c>
      <c r="N1781">
        <v>174</v>
      </c>
      <c r="O1781">
        <v>60</v>
      </c>
      <c r="P1781" t="str">
        <f>IF(Table11[[#This Row],[Age]]&lt;=22,"Rookie",IF(Table11[[#This Row],[Age]]&lt;=29,"Seasoned","Veteran"))</f>
        <v>Rookie</v>
      </c>
      <c r="Q1781" t="str">
        <f>IF(AND(Table11[[#This Row],[Height (cm)]]&gt;=180,Table11[[#This Row],[Weight (kg)]]&gt;=70),"180+ and 70+","")</f>
        <v/>
      </c>
    </row>
    <row r="1782" spans="12:17" x14ac:dyDescent="0.2">
      <c r="L1782" t="s">
        <v>1619</v>
      </c>
      <c r="M1782">
        <v>19</v>
      </c>
      <c r="N1782">
        <v>192</v>
      </c>
      <c r="O1782">
        <v>78</v>
      </c>
      <c r="P1782" t="str">
        <f>IF(Table11[[#This Row],[Age]]&lt;=22,"Rookie",IF(Table11[[#This Row],[Age]]&lt;=29,"Seasoned","Veteran"))</f>
        <v>Rookie</v>
      </c>
      <c r="Q1782" t="str">
        <f>IF(AND(Table11[[#This Row],[Height (cm)]]&gt;=180,Table11[[#This Row],[Weight (kg)]]&gt;=70),"180+ and 70+","")</f>
        <v>180+ and 70+</v>
      </c>
    </row>
    <row r="1783" spans="12:17" x14ac:dyDescent="0.2">
      <c r="L1783" t="s">
        <v>1620</v>
      </c>
      <c r="M1783">
        <v>17</v>
      </c>
      <c r="N1783">
        <v>185</v>
      </c>
      <c r="O1783">
        <v>74</v>
      </c>
      <c r="P1783" t="str">
        <f>IF(Table11[[#This Row],[Age]]&lt;=22,"Rookie",IF(Table11[[#This Row],[Age]]&lt;=29,"Seasoned","Veteran"))</f>
        <v>Rookie</v>
      </c>
      <c r="Q1783" t="str">
        <f>IF(AND(Table11[[#This Row],[Height (cm)]]&gt;=180,Table11[[#This Row],[Weight (kg)]]&gt;=70),"180+ and 70+","")</f>
        <v>180+ and 70+</v>
      </c>
    </row>
    <row r="1784" spans="12:17" x14ac:dyDescent="0.2">
      <c r="L1784" t="s">
        <v>1621</v>
      </c>
      <c r="M1784">
        <v>18</v>
      </c>
      <c r="N1784">
        <v>192</v>
      </c>
      <c r="O1784">
        <v>80</v>
      </c>
      <c r="P1784" t="str">
        <f>IF(Table11[[#This Row],[Age]]&lt;=22,"Rookie",IF(Table11[[#This Row],[Age]]&lt;=29,"Seasoned","Veteran"))</f>
        <v>Rookie</v>
      </c>
      <c r="Q1784" t="str">
        <f>IF(AND(Table11[[#This Row],[Height (cm)]]&gt;=180,Table11[[#This Row],[Weight (kg)]]&gt;=70),"180+ and 70+","")</f>
        <v>180+ and 70+</v>
      </c>
    </row>
    <row r="1785" spans="12:17" x14ac:dyDescent="0.2">
      <c r="L1785" t="s">
        <v>1622</v>
      </c>
      <c r="M1785">
        <v>20</v>
      </c>
      <c r="N1785">
        <v>174</v>
      </c>
      <c r="O1785">
        <v>62</v>
      </c>
      <c r="P1785" t="str">
        <f>IF(Table11[[#This Row],[Age]]&lt;=22,"Rookie",IF(Table11[[#This Row],[Age]]&lt;=29,"Seasoned","Veteran"))</f>
        <v>Rookie</v>
      </c>
      <c r="Q1785" t="str">
        <f>IF(AND(Table11[[#This Row],[Height (cm)]]&gt;=180,Table11[[#This Row],[Weight (kg)]]&gt;=70),"180+ and 70+","")</f>
        <v/>
      </c>
    </row>
    <row r="1786" spans="12:17" x14ac:dyDescent="0.2">
      <c r="L1786" t="s">
        <v>1623</v>
      </c>
      <c r="M1786">
        <v>19</v>
      </c>
      <c r="N1786">
        <v>166</v>
      </c>
      <c r="O1786">
        <v>64</v>
      </c>
      <c r="P1786" t="str">
        <f>IF(Table11[[#This Row],[Age]]&lt;=22,"Rookie",IF(Table11[[#This Row],[Age]]&lt;=29,"Seasoned","Veteran"))</f>
        <v>Rookie</v>
      </c>
      <c r="Q1786" t="str">
        <f>IF(AND(Table11[[#This Row],[Height (cm)]]&gt;=180,Table11[[#This Row],[Weight (kg)]]&gt;=70),"180+ and 70+","")</f>
        <v/>
      </c>
    </row>
    <row r="1787" spans="12:17" x14ac:dyDescent="0.2">
      <c r="L1787" t="s">
        <v>1624</v>
      </c>
      <c r="M1787">
        <v>18</v>
      </c>
      <c r="N1787">
        <v>173</v>
      </c>
      <c r="O1787">
        <v>70</v>
      </c>
      <c r="P1787" t="str">
        <f>IF(Table11[[#This Row],[Age]]&lt;=22,"Rookie",IF(Table11[[#This Row],[Age]]&lt;=29,"Seasoned","Veteran"))</f>
        <v>Rookie</v>
      </c>
      <c r="Q1787" t="str">
        <f>IF(AND(Table11[[#This Row],[Height (cm)]]&gt;=180,Table11[[#This Row],[Weight (kg)]]&gt;=70),"180+ and 70+","")</f>
        <v/>
      </c>
    </row>
    <row r="1788" spans="12:17" x14ac:dyDescent="0.2">
      <c r="L1788" t="s">
        <v>1625</v>
      </c>
      <c r="M1788">
        <v>24</v>
      </c>
      <c r="N1788">
        <v>189</v>
      </c>
      <c r="O1788">
        <v>82</v>
      </c>
      <c r="P1788" t="str">
        <f>IF(Table11[[#This Row],[Age]]&lt;=22,"Rookie",IF(Table11[[#This Row],[Age]]&lt;=29,"Seasoned","Veteran"))</f>
        <v>Seasoned</v>
      </c>
      <c r="Q1788" t="str">
        <f>IF(AND(Table11[[#This Row],[Height (cm)]]&gt;=180,Table11[[#This Row],[Weight (kg)]]&gt;=70),"180+ and 70+","")</f>
        <v>180+ and 70+</v>
      </c>
    </row>
    <row r="1789" spans="12:17" x14ac:dyDescent="0.2">
      <c r="L1789" t="s">
        <v>1626</v>
      </c>
      <c r="M1789">
        <v>20</v>
      </c>
      <c r="N1789">
        <v>185</v>
      </c>
      <c r="O1789">
        <v>75</v>
      </c>
      <c r="P1789" t="str">
        <f>IF(Table11[[#This Row],[Age]]&lt;=22,"Rookie",IF(Table11[[#This Row],[Age]]&lt;=29,"Seasoned","Veteran"))</f>
        <v>Rookie</v>
      </c>
      <c r="Q1789" t="str">
        <f>IF(AND(Table11[[#This Row],[Height (cm)]]&gt;=180,Table11[[#This Row],[Weight (kg)]]&gt;=70),"180+ and 70+","")</f>
        <v>180+ and 70+</v>
      </c>
    </row>
    <row r="1790" spans="12:17" x14ac:dyDescent="0.2">
      <c r="L1790" t="s">
        <v>1627</v>
      </c>
      <c r="M1790">
        <v>19</v>
      </c>
      <c r="N1790">
        <v>185</v>
      </c>
      <c r="O1790">
        <v>75</v>
      </c>
      <c r="P1790" t="str">
        <f>IF(Table11[[#This Row],[Age]]&lt;=22,"Rookie",IF(Table11[[#This Row],[Age]]&lt;=29,"Seasoned","Veteran"))</f>
        <v>Rookie</v>
      </c>
      <c r="Q1790" t="str">
        <f>IF(AND(Table11[[#This Row],[Height (cm)]]&gt;=180,Table11[[#This Row],[Weight (kg)]]&gt;=70),"180+ and 70+","")</f>
        <v>180+ and 70+</v>
      </c>
    </row>
    <row r="1791" spans="12:17" x14ac:dyDescent="0.2">
      <c r="L1791" t="s">
        <v>1628</v>
      </c>
      <c r="M1791">
        <v>18</v>
      </c>
      <c r="N1791">
        <v>175</v>
      </c>
      <c r="O1791">
        <v>65</v>
      </c>
      <c r="P1791" t="str">
        <f>IF(Table11[[#This Row],[Age]]&lt;=22,"Rookie",IF(Table11[[#This Row],[Age]]&lt;=29,"Seasoned","Veteran"))</f>
        <v>Rookie</v>
      </c>
      <c r="Q1791" t="str">
        <f>IF(AND(Table11[[#This Row],[Height (cm)]]&gt;=180,Table11[[#This Row],[Weight (kg)]]&gt;=70),"180+ and 70+","")</f>
        <v/>
      </c>
    </row>
    <row r="1792" spans="12:17" x14ac:dyDescent="0.2">
      <c r="L1792" t="s">
        <v>1629</v>
      </c>
      <c r="M1792">
        <v>20</v>
      </c>
      <c r="N1792">
        <v>174</v>
      </c>
      <c r="O1792">
        <v>77</v>
      </c>
      <c r="P1792" t="str">
        <f>IF(Table11[[#This Row],[Age]]&lt;=22,"Rookie",IF(Table11[[#This Row],[Age]]&lt;=29,"Seasoned","Veteran"))</f>
        <v>Rookie</v>
      </c>
      <c r="Q1792" t="str">
        <f>IF(AND(Table11[[#This Row],[Height (cm)]]&gt;=180,Table11[[#This Row],[Weight (kg)]]&gt;=70),"180+ and 70+","")</f>
        <v/>
      </c>
    </row>
    <row r="1793" spans="12:17" x14ac:dyDescent="0.2">
      <c r="L1793" t="s">
        <v>1630</v>
      </c>
      <c r="M1793">
        <v>18</v>
      </c>
      <c r="N1793">
        <v>177</v>
      </c>
      <c r="O1793">
        <v>68</v>
      </c>
      <c r="P1793" t="str">
        <f>IF(Table11[[#This Row],[Age]]&lt;=22,"Rookie",IF(Table11[[#This Row],[Age]]&lt;=29,"Seasoned","Veteran"))</f>
        <v>Rookie</v>
      </c>
      <c r="Q1793" t="str">
        <f>IF(AND(Table11[[#This Row],[Height (cm)]]&gt;=180,Table11[[#This Row],[Weight (kg)]]&gt;=70),"180+ and 70+","")</f>
        <v/>
      </c>
    </row>
    <row r="1794" spans="12:17" x14ac:dyDescent="0.2">
      <c r="L1794" t="s">
        <v>1631</v>
      </c>
      <c r="M1794">
        <v>25</v>
      </c>
      <c r="N1794">
        <v>174</v>
      </c>
      <c r="O1794">
        <v>67</v>
      </c>
      <c r="P1794" t="str">
        <f>IF(Table11[[#This Row],[Age]]&lt;=22,"Rookie",IF(Table11[[#This Row],[Age]]&lt;=29,"Seasoned","Veteran"))</f>
        <v>Seasoned</v>
      </c>
      <c r="Q1794" t="str">
        <f>IF(AND(Table11[[#This Row],[Height (cm)]]&gt;=180,Table11[[#This Row],[Weight (kg)]]&gt;=70),"180+ and 70+","")</f>
        <v/>
      </c>
    </row>
    <row r="1795" spans="12:17" x14ac:dyDescent="0.2">
      <c r="L1795" t="s">
        <v>1632</v>
      </c>
      <c r="M1795">
        <v>17</v>
      </c>
      <c r="N1795">
        <v>200</v>
      </c>
      <c r="O1795">
        <v>95</v>
      </c>
      <c r="P1795" t="str">
        <f>IF(Table11[[#This Row],[Age]]&lt;=22,"Rookie",IF(Table11[[#This Row],[Age]]&lt;=29,"Seasoned","Veteran"))</f>
        <v>Rookie</v>
      </c>
      <c r="Q1795" t="str">
        <f>IF(AND(Table11[[#This Row],[Height (cm)]]&gt;=180,Table11[[#This Row],[Weight (kg)]]&gt;=70),"180+ and 70+","")</f>
        <v>180+ and 70+</v>
      </c>
    </row>
    <row r="1796" spans="12:17" x14ac:dyDescent="0.2">
      <c r="L1796" t="s">
        <v>1633</v>
      </c>
      <c r="M1796">
        <v>17</v>
      </c>
      <c r="N1796">
        <v>183</v>
      </c>
      <c r="O1796">
        <v>72</v>
      </c>
      <c r="P1796" t="str">
        <f>IF(Table11[[#This Row],[Age]]&lt;=22,"Rookie",IF(Table11[[#This Row],[Age]]&lt;=29,"Seasoned","Veteran"))</f>
        <v>Rookie</v>
      </c>
      <c r="Q1796" t="str">
        <f>IF(AND(Table11[[#This Row],[Height (cm)]]&gt;=180,Table11[[#This Row],[Weight (kg)]]&gt;=70),"180+ and 70+","")</f>
        <v>180+ and 70+</v>
      </c>
    </row>
    <row r="1797" spans="12:17" x14ac:dyDescent="0.2">
      <c r="L1797" t="s">
        <v>1634</v>
      </c>
      <c r="M1797">
        <v>19</v>
      </c>
      <c r="N1797">
        <v>187</v>
      </c>
      <c r="O1797">
        <v>74</v>
      </c>
      <c r="P1797" t="str">
        <f>IF(Table11[[#This Row],[Age]]&lt;=22,"Rookie",IF(Table11[[#This Row],[Age]]&lt;=29,"Seasoned","Veteran"))</f>
        <v>Rookie</v>
      </c>
      <c r="Q1797" t="str">
        <f>IF(AND(Table11[[#This Row],[Height (cm)]]&gt;=180,Table11[[#This Row],[Weight (kg)]]&gt;=70),"180+ and 70+","")</f>
        <v>180+ and 70+</v>
      </c>
    </row>
    <row r="1798" spans="12:17" x14ac:dyDescent="0.2">
      <c r="L1798" t="s">
        <v>1635</v>
      </c>
      <c r="M1798">
        <v>19</v>
      </c>
      <c r="N1798">
        <v>187</v>
      </c>
      <c r="O1798">
        <v>86</v>
      </c>
      <c r="P1798" t="str">
        <f>IF(Table11[[#This Row],[Age]]&lt;=22,"Rookie",IF(Table11[[#This Row],[Age]]&lt;=29,"Seasoned","Veteran"))</f>
        <v>Rookie</v>
      </c>
      <c r="Q1798" t="str">
        <f>IF(AND(Table11[[#This Row],[Height (cm)]]&gt;=180,Table11[[#This Row],[Weight (kg)]]&gt;=70),"180+ and 70+","")</f>
        <v>180+ and 70+</v>
      </c>
    </row>
    <row r="1799" spans="12:17" x14ac:dyDescent="0.2">
      <c r="L1799" t="s">
        <v>974</v>
      </c>
      <c r="M1799">
        <v>18</v>
      </c>
      <c r="N1799">
        <v>186</v>
      </c>
      <c r="O1799">
        <v>80</v>
      </c>
      <c r="P1799" t="str">
        <f>IF(Table11[[#This Row],[Age]]&lt;=22,"Rookie",IF(Table11[[#This Row],[Age]]&lt;=29,"Seasoned","Veteran"))</f>
        <v>Rookie</v>
      </c>
      <c r="Q1799" t="str">
        <f>IF(AND(Table11[[#This Row],[Height (cm)]]&gt;=180,Table11[[#This Row],[Weight (kg)]]&gt;=70),"180+ and 70+","")</f>
        <v>180+ and 70+</v>
      </c>
    </row>
    <row r="1800" spans="12:17" x14ac:dyDescent="0.2">
      <c r="L1800" t="s">
        <v>1297</v>
      </c>
      <c r="M1800">
        <v>22</v>
      </c>
      <c r="N1800">
        <v>162</v>
      </c>
      <c r="O1800">
        <v>69</v>
      </c>
      <c r="P1800" t="str">
        <f>IF(Table11[[#This Row],[Age]]&lt;=22,"Rookie",IF(Table11[[#This Row],[Age]]&lt;=29,"Seasoned","Veteran"))</f>
        <v>Rookie</v>
      </c>
      <c r="Q1800" t="str">
        <f>IF(AND(Table11[[#This Row],[Height (cm)]]&gt;=180,Table11[[#This Row],[Weight (kg)]]&gt;=70),"180+ and 70+","")</f>
        <v/>
      </c>
    </row>
    <row r="1801" spans="12:17" x14ac:dyDescent="0.2">
      <c r="L1801" t="s">
        <v>1636</v>
      </c>
      <c r="M1801">
        <v>19</v>
      </c>
      <c r="N1801">
        <v>181</v>
      </c>
      <c r="O1801">
        <v>73</v>
      </c>
      <c r="P1801" t="str">
        <f>IF(Table11[[#This Row],[Age]]&lt;=22,"Rookie",IF(Table11[[#This Row],[Age]]&lt;=29,"Seasoned","Veteran"))</f>
        <v>Rookie</v>
      </c>
      <c r="Q1801" t="str">
        <f>IF(AND(Table11[[#This Row],[Height (cm)]]&gt;=180,Table11[[#This Row],[Weight (kg)]]&gt;=70),"180+ and 70+","")</f>
        <v>180+ and 70+</v>
      </c>
    </row>
    <row r="1802" spans="12:17" x14ac:dyDescent="0.2">
      <c r="L1802" t="s">
        <v>1637</v>
      </c>
      <c r="M1802">
        <v>23</v>
      </c>
      <c r="N1802">
        <v>188</v>
      </c>
      <c r="O1802">
        <v>87</v>
      </c>
      <c r="P1802" t="str">
        <f>IF(Table11[[#This Row],[Age]]&lt;=22,"Rookie",IF(Table11[[#This Row],[Age]]&lt;=29,"Seasoned","Veteran"))</f>
        <v>Seasoned</v>
      </c>
      <c r="Q1802" t="str">
        <f>IF(AND(Table11[[#This Row],[Height (cm)]]&gt;=180,Table11[[#This Row],[Weight (kg)]]&gt;=70),"180+ and 70+","")</f>
        <v>180+ and 70+</v>
      </c>
    </row>
    <row r="1803" spans="12:17" x14ac:dyDescent="0.2">
      <c r="L1803" t="s">
        <v>1638</v>
      </c>
      <c r="M1803">
        <v>22</v>
      </c>
      <c r="N1803">
        <v>179</v>
      </c>
      <c r="O1803">
        <v>78</v>
      </c>
      <c r="P1803" t="str">
        <f>IF(Table11[[#This Row],[Age]]&lt;=22,"Rookie",IF(Table11[[#This Row],[Age]]&lt;=29,"Seasoned","Veteran"))</f>
        <v>Rookie</v>
      </c>
      <c r="Q1803" t="str">
        <f>IF(AND(Table11[[#This Row],[Height (cm)]]&gt;=180,Table11[[#This Row],[Weight (kg)]]&gt;=70),"180+ and 70+","")</f>
        <v/>
      </c>
    </row>
    <row r="1804" spans="12:17" x14ac:dyDescent="0.2">
      <c r="L1804" t="s">
        <v>1639</v>
      </c>
      <c r="M1804">
        <v>22</v>
      </c>
      <c r="N1804">
        <v>172</v>
      </c>
      <c r="O1804">
        <v>66</v>
      </c>
      <c r="P1804" t="str">
        <f>IF(Table11[[#This Row],[Age]]&lt;=22,"Rookie",IF(Table11[[#This Row],[Age]]&lt;=29,"Seasoned","Veteran"))</f>
        <v>Rookie</v>
      </c>
      <c r="Q1804" t="str">
        <f>IF(AND(Table11[[#This Row],[Height (cm)]]&gt;=180,Table11[[#This Row],[Weight (kg)]]&gt;=70),"180+ and 70+","")</f>
        <v/>
      </c>
    </row>
    <row r="1805" spans="12:17" x14ac:dyDescent="0.2">
      <c r="L1805" t="s">
        <v>1640</v>
      </c>
      <c r="M1805">
        <v>22</v>
      </c>
      <c r="N1805">
        <v>180</v>
      </c>
      <c r="O1805">
        <v>73</v>
      </c>
      <c r="P1805" t="str">
        <f>IF(Table11[[#This Row],[Age]]&lt;=22,"Rookie",IF(Table11[[#This Row],[Age]]&lt;=29,"Seasoned","Veteran"))</f>
        <v>Rookie</v>
      </c>
      <c r="Q1805" t="str">
        <f>IF(AND(Table11[[#This Row],[Height (cm)]]&gt;=180,Table11[[#This Row],[Weight (kg)]]&gt;=70),"180+ and 70+","")</f>
        <v>180+ and 70+</v>
      </c>
    </row>
    <row r="1806" spans="12:17" x14ac:dyDescent="0.2">
      <c r="L1806" t="s">
        <v>1641</v>
      </c>
      <c r="M1806">
        <v>22</v>
      </c>
      <c r="N1806">
        <v>185</v>
      </c>
      <c r="O1806">
        <v>77</v>
      </c>
      <c r="P1806" t="str">
        <f>IF(Table11[[#This Row],[Age]]&lt;=22,"Rookie",IF(Table11[[#This Row],[Age]]&lt;=29,"Seasoned","Veteran"))</f>
        <v>Rookie</v>
      </c>
      <c r="Q1806" t="str">
        <f>IF(AND(Table11[[#This Row],[Height (cm)]]&gt;=180,Table11[[#This Row],[Weight (kg)]]&gt;=70),"180+ and 70+","")</f>
        <v>180+ and 70+</v>
      </c>
    </row>
    <row r="1807" spans="12:17" x14ac:dyDescent="0.2">
      <c r="L1807" t="s">
        <v>1642</v>
      </c>
      <c r="M1807">
        <v>22</v>
      </c>
      <c r="N1807">
        <v>167</v>
      </c>
      <c r="O1807">
        <v>65</v>
      </c>
      <c r="P1807" t="str">
        <f>IF(Table11[[#This Row],[Age]]&lt;=22,"Rookie",IF(Table11[[#This Row],[Age]]&lt;=29,"Seasoned","Veteran"))</f>
        <v>Rookie</v>
      </c>
      <c r="Q1807" t="str">
        <f>IF(AND(Table11[[#This Row],[Height (cm)]]&gt;=180,Table11[[#This Row],[Weight (kg)]]&gt;=70),"180+ and 70+","")</f>
        <v/>
      </c>
    </row>
    <row r="1808" spans="12:17" x14ac:dyDescent="0.2">
      <c r="L1808" t="s">
        <v>1643</v>
      </c>
      <c r="M1808">
        <v>23</v>
      </c>
      <c r="N1808">
        <v>191</v>
      </c>
      <c r="O1808">
        <v>87</v>
      </c>
      <c r="P1808" t="str">
        <f>IF(Table11[[#This Row],[Age]]&lt;=22,"Rookie",IF(Table11[[#This Row],[Age]]&lt;=29,"Seasoned","Veteran"))</f>
        <v>Seasoned</v>
      </c>
      <c r="Q1808" t="str">
        <f>IF(AND(Table11[[#This Row],[Height (cm)]]&gt;=180,Table11[[#This Row],[Weight (kg)]]&gt;=70),"180+ and 70+","")</f>
        <v>180+ and 70+</v>
      </c>
    </row>
    <row r="1809" spans="12:17" x14ac:dyDescent="0.2">
      <c r="L1809" t="s">
        <v>1644</v>
      </c>
      <c r="M1809">
        <v>24</v>
      </c>
      <c r="N1809">
        <v>178</v>
      </c>
      <c r="O1809">
        <v>71</v>
      </c>
      <c r="P1809" t="str">
        <f>IF(Table11[[#This Row],[Age]]&lt;=22,"Rookie",IF(Table11[[#This Row],[Age]]&lt;=29,"Seasoned","Veteran"))</f>
        <v>Seasoned</v>
      </c>
      <c r="Q1809" t="str">
        <f>IF(AND(Table11[[#This Row],[Height (cm)]]&gt;=180,Table11[[#This Row],[Weight (kg)]]&gt;=70),"180+ and 70+","")</f>
        <v/>
      </c>
    </row>
    <row r="1810" spans="12:17" x14ac:dyDescent="0.2">
      <c r="L1810" t="s">
        <v>1645</v>
      </c>
      <c r="M1810">
        <v>23</v>
      </c>
      <c r="N1810">
        <v>184</v>
      </c>
      <c r="O1810">
        <v>75</v>
      </c>
      <c r="P1810" t="str">
        <f>IF(Table11[[#This Row],[Age]]&lt;=22,"Rookie",IF(Table11[[#This Row],[Age]]&lt;=29,"Seasoned","Veteran"))</f>
        <v>Seasoned</v>
      </c>
      <c r="Q1810" t="str">
        <f>IF(AND(Table11[[#This Row],[Height (cm)]]&gt;=180,Table11[[#This Row],[Weight (kg)]]&gt;=70),"180+ and 70+","")</f>
        <v>180+ and 70+</v>
      </c>
    </row>
    <row r="1811" spans="12:17" x14ac:dyDescent="0.2">
      <c r="L1811" t="s">
        <v>1646</v>
      </c>
      <c r="M1811">
        <v>22</v>
      </c>
      <c r="N1811">
        <v>176</v>
      </c>
      <c r="O1811">
        <v>68</v>
      </c>
      <c r="P1811" t="str">
        <f>IF(Table11[[#This Row],[Age]]&lt;=22,"Rookie",IF(Table11[[#This Row],[Age]]&lt;=29,"Seasoned","Veteran"))</f>
        <v>Rookie</v>
      </c>
      <c r="Q1811" t="str">
        <f>IF(AND(Table11[[#This Row],[Height (cm)]]&gt;=180,Table11[[#This Row],[Weight (kg)]]&gt;=70),"180+ and 70+","")</f>
        <v/>
      </c>
    </row>
    <row r="1812" spans="12:17" x14ac:dyDescent="0.2">
      <c r="L1812" t="s">
        <v>1647</v>
      </c>
      <c r="M1812">
        <v>25</v>
      </c>
      <c r="N1812">
        <v>183</v>
      </c>
      <c r="O1812">
        <v>72</v>
      </c>
      <c r="P1812" t="str">
        <f>IF(Table11[[#This Row],[Age]]&lt;=22,"Rookie",IF(Table11[[#This Row],[Age]]&lt;=29,"Seasoned","Veteran"))</f>
        <v>Seasoned</v>
      </c>
      <c r="Q1812" t="str">
        <f>IF(AND(Table11[[#This Row],[Height (cm)]]&gt;=180,Table11[[#This Row],[Weight (kg)]]&gt;=70),"180+ and 70+","")</f>
        <v>180+ and 70+</v>
      </c>
    </row>
    <row r="1813" spans="12:17" x14ac:dyDescent="0.2">
      <c r="L1813" t="s">
        <v>1648</v>
      </c>
      <c r="M1813">
        <v>24</v>
      </c>
      <c r="N1813">
        <v>175</v>
      </c>
      <c r="O1813">
        <v>76</v>
      </c>
      <c r="P1813" t="str">
        <f>IF(Table11[[#This Row],[Age]]&lt;=22,"Rookie",IF(Table11[[#This Row],[Age]]&lt;=29,"Seasoned","Veteran"))</f>
        <v>Seasoned</v>
      </c>
      <c r="Q1813" t="str">
        <f>IF(AND(Table11[[#This Row],[Height (cm)]]&gt;=180,Table11[[#This Row],[Weight (kg)]]&gt;=70),"180+ and 70+","")</f>
        <v/>
      </c>
    </row>
    <row r="1814" spans="12:17" x14ac:dyDescent="0.2">
      <c r="L1814" t="s">
        <v>1649</v>
      </c>
      <c r="M1814">
        <v>22</v>
      </c>
      <c r="N1814">
        <v>197</v>
      </c>
      <c r="O1814">
        <v>84</v>
      </c>
      <c r="P1814" t="str">
        <f>IF(Table11[[#This Row],[Age]]&lt;=22,"Rookie",IF(Table11[[#This Row],[Age]]&lt;=29,"Seasoned","Veteran"))</f>
        <v>Rookie</v>
      </c>
      <c r="Q1814" t="str">
        <f>IF(AND(Table11[[#This Row],[Height (cm)]]&gt;=180,Table11[[#This Row],[Weight (kg)]]&gt;=70),"180+ and 70+","")</f>
        <v>180+ and 70+</v>
      </c>
    </row>
    <row r="1815" spans="12:17" x14ac:dyDescent="0.2">
      <c r="L1815" t="s">
        <v>1650</v>
      </c>
      <c r="M1815">
        <v>21</v>
      </c>
      <c r="N1815">
        <v>186</v>
      </c>
      <c r="O1815">
        <v>70</v>
      </c>
      <c r="P1815" t="str">
        <f>IF(Table11[[#This Row],[Age]]&lt;=22,"Rookie",IF(Table11[[#This Row],[Age]]&lt;=29,"Seasoned","Veteran"))</f>
        <v>Rookie</v>
      </c>
      <c r="Q1815" t="str">
        <f>IF(AND(Table11[[#This Row],[Height (cm)]]&gt;=180,Table11[[#This Row],[Weight (kg)]]&gt;=70),"180+ and 70+","")</f>
        <v>180+ and 70+</v>
      </c>
    </row>
    <row r="1816" spans="12:17" x14ac:dyDescent="0.2">
      <c r="L1816" t="s">
        <v>1651</v>
      </c>
      <c r="M1816">
        <v>21</v>
      </c>
      <c r="N1816">
        <v>188</v>
      </c>
      <c r="O1816">
        <v>85</v>
      </c>
      <c r="P1816" t="str">
        <f>IF(Table11[[#This Row],[Age]]&lt;=22,"Rookie",IF(Table11[[#This Row],[Age]]&lt;=29,"Seasoned","Veteran"))</f>
        <v>Rookie</v>
      </c>
      <c r="Q1816" t="str">
        <f>IF(AND(Table11[[#This Row],[Height (cm)]]&gt;=180,Table11[[#This Row],[Weight (kg)]]&gt;=70),"180+ and 70+","")</f>
        <v>180+ and 70+</v>
      </c>
    </row>
    <row r="1817" spans="12:17" x14ac:dyDescent="0.2">
      <c r="L1817" t="s">
        <v>1652</v>
      </c>
      <c r="M1817">
        <v>22</v>
      </c>
      <c r="N1817">
        <v>176</v>
      </c>
      <c r="O1817">
        <v>69</v>
      </c>
      <c r="P1817" t="str">
        <f>IF(Table11[[#This Row],[Age]]&lt;=22,"Rookie",IF(Table11[[#This Row],[Age]]&lt;=29,"Seasoned","Veteran"))</f>
        <v>Rookie</v>
      </c>
      <c r="Q1817" t="str">
        <f>IF(AND(Table11[[#This Row],[Height (cm)]]&gt;=180,Table11[[#This Row],[Weight (kg)]]&gt;=70),"180+ and 70+","")</f>
        <v/>
      </c>
    </row>
    <row r="1818" spans="12:17" x14ac:dyDescent="0.2">
      <c r="L1818" t="s">
        <v>1653</v>
      </c>
      <c r="M1818">
        <v>20</v>
      </c>
      <c r="N1818">
        <v>175</v>
      </c>
      <c r="O1818">
        <v>76</v>
      </c>
      <c r="P1818" t="str">
        <f>IF(Table11[[#This Row],[Age]]&lt;=22,"Rookie",IF(Table11[[#This Row],[Age]]&lt;=29,"Seasoned","Veteran"))</f>
        <v>Rookie</v>
      </c>
      <c r="Q1818" t="str">
        <f>IF(AND(Table11[[#This Row],[Height (cm)]]&gt;=180,Table11[[#This Row],[Weight (kg)]]&gt;=70),"180+ and 70+","")</f>
        <v/>
      </c>
    </row>
    <row r="1819" spans="12:17" x14ac:dyDescent="0.2">
      <c r="L1819" t="s">
        <v>1654</v>
      </c>
      <c r="M1819">
        <v>24</v>
      </c>
      <c r="N1819">
        <v>174</v>
      </c>
      <c r="O1819">
        <v>66</v>
      </c>
      <c r="P1819" t="str">
        <f>IF(Table11[[#This Row],[Age]]&lt;=22,"Rookie",IF(Table11[[#This Row],[Age]]&lt;=29,"Seasoned","Veteran"))</f>
        <v>Seasoned</v>
      </c>
      <c r="Q1819" t="str">
        <f>IF(AND(Table11[[#This Row],[Height (cm)]]&gt;=180,Table11[[#This Row],[Weight (kg)]]&gt;=70),"180+ and 70+","")</f>
        <v/>
      </c>
    </row>
    <row r="1820" spans="12:17" x14ac:dyDescent="0.2">
      <c r="L1820" t="s">
        <v>1655</v>
      </c>
      <c r="M1820">
        <v>19</v>
      </c>
      <c r="N1820">
        <v>170</v>
      </c>
      <c r="O1820">
        <v>69</v>
      </c>
      <c r="P1820" t="str">
        <f>IF(Table11[[#This Row],[Age]]&lt;=22,"Rookie",IF(Table11[[#This Row],[Age]]&lt;=29,"Seasoned","Veteran"))</f>
        <v>Rookie</v>
      </c>
      <c r="Q1820" t="str">
        <f>IF(AND(Table11[[#This Row],[Height (cm)]]&gt;=180,Table11[[#This Row],[Weight (kg)]]&gt;=70),"180+ and 70+","")</f>
        <v/>
      </c>
    </row>
    <row r="1821" spans="12:17" x14ac:dyDescent="0.2">
      <c r="L1821" t="s">
        <v>1322</v>
      </c>
      <c r="M1821">
        <v>22</v>
      </c>
      <c r="N1821">
        <v>183</v>
      </c>
      <c r="O1821">
        <v>75</v>
      </c>
      <c r="P1821" t="str">
        <f>IF(Table11[[#This Row],[Age]]&lt;=22,"Rookie",IF(Table11[[#This Row],[Age]]&lt;=29,"Seasoned","Veteran"))</f>
        <v>Rookie</v>
      </c>
      <c r="Q1821" t="str">
        <f>IF(AND(Table11[[#This Row],[Height (cm)]]&gt;=180,Table11[[#This Row],[Weight (kg)]]&gt;=70),"180+ and 70+","")</f>
        <v>180+ and 70+</v>
      </c>
    </row>
    <row r="1822" spans="12:17" x14ac:dyDescent="0.2">
      <c r="L1822" t="s">
        <v>1656</v>
      </c>
      <c r="M1822">
        <v>23</v>
      </c>
      <c r="N1822">
        <v>178</v>
      </c>
      <c r="O1822">
        <v>76</v>
      </c>
      <c r="P1822" t="str">
        <f>IF(Table11[[#This Row],[Age]]&lt;=22,"Rookie",IF(Table11[[#This Row],[Age]]&lt;=29,"Seasoned","Veteran"))</f>
        <v>Seasoned</v>
      </c>
      <c r="Q1822" t="str">
        <f>IF(AND(Table11[[#This Row],[Height (cm)]]&gt;=180,Table11[[#This Row],[Weight (kg)]]&gt;=70),"180+ and 70+","")</f>
        <v/>
      </c>
    </row>
    <row r="1823" spans="12:17" x14ac:dyDescent="0.2">
      <c r="L1823" t="s">
        <v>1324</v>
      </c>
      <c r="M1823">
        <v>23</v>
      </c>
      <c r="N1823">
        <v>172</v>
      </c>
      <c r="O1823">
        <v>62</v>
      </c>
      <c r="P1823" t="str">
        <f>IF(Table11[[#This Row],[Age]]&lt;=22,"Rookie",IF(Table11[[#This Row],[Age]]&lt;=29,"Seasoned","Veteran"))</f>
        <v>Seasoned</v>
      </c>
      <c r="Q1823" t="str">
        <f>IF(AND(Table11[[#This Row],[Height (cm)]]&gt;=180,Table11[[#This Row],[Weight (kg)]]&gt;=70),"180+ and 70+","")</f>
        <v/>
      </c>
    </row>
    <row r="1824" spans="12:17" x14ac:dyDescent="0.2">
      <c r="L1824" t="s">
        <v>1657</v>
      </c>
      <c r="M1824">
        <v>20</v>
      </c>
      <c r="N1824">
        <v>190</v>
      </c>
      <c r="O1824">
        <v>91</v>
      </c>
      <c r="P1824" t="str">
        <f>IF(Table11[[#This Row],[Age]]&lt;=22,"Rookie",IF(Table11[[#This Row],[Age]]&lt;=29,"Seasoned","Veteran"))</f>
        <v>Rookie</v>
      </c>
      <c r="Q1824" t="str">
        <f>IF(AND(Table11[[#This Row],[Height (cm)]]&gt;=180,Table11[[#This Row],[Weight (kg)]]&gt;=70),"180+ and 70+","")</f>
        <v>180+ and 70+</v>
      </c>
    </row>
    <row r="1825" spans="12:17" x14ac:dyDescent="0.2">
      <c r="L1825" t="s">
        <v>1010</v>
      </c>
      <c r="M1825">
        <v>19</v>
      </c>
      <c r="N1825">
        <v>191</v>
      </c>
      <c r="O1825">
        <v>84</v>
      </c>
      <c r="P1825" t="str">
        <f>IF(Table11[[#This Row],[Age]]&lt;=22,"Rookie",IF(Table11[[#This Row],[Age]]&lt;=29,"Seasoned","Veteran"))</f>
        <v>Rookie</v>
      </c>
      <c r="Q1825" t="str">
        <f>IF(AND(Table11[[#This Row],[Height (cm)]]&gt;=180,Table11[[#This Row],[Weight (kg)]]&gt;=70),"180+ and 70+","")</f>
        <v>180+ and 70+</v>
      </c>
    </row>
    <row r="1826" spans="12:17" x14ac:dyDescent="0.2">
      <c r="L1826" t="s">
        <v>1325</v>
      </c>
      <c r="M1826">
        <v>20</v>
      </c>
      <c r="N1826">
        <v>175</v>
      </c>
      <c r="O1826">
        <v>70</v>
      </c>
      <c r="P1826" t="str">
        <f>IF(Table11[[#This Row],[Age]]&lt;=22,"Rookie",IF(Table11[[#This Row],[Age]]&lt;=29,"Seasoned","Veteran"))</f>
        <v>Rookie</v>
      </c>
      <c r="Q1826" t="str">
        <f>IF(AND(Table11[[#This Row],[Height (cm)]]&gt;=180,Table11[[#This Row],[Weight (kg)]]&gt;=70),"180+ and 70+","")</f>
        <v/>
      </c>
    </row>
    <row r="1827" spans="12:17" x14ac:dyDescent="0.2">
      <c r="L1827" t="s">
        <v>1658</v>
      </c>
      <c r="M1827">
        <v>19</v>
      </c>
      <c r="N1827">
        <v>183</v>
      </c>
      <c r="O1827">
        <v>80</v>
      </c>
      <c r="P1827" t="str">
        <f>IF(Table11[[#This Row],[Age]]&lt;=22,"Rookie",IF(Table11[[#This Row],[Age]]&lt;=29,"Seasoned","Veteran"))</f>
        <v>Rookie</v>
      </c>
      <c r="Q1827" t="str">
        <f>IF(AND(Table11[[#This Row],[Height (cm)]]&gt;=180,Table11[[#This Row],[Weight (kg)]]&gt;=70),"180+ and 70+","")</f>
        <v>180+ and 70+</v>
      </c>
    </row>
    <row r="1828" spans="12:17" x14ac:dyDescent="0.2">
      <c r="L1828" t="s">
        <v>1659</v>
      </c>
      <c r="M1828">
        <v>22</v>
      </c>
      <c r="N1828">
        <v>188</v>
      </c>
      <c r="O1828">
        <v>84</v>
      </c>
      <c r="P1828" t="str">
        <f>IF(Table11[[#This Row],[Age]]&lt;=22,"Rookie",IF(Table11[[#This Row],[Age]]&lt;=29,"Seasoned","Veteran"))</f>
        <v>Rookie</v>
      </c>
      <c r="Q1828" t="str">
        <f>IF(AND(Table11[[#This Row],[Height (cm)]]&gt;=180,Table11[[#This Row],[Weight (kg)]]&gt;=70),"180+ and 70+","")</f>
        <v>180+ and 70+</v>
      </c>
    </row>
    <row r="1829" spans="12:17" x14ac:dyDescent="0.2">
      <c r="L1829" t="s">
        <v>1660</v>
      </c>
      <c r="M1829">
        <v>21</v>
      </c>
      <c r="N1829">
        <v>177</v>
      </c>
      <c r="O1829">
        <v>71</v>
      </c>
      <c r="P1829" t="str">
        <f>IF(Table11[[#This Row],[Age]]&lt;=22,"Rookie",IF(Table11[[#This Row],[Age]]&lt;=29,"Seasoned","Veteran"))</f>
        <v>Rookie</v>
      </c>
      <c r="Q1829" t="str">
        <f>IF(AND(Table11[[#This Row],[Height (cm)]]&gt;=180,Table11[[#This Row],[Weight (kg)]]&gt;=70),"180+ and 70+","")</f>
        <v/>
      </c>
    </row>
    <row r="1830" spans="12:17" x14ac:dyDescent="0.2">
      <c r="L1830" t="s">
        <v>1661</v>
      </c>
      <c r="M1830">
        <v>22</v>
      </c>
      <c r="N1830">
        <v>176</v>
      </c>
      <c r="O1830">
        <v>65</v>
      </c>
      <c r="P1830" t="str">
        <f>IF(Table11[[#This Row],[Age]]&lt;=22,"Rookie",IF(Table11[[#This Row],[Age]]&lt;=29,"Seasoned","Veteran"))</f>
        <v>Rookie</v>
      </c>
      <c r="Q1830" t="str">
        <f>IF(AND(Table11[[#This Row],[Height (cm)]]&gt;=180,Table11[[#This Row],[Weight (kg)]]&gt;=70),"180+ and 70+","")</f>
        <v/>
      </c>
    </row>
    <row r="1831" spans="12:17" x14ac:dyDescent="0.2">
      <c r="L1831" t="s">
        <v>1662</v>
      </c>
      <c r="M1831">
        <v>19</v>
      </c>
      <c r="N1831">
        <v>185</v>
      </c>
      <c r="O1831">
        <v>74</v>
      </c>
      <c r="P1831" t="str">
        <f>IF(Table11[[#This Row],[Age]]&lt;=22,"Rookie",IF(Table11[[#This Row],[Age]]&lt;=29,"Seasoned","Veteran"))</f>
        <v>Rookie</v>
      </c>
      <c r="Q1831" t="str">
        <f>IF(AND(Table11[[#This Row],[Height (cm)]]&gt;=180,Table11[[#This Row],[Weight (kg)]]&gt;=70),"180+ and 70+","")</f>
        <v>180+ and 70+</v>
      </c>
    </row>
    <row r="1832" spans="12:17" x14ac:dyDescent="0.2">
      <c r="L1832" t="s">
        <v>1663</v>
      </c>
      <c r="M1832">
        <v>25</v>
      </c>
      <c r="N1832">
        <v>187</v>
      </c>
      <c r="O1832">
        <v>78</v>
      </c>
      <c r="P1832" t="str">
        <f>IF(Table11[[#This Row],[Age]]&lt;=22,"Rookie",IF(Table11[[#This Row],[Age]]&lt;=29,"Seasoned","Veteran"))</f>
        <v>Seasoned</v>
      </c>
      <c r="Q1832" t="str">
        <f>IF(AND(Table11[[#This Row],[Height (cm)]]&gt;=180,Table11[[#This Row],[Weight (kg)]]&gt;=70),"180+ and 70+","")</f>
        <v>180+ and 70+</v>
      </c>
    </row>
    <row r="1833" spans="12:17" x14ac:dyDescent="0.2">
      <c r="L1833" t="s">
        <v>1664</v>
      </c>
      <c r="M1833">
        <v>21</v>
      </c>
      <c r="N1833">
        <v>175</v>
      </c>
      <c r="O1833">
        <v>68</v>
      </c>
      <c r="P1833" t="str">
        <f>IF(Table11[[#This Row],[Age]]&lt;=22,"Rookie",IF(Table11[[#This Row],[Age]]&lt;=29,"Seasoned","Veteran"))</f>
        <v>Rookie</v>
      </c>
      <c r="Q1833" t="str">
        <f>IF(AND(Table11[[#This Row],[Height (cm)]]&gt;=180,Table11[[#This Row],[Weight (kg)]]&gt;=70),"180+ and 70+","")</f>
        <v/>
      </c>
    </row>
    <row r="1834" spans="12:17" x14ac:dyDescent="0.2">
      <c r="L1834" t="s">
        <v>1665</v>
      </c>
      <c r="M1834">
        <v>23</v>
      </c>
      <c r="N1834">
        <v>198</v>
      </c>
      <c r="O1834">
        <v>94</v>
      </c>
      <c r="P1834" t="str">
        <f>IF(Table11[[#This Row],[Age]]&lt;=22,"Rookie",IF(Table11[[#This Row],[Age]]&lt;=29,"Seasoned","Veteran"))</f>
        <v>Seasoned</v>
      </c>
      <c r="Q1834" t="str">
        <f>IF(AND(Table11[[#This Row],[Height (cm)]]&gt;=180,Table11[[#This Row],[Weight (kg)]]&gt;=70),"180+ and 70+","")</f>
        <v>180+ and 70+</v>
      </c>
    </row>
    <row r="1835" spans="12:17" x14ac:dyDescent="0.2">
      <c r="L1835" t="s">
        <v>1666</v>
      </c>
      <c r="M1835">
        <v>20</v>
      </c>
      <c r="N1835">
        <v>175</v>
      </c>
      <c r="O1835">
        <v>65</v>
      </c>
      <c r="P1835" t="str">
        <f>IF(Table11[[#This Row],[Age]]&lt;=22,"Rookie",IF(Table11[[#This Row],[Age]]&lt;=29,"Seasoned","Veteran"))</f>
        <v>Rookie</v>
      </c>
      <c r="Q1835" t="str">
        <f>IF(AND(Table11[[#This Row],[Height (cm)]]&gt;=180,Table11[[#This Row],[Weight (kg)]]&gt;=70),"180+ and 70+","")</f>
        <v/>
      </c>
    </row>
    <row r="1836" spans="12:17" x14ac:dyDescent="0.2">
      <c r="L1836" t="s">
        <v>1667</v>
      </c>
      <c r="M1836">
        <v>21</v>
      </c>
      <c r="N1836">
        <v>175</v>
      </c>
      <c r="O1836">
        <v>65</v>
      </c>
      <c r="P1836" t="str">
        <f>IF(Table11[[#This Row],[Age]]&lt;=22,"Rookie",IF(Table11[[#This Row],[Age]]&lt;=29,"Seasoned","Veteran"))</f>
        <v>Rookie</v>
      </c>
      <c r="Q1836" t="str">
        <f>IF(AND(Table11[[#This Row],[Height (cm)]]&gt;=180,Table11[[#This Row],[Weight (kg)]]&gt;=70),"180+ and 70+","")</f>
        <v/>
      </c>
    </row>
    <row r="1837" spans="12:17" x14ac:dyDescent="0.2">
      <c r="L1837" t="s">
        <v>1668</v>
      </c>
      <c r="M1837">
        <v>23</v>
      </c>
      <c r="N1837">
        <v>186</v>
      </c>
      <c r="O1837">
        <v>80</v>
      </c>
      <c r="P1837" t="str">
        <f>IF(Table11[[#This Row],[Age]]&lt;=22,"Rookie",IF(Table11[[#This Row],[Age]]&lt;=29,"Seasoned","Veteran"))</f>
        <v>Seasoned</v>
      </c>
      <c r="Q1837" t="str">
        <f>IF(AND(Table11[[#This Row],[Height (cm)]]&gt;=180,Table11[[#This Row],[Weight (kg)]]&gt;=70),"180+ and 70+","")</f>
        <v>180+ and 70+</v>
      </c>
    </row>
    <row r="1838" spans="12:17" x14ac:dyDescent="0.2">
      <c r="L1838" t="s">
        <v>1669</v>
      </c>
      <c r="M1838">
        <v>19</v>
      </c>
      <c r="N1838">
        <v>185</v>
      </c>
      <c r="O1838">
        <v>76</v>
      </c>
      <c r="P1838" t="str">
        <f>IF(Table11[[#This Row],[Age]]&lt;=22,"Rookie",IF(Table11[[#This Row],[Age]]&lt;=29,"Seasoned","Veteran"))</f>
        <v>Rookie</v>
      </c>
      <c r="Q1838" t="str">
        <f>IF(AND(Table11[[#This Row],[Height (cm)]]&gt;=180,Table11[[#This Row],[Weight (kg)]]&gt;=70),"180+ and 70+","")</f>
        <v>180+ and 70+</v>
      </c>
    </row>
    <row r="1839" spans="12:17" x14ac:dyDescent="0.2">
      <c r="L1839" t="s">
        <v>1670</v>
      </c>
      <c r="M1839">
        <v>27</v>
      </c>
      <c r="N1839">
        <v>195</v>
      </c>
      <c r="O1839">
        <v>93</v>
      </c>
      <c r="P1839" t="str">
        <f>IF(Table11[[#This Row],[Age]]&lt;=22,"Rookie",IF(Table11[[#This Row],[Age]]&lt;=29,"Seasoned","Veteran"))</f>
        <v>Seasoned</v>
      </c>
      <c r="Q1839" t="str">
        <f>IF(AND(Table11[[#This Row],[Height (cm)]]&gt;=180,Table11[[#This Row],[Weight (kg)]]&gt;=70),"180+ and 70+","")</f>
        <v>180+ and 70+</v>
      </c>
    </row>
    <row r="1840" spans="12:17" x14ac:dyDescent="0.2">
      <c r="L1840" t="s">
        <v>1671</v>
      </c>
      <c r="M1840">
        <v>21</v>
      </c>
      <c r="N1840">
        <v>189</v>
      </c>
      <c r="O1840">
        <v>77</v>
      </c>
      <c r="P1840" t="str">
        <f>IF(Table11[[#This Row],[Age]]&lt;=22,"Rookie",IF(Table11[[#This Row],[Age]]&lt;=29,"Seasoned","Veteran"))</f>
        <v>Rookie</v>
      </c>
      <c r="Q1840" t="str">
        <f>IF(AND(Table11[[#This Row],[Height (cm)]]&gt;=180,Table11[[#This Row],[Weight (kg)]]&gt;=70),"180+ and 70+","")</f>
        <v>180+ and 70+</v>
      </c>
    </row>
    <row r="1841" spans="12:17" x14ac:dyDescent="0.2">
      <c r="L1841" t="s">
        <v>1672</v>
      </c>
      <c r="M1841">
        <v>21</v>
      </c>
      <c r="N1841">
        <v>174</v>
      </c>
      <c r="O1841">
        <v>67</v>
      </c>
      <c r="P1841" t="str">
        <f>IF(Table11[[#This Row],[Age]]&lt;=22,"Rookie",IF(Table11[[#This Row],[Age]]&lt;=29,"Seasoned","Veteran"))</f>
        <v>Rookie</v>
      </c>
      <c r="Q1841" t="str">
        <f>IF(AND(Table11[[#This Row],[Height (cm)]]&gt;=180,Table11[[#This Row],[Weight (kg)]]&gt;=70),"180+ and 70+","")</f>
        <v/>
      </c>
    </row>
    <row r="1842" spans="12:17" x14ac:dyDescent="0.2">
      <c r="L1842" t="s">
        <v>1673</v>
      </c>
      <c r="M1842">
        <v>19</v>
      </c>
      <c r="N1842">
        <v>182</v>
      </c>
      <c r="O1842">
        <v>69</v>
      </c>
      <c r="P1842" t="str">
        <f>IF(Table11[[#This Row],[Age]]&lt;=22,"Rookie",IF(Table11[[#This Row],[Age]]&lt;=29,"Seasoned","Veteran"))</f>
        <v>Rookie</v>
      </c>
      <c r="Q1842" t="str">
        <f>IF(AND(Table11[[#This Row],[Height (cm)]]&gt;=180,Table11[[#This Row],[Weight (kg)]]&gt;=70),"180+ and 70+","")</f>
        <v/>
      </c>
    </row>
    <row r="1843" spans="12:17" x14ac:dyDescent="0.2">
      <c r="L1843" t="s">
        <v>1674</v>
      </c>
      <c r="M1843">
        <v>24</v>
      </c>
      <c r="N1843">
        <v>173</v>
      </c>
      <c r="O1843">
        <v>71</v>
      </c>
      <c r="P1843" t="str">
        <f>IF(Table11[[#This Row],[Age]]&lt;=22,"Rookie",IF(Table11[[#This Row],[Age]]&lt;=29,"Seasoned","Veteran"))</f>
        <v>Seasoned</v>
      </c>
      <c r="Q1843" t="str">
        <f>IF(AND(Table11[[#This Row],[Height (cm)]]&gt;=180,Table11[[#This Row],[Weight (kg)]]&gt;=70),"180+ and 70+","")</f>
        <v/>
      </c>
    </row>
    <row r="1844" spans="12:17" x14ac:dyDescent="0.2">
      <c r="L1844" t="s">
        <v>1675</v>
      </c>
      <c r="M1844">
        <v>19</v>
      </c>
      <c r="N1844">
        <v>188</v>
      </c>
      <c r="O1844">
        <v>78</v>
      </c>
      <c r="P1844" t="str">
        <f>IF(Table11[[#This Row],[Age]]&lt;=22,"Rookie",IF(Table11[[#This Row],[Age]]&lt;=29,"Seasoned","Veteran"))</f>
        <v>Rookie</v>
      </c>
      <c r="Q1844" t="str">
        <f>IF(AND(Table11[[#This Row],[Height (cm)]]&gt;=180,Table11[[#This Row],[Weight (kg)]]&gt;=70),"180+ and 70+","")</f>
        <v>180+ and 70+</v>
      </c>
    </row>
    <row r="1845" spans="12:17" x14ac:dyDescent="0.2">
      <c r="L1845" t="s">
        <v>1676</v>
      </c>
      <c r="M1845">
        <v>20</v>
      </c>
      <c r="N1845">
        <v>183</v>
      </c>
      <c r="O1845">
        <v>80</v>
      </c>
      <c r="P1845" t="str">
        <f>IF(Table11[[#This Row],[Age]]&lt;=22,"Rookie",IF(Table11[[#This Row],[Age]]&lt;=29,"Seasoned","Veteran"))</f>
        <v>Rookie</v>
      </c>
      <c r="Q1845" t="str">
        <f>IF(AND(Table11[[#This Row],[Height (cm)]]&gt;=180,Table11[[#This Row],[Weight (kg)]]&gt;=70),"180+ and 70+","")</f>
        <v>180+ and 70+</v>
      </c>
    </row>
    <row r="1846" spans="12:17" x14ac:dyDescent="0.2">
      <c r="L1846" t="s">
        <v>1677</v>
      </c>
      <c r="M1846">
        <v>21</v>
      </c>
      <c r="N1846">
        <v>182</v>
      </c>
      <c r="O1846">
        <v>72</v>
      </c>
      <c r="P1846" t="str">
        <f>IF(Table11[[#This Row],[Age]]&lt;=22,"Rookie",IF(Table11[[#This Row],[Age]]&lt;=29,"Seasoned","Veteran"))</f>
        <v>Rookie</v>
      </c>
      <c r="Q1846" t="str">
        <f>IF(AND(Table11[[#This Row],[Height (cm)]]&gt;=180,Table11[[#This Row],[Weight (kg)]]&gt;=70),"180+ and 70+","")</f>
        <v>180+ and 70+</v>
      </c>
    </row>
    <row r="1847" spans="12:17" x14ac:dyDescent="0.2">
      <c r="L1847" t="s">
        <v>1678</v>
      </c>
      <c r="M1847">
        <v>22</v>
      </c>
      <c r="N1847">
        <v>186</v>
      </c>
      <c r="O1847">
        <v>78</v>
      </c>
      <c r="P1847" t="str">
        <f>IF(Table11[[#This Row],[Age]]&lt;=22,"Rookie",IF(Table11[[#This Row],[Age]]&lt;=29,"Seasoned","Veteran"))</f>
        <v>Rookie</v>
      </c>
      <c r="Q1847" t="str">
        <f>IF(AND(Table11[[#This Row],[Height (cm)]]&gt;=180,Table11[[#This Row],[Weight (kg)]]&gt;=70),"180+ and 70+","")</f>
        <v>180+ and 70+</v>
      </c>
    </row>
    <row r="1848" spans="12:17" x14ac:dyDescent="0.2">
      <c r="L1848" t="s">
        <v>1679</v>
      </c>
      <c r="M1848">
        <v>21</v>
      </c>
      <c r="N1848">
        <v>179</v>
      </c>
      <c r="O1848">
        <v>74</v>
      </c>
      <c r="P1848" t="str">
        <f>IF(Table11[[#This Row],[Age]]&lt;=22,"Rookie",IF(Table11[[#This Row],[Age]]&lt;=29,"Seasoned","Veteran"))</f>
        <v>Rookie</v>
      </c>
      <c r="Q1848" t="str">
        <f>IF(AND(Table11[[#This Row],[Height (cm)]]&gt;=180,Table11[[#This Row],[Weight (kg)]]&gt;=70),"180+ and 70+","")</f>
        <v/>
      </c>
    </row>
    <row r="1849" spans="12:17" x14ac:dyDescent="0.2">
      <c r="L1849" t="s">
        <v>1680</v>
      </c>
      <c r="M1849">
        <v>21</v>
      </c>
      <c r="N1849">
        <v>186</v>
      </c>
      <c r="O1849">
        <v>81</v>
      </c>
      <c r="P1849" t="str">
        <f>IF(Table11[[#This Row],[Age]]&lt;=22,"Rookie",IF(Table11[[#This Row],[Age]]&lt;=29,"Seasoned","Veteran"))</f>
        <v>Rookie</v>
      </c>
      <c r="Q1849" t="str">
        <f>IF(AND(Table11[[#This Row],[Height (cm)]]&gt;=180,Table11[[#This Row],[Weight (kg)]]&gt;=70),"180+ and 70+","")</f>
        <v>180+ and 70+</v>
      </c>
    </row>
    <row r="1850" spans="12:17" x14ac:dyDescent="0.2">
      <c r="L1850" t="s">
        <v>1681</v>
      </c>
      <c r="M1850">
        <v>20</v>
      </c>
      <c r="N1850">
        <v>187</v>
      </c>
      <c r="O1850">
        <v>79</v>
      </c>
      <c r="P1850" t="str">
        <f>IF(Table11[[#This Row],[Age]]&lt;=22,"Rookie",IF(Table11[[#This Row],[Age]]&lt;=29,"Seasoned","Veteran"))</f>
        <v>Rookie</v>
      </c>
      <c r="Q1850" t="str">
        <f>IF(AND(Table11[[#This Row],[Height (cm)]]&gt;=180,Table11[[#This Row],[Weight (kg)]]&gt;=70),"180+ and 70+","")</f>
        <v>180+ and 70+</v>
      </c>
    </row>
    <row r="1851" spans="12:17" x14ac:dyDescent="0.2">
      <c r="L1851" t="s">
        <v>1682</v>
      </c>
      <c r="M1851">
        <v>22</v>
      </c>
      <c r="N1851">
        <v>184</v>
      </c>
      <c r="O1851">
        <v>80</v>
      </c>
      <c r="P1851" t="str">
        <f>IF(Table11[[#This Row],[Age]]&lt;=22,"Rookie",IF(Table11[[#This Row],[Age]]&lt;=29,"Seasoned","Veteran"))</f>
        <v>Rookie</v>
      </c>
      <c r="Q1851" t="str">
        <f>IF(AND(Table11[[#This Row],[Height (cm)]]&gt;=180,Table11[[#This Row],[Weight (kg)]]&gt;=70),"180+ and 70+","")</f>
        <v>180+ and 70+</v>
      </c>
    </row>
    <row r="1852" spans="12:17" x14ac:dyDescent="0.2">
      <c r="L1852" t="s">
        <v>1683</v>
      </c>
      <c r="M1852">
        <v>20</v>
      </c>
      <c r="N1852">
        <v>184</v>
      </c>
      <c r="O1852">
        <v>72</v>
      </c>
      <c r="P1852" t="str">
        <f>IF(Table11[[#This Row],[Age]]&lt;=22,"Rookie",IF(Table11[[#This Row],[Age]]&lt;=29,"Seasoned","Veteran"))</f>
        <v>Rookie</v>
      </c>
      <c r="Q1852" t="str">
        <f>IF(AND(Table11[[#This Row],[Height (cm)]]&gt;=180,Table11[[#This Row],[Weight (kg)]]&gt;=70),"180+ and 70+","")</f>
        <v>180+ and 70+</v>
      </c>
    </row>
    <row r="1853" spans="12:17" x14ac:dyDescent="0.2">
      <c r="L1853" t="s">
        <v>1684</v>
      </c>
      <c r="M1853">
        <v>23</v>
      </c>
      <c r="N1853">
        <v>173</v>
      </c>
      <c r="O1853">
        <v>75</v>
      </c>
      <c r="P1853" t="str">
        <f>IF(Table11[[#This Row],[Age]]&lt;=22,"Rookie",IF(Table11[[#This Row],[Age]]&lt;=29,"Seasoned","Veteran"))</f>
        <v>Seasoned</v>
      </c>
      <c r="Q1853" t="str">
        <f>IF(AND(Table11[[#This Row],[Height (cm)]]&gt;=180,Table11[[#This Row],[Weight (kg)]]&gt;=70),"180+ and 70+","")</f>
        <v/>
      </c>
    </row>
    <row r="1854" spans="12:17" x14ac:dyDescent="0.2">
      <c r="L1854" t="s">
        <v>1685</v>
      </c>
      <c r="M1854">
        <v>20</v>
      </c>
      <c r="N1854">
        <v>192</v>
      </c>
      <c r="O1854">
        <v>79</v>
      </c>
      <c r="P1854" t="str">
        <f>IF(Table11[[#This Row],[Age]]&lt;=22,"Rookie",IF(Table11[[#This Row],[Age]]&lt;=29,"Seasoned","Veteran"))</f>
        <v>Rookie</v>
      </c>
      <c r="Q1854" t="str">
        <f>IF(AND(Table11[[#This Row],[Height (cm)]]&gt;=180,Table11[[#This Row],[Weight (kg)]]&gt;=70),"180+ and 70+","")</f>
        <v>180+ and 70+</v>
      </c>
    </row>
    <row r="1855" spans="12:17" x14ac:dyDescent="0.2">
      <c r="L1855" t="s">
        <v>1686</v>
      </c>
      <c r="M1855">
        <v>19</v>
      </c>
      <c r="N1855">
        <v>177</v>
      </c>
      <c r="O1855">
        <v>68</v>
      </c>
      <c r="P1855" t="str">
        <f>IF(Table11[[#This Row],[Age]]&lt;=22,"Rookie",IF(Table11[[#This Row],[Age]]&lt;=29,"Seasoned","Veteran"))</f>
        <v>Rookie</v>
      </c>
      <c r="Q1855" t="str">
        <f>IF(AND(Table11[[#This Row],[Height (cm)]]&gt;=180,Table11[[#This Row],[Weight (kg)]]&gt;=70),"180+ and 70+","")</f>
        <v/>
      </c>
    </row>
    <row r="1856" spans="12:17" x14ac:dyDescent="0.2">
      <c r="L1856" t="s">
        <v>1687</v>
      </c>
      <c r="M1856">
        <v>21</v>
      </c>
      <c r="N1856">
        <v>179</v>
      </c>
      <c r="O1856">
        <v>68</v>
      </c>
      <c r="P1856" t="str">
        <f>IF(Table11[[#This Row],[Age]]&lt;=22,"Rookie",IF(Table11[[#This Row],[Age]]&lt;=29,"Seasoned","Veteran"))</f>
        <v>Rookie</v>
      </c>
      <c r="Q1856" t="str">
        <f>IF(AND(Table11[[#This Row],[Height (cm)]]&gt;=180,Table11[[#This Row],[Weight (kg)]]&gt;=70),"180+ and 70+","")</f>
        <v/>
      </c>
    </row>
    <row r="1857" spans="12:17" x14ac:dyDescent="0.2">
      <c r="L1857" t="s">
        <v>1583</v>
      </c>
      <c r="M1857">
        <v>22</v>
      </c>
      <c r="N1857">
        <v>180</v>
      </c>
      <c r="O1857">
        <v>75</v>
      </c>
      <c r="P1857" t="str">
        <f>IF(Table11[[#This Row],[Age]]&lt;=22,"Rookie",IF(Table11[[#This Row],[Age]]&lt;=29,"Seasoned","Veteran"))</f>
        <v>Rookie</v>
      </c>
      <c r="Q1857" t="str">
        <f>IF(AND(Table11[[#This Row],[Height (cm)]]&gt;=180,Table11[[#This Row],[Weight (kg)]]&gt;=70),"180+ and 70+","")</f>
        <v>180+ and 70+</v>
      </c>
    </row>
    <row r="1858" spans="12:17" x14ac:dyDescent="0.2">
      <c r="L1858" t="s">
        <v>1584</v>
      </c>
      <c r="M1858">
        <v>28</v>
      </c>
      <c r="N1858">
        <v>178</v>
      </c>
      <c r="O1858">
        <v>64</v>
      </c>
      <c r="P1858" t="str">
        <f>IF(Table11[[#This Row],[Age]]&lt;=22,"Rookie",IF(Table11[[#This Row],[Age]]&lt;=29,"Seasoned","Veteran"))</f>
        <v>Seasoned</v>
      </c>
      <c r="Q1858" t="str">
        <f>IF(AND(Table11[[#This Row],[Height (cm)]]&gt;=180,Table11[[#This Row],[Weight (kg)]]&gt;=70),"180+ and 70+","")</f>
        <v/>
      </c>
    </row>
    <row r="1859" spans="12:17" x14ac:dyDescent="0.2">
      <c r="L1859" t="s">
        <v>1585</v>
      </c>
      <c r="M1859">
        <v>21</v>
      </c>
      <c r="N1859">
        <v>179</v>
      </c>
      <c r="O1859">
        <v>76</v>
      </c>
      <c r="P1859" t="str">
        <f>IF(Table11[[#This Row],[Age]]&lt;=22,"Rookie",IF(Table11[[#This Row],[Age]]&lt;=29,"Seasoned","Veteran"))</f>
        <v>Rookie</v>
      </c>
      <c r="Q1859" t="str">
        <f>IF(AND(Table11[[#This Row],[Height (cm)]]&gt;=180,Table11[[#This Row],[Weight (kg)]]&gt;=70),"180+ and 70+","")</f>
        <v/>
      </c>
    </row>
    <row r="1860" spans="12:17" x14ac:dyDescent="0.2">
      <c r="L1860" t="s">
        <v>1586</v>
      </c>
      <c r="M1860">
        <v>20</v>
      </c>
      <c r="N1860">
        <v>181</v>
      </c>
      <c r="O1860">
        <v>83</v>
      </c>
      <c r="P1860" t="str">
        <f>IF(Table11[[#This Row],[Age]]&lt;=22,"Rookie",IF(Table11[[#This Row],[Age]]&lt;=29,"Seasoned","Veteran"))</f>
        <v>Rookie</v>
      </c>
      <c r="Q1860" t="str">
        <f>IF(AND(Table11[[#This Row],[Height (cm)]]&gt;=180,Table11[[#This Row],[Weight (kg)]]&gt;=70),"180+ and 70+","")</f>
        <v>180+ and 70+</v>
      </c>
    </row>
    <row r="1861" spans="12:17" x14ac:dyDescent="0.2">
      <c r="L1861" t="s">
        <v>1350</v>
      </c>
      <c r="M1861">
        <v>20</v>
      </c>
      <c r="N1861">
        <v>178</v>
      </c>
      <c r="O1861">
        <v>69</v>
      </c>
      <c r="P1861" t="str">
        <f>IF(Table11[[#This Row],[Age]]&lt;=22,"Rookie",IF(Table11[[#This Row],[Age]]&lt;=29,"Seasoned","Veteran"))</f>
        <v>Rookie</v>
      </c>
      <c r="Q1861" t="str">
        <f>IF(AND(Table11[[#This Row],[Height (cm)]]&gt;=180,Table11[[#This Row],[Weight (kg)]]&gt;=70),"180+ and 70+","")</f>
        <v/>
      </c>
    </row>
    <row r="1862" spans="12:17" x14ac:dyDescent="0.2">
      <c r="L1862" t="s">
        <v>1688</v>
      </c>
      <c r="M1862">
        <v>25</v>
      </c>
      <c r="N1862">
        <v>176</v>
      </c>
      <c r="O1862">
        <v>74</v>
      </c>
      <c r="P1862" t="str">
        <f>IF(Table11[[#This Row],[Age]]&lt;=22,"Rookie",IF(Table11[[#This Row],[Age]]&lt;=29,"Seasoned","Veteran"))</f>
        <v>Seasoned</v>
      </c>
      <c r="Q1862" t="str">
        <f>IF(AND(Table11[[#This Row],[Height (cm)]]&gt;=180,Table11[[#This Row],[Weight (kg)]]&gt;=70),"180+ and 70+","")</f>
        <v/>
      </c>
    </row>
    <row r="1863" spans="12:17" x14ac:dyDescent="0.2">
      <c r="L1863" t="s">
        <v>1689</v>
      </c>
      <c r="M1863">
        <v>24</v>
      </c>
      <c r="N1863">
        <v>176</v>
      </c>
      <c r="O1863">
        <v>64</v>
      </c>
      <c r="P1863" t="str">
        <f>IF(Table11[[#This Row],[Age]]&lt;=22,"Rookie",IF(Table11[[#This Row],[Age]]&lt;=29,"Seasoned","Veteran"))</f>
        <v>Seasoned</v>
      </c>
      <c r="Q1863" t="str">
        <f>IF(AND(Table11[[#This Row],[Height (cm)]]&gt;=180,Table11[[#This Row],[Weight (kg)]]&gt;=70),"180+ and 70+","")</f>
        <v/>
      </c>
    </row>
    <row r="1864" spans="12:17" x14ac:dyDescent="0.2">
      <c r="L1864" t="s">
        <v>1690</v>
      </c>
      <c r="M1864">
        <v>24</v>
      </c>
      <c r="N1864">
        <v>177</v>
      </c>
      <c r="O1864">
        <v>75</v>
      </c>
      <c r="P1864" t="str">
        <f>IF(Table11[[#This Row],[Age]]&lt;=22,"Rookie",IF(Table11[[#This Row],[Age]]&lt;=29,"Seasoned","Veteran"))</f>
        <v>Seasoned</v>
      </c>
      <c r="Q1864" t="str">
        <f>IF(AND(Table11[[#This Row],[Height (cm)]]&gt;=180,Table11[[#This Row],[Weight (kg)]]&gt;=70),"180+ and 70+","")</f>
        <v/>
      </c>
    </row>
    <row r="1865" spans="12:17" x14ac:dyDescent="0.2">
      <c r="L1865" t="s">
        <v>1380</v>
      </c>
      <c r="M1865">
        <v>25</v>
      </c>
      <c r="N1865">
        <v>182</v>
      </c>
      <c r="O1865">
        <v>72</v>
      </c>
      <c r="P1865" t="str">
        <f>IF(Table11[[#This Row],[Age]]&lt;=22,"Rookie",IF(Table11[[#This Row],[Age]]&lt;=29,"Seasoned","Veteran"))</f>
        <v>Seasoned</v>
      </c>
      <c r="Q1865" t="str">
        <f>IF(AND(Table11[[#This Row],[Height (cm)]]&gt;=180,Table11[[#This Row],[Weight (kg)]]&gt;=70),"180+ and 70+","")</f>
        <v>180+ and 70+</v>
      </c>
    </row>
    <row r="1866" spans="12:17" x14ac:dyDescent="0.2">
      <c r="L1866" t="s">
        <v>1691</v>
      </c>
      <c r="M1866">
        <v>25</v>
      </c>
      <c r="N1866">
        <v>193</v>
      </c>
      <c r="O1866">
        <v>85</v>
      </c>
      <c r="P1866" t="str">
        <f>IF(Table11[[#This Row],[Age]]&lt;=22,"Rookie",IF(Table11[[#This Row],[Age]]&lt;=29,"Seasoned","Veteran"))</f>
        <v>Seasoned</v>
      </c>
      <c r="Q1866" t="str">
        <f>IF(AND(Table11[[#This Row],[Height (cm)]]&gt;=180,Table11[[#This Row],[Weight (kg)]]&gt;=70),"180+ and 70+","")</f>
        <v>180+ and 70+</v>
      </c>
    </row>
    <row r="1867" spans="12:17" x14ac:dyDescent="0.2">
      <c r="L1867" t="s">
        <v>1692</v>
      </c>
      <c r="M1867">
        <v>24</v>
      </c>
      <c r="N1867">
        <v>183</v>
      </c>
      <c r="O1867">
        <v>70</v>
      </c>
      <c r="P1867" t="str">
        <f>IF(Table11[[#This Row],[Age]]&lt;=22,"Rookie",IF(Table11[[#This Row],[Age]]&lt;=29,"Seasoned","Veteran"))</f>
        <v>Seasoned</v>
      </c>
      <c r="Q1867" t="str">
        <f>IF(AND(Table11[[#This Row],[Height (cm)]]&gt;=180,Table11[[#This Row],[Weight (kg)]]&gt;=70),"180+ and 70+","")</f>
        <v>180+ and 70+</v>
      </c>
    </row>
    <row r="1868" spans="12:17" x14ac:dyDescent="0.2">
      <c r="L1868" t="s">
        <v>1693</v>
      </c>
      <c r="M1868">
        <v>30</v>
      </c>
      <c r="N1868">
        <v>194</v>
      </c>
      <c r="O1868">
        <v>79</v>
      </c>
      <c r="P1868" t="str">
        <f>IF(Table11[[#This Row],[Age]]&lt;=22,"Rookie",IF(Table11[[#This Row],[Age]]&lt;=29,"Seasoned","Veteran"))</f>
        <v>Veteran</v>
      </c>
      <c r="Q1868" t="str">
        <f>IF(AND(Table11[[#This Row],[Height (cm)]]&gt;=180,Table11[[#This Row],[Weight (kg)]]&gt;=70),"180+ and 70+","")</f>
        <v>180+ and 70+</v>
      </c>
    </row>
    <row r="1869" spans="12:17" x14ac:dyDescent="0.2">
      <c r="L1869" t="s">
        <v>1694</v>
      </c>
      <c r="M1869">
        <v>25</v>
      </c>
      <c r="N1869">
        <v>174</v>
      </c>
      <c r="O1869">
        <v>67</v>
      </c>
      <c r="P1869" t="str">
        <f>IF(Table11[[#This Row],[Age]]&lt;=22,"Rookie",IF(Table11[[#This Row],[Age]]&lt;=29,"Seasoned","Veteran"))</f>
        <v>Seasoned</v>
      </c>
      <c r="Q1869" t="str">
        <f>IF(AND(Table11[[#This Row],[Height (cm)]]&gt;=180,Table11[[#This Row],[Weight (kg)]]&gt;=70),"180+ and 70+","")</f>
        <v/>
      </c>
    </row>
    <row r="1870" spans="12:17" x14ac:dyDescent="0.2">
      <c r="L1870" t="s">
        <v>1695</v>
      </c>
      <c r="M1870">
        <v>23</v>
      </c>
      <c r="N1870">
        <v>190</v>
      </c>
      <c r="O1870">
        <v>79</v>
      </c>
      <c r="P1870" t="str">
        <f>IF(Table11[[#This Row],[Age]]&lt;=22,"Rookie",IF(Table11[[#This Row],[Age]]&lt;=29,"Seasoned","Veteran"))</f>
        <v>Seasoned</v>
      </c>
      <c r="Q1870" t="str">
        <f>IF(AND(Table11[[#This Row],[Height (cm)]]&gt;=180,Table11[[#This Row],[Weight (kg)]]&gt;=70),"180+ and 70+","")</f>
        <v>180+ and 70+</v>
      </c>
    </row>
    <row r="1871" spans="12:17" x14ac:dyDescent="0.2">
      <c r="L1871" t="s">
        <v>1696</v>
      </c>
      <c r="M1871">
        <v>25</v>
      </c>
      <c r="N1871">
        <v>190</v>
      </c>
      <c r="O1871">
        <v>80</v>
      </c>
      <c r="P1871" t="str">
        <f>IF(Table11[[#This Row],[Age]]&lt;=22,"Rookie",IF(Table11[[#This Row],[Age]]&lt;=29,"Seasoned","Veteran"))</f>
        <v>Seasoned</v>
      </c>
      <c r="Q1871" t="str">
        <f>IF(AND(Table11[[#This Row],[Height (cm)]]&gt;=180,Table11[[#This Row],[Weight (kg)]]&gt;=70),"180+ and 70+","")</f>
        <v>180+ and 70+</v>
      </c>
    </row>
    <row r="1872" spans="12:17" x14ac:dyDescent="0.2">
      <c r="L1872" t="s">
        <v>1697</v>
      </c>
      <c r="M1872">
        <v>23</v>
      </c>
      <c r="N1872">
        <v>185</v>
      </c>
      <c r="O1872">
        <v>87</v>
      </c>
      <c r="P1872" t="str">
        <f>IF(Table11[[#This Row],[Age]]&lt;=22,"Rookie",IF(Table11[[#This Row],[Age]]&lt;=29,"Seasoned","Veteran"))</f>
        <v>Seasoned</v>
      </c>
      <c r="Q1872" t="str">
        <f>IF(AND(Table11[[#This Row],[Height (cm)]]&gt;=180,Table11[[#This Row],[Weight (kg)]]&gt;=70),"180+ and 70+","")</f>
        <v>180+ and 70+</v>
      </c>
    </row>
    <row r="1873" spans="12:17" x14ac:dyDescent="0.2">
      <c r="L1873" t="s">
        <v>1698</v>
      </c>
      <c r="M1873">
        <v>24</v>
      </c>
      <c r="N1873">
        <v>185</v>
      </c>
      <c r="O1873">
        <v>84</v>
      </c>
      <c r="P1873" t="str">
        <f>IF(Table11[[#This Row],[Age]]&lt;=22,"Rookie",IF(Table11[[#This Row],[Age]]&lt;=29,"Seasoned","Veteran"))</f>
        <v>Seasoned</v>
      </c>
      <c r="Q1873" t="str">
        <f>IF(AND(Table11[[#This Row],[Height (cm)]]&gt;=180,Table11[[#This Row],[Weight (kg)]]&gt;=70),"180+ and 70+","")</f>
        <v>180+ and 70+</v>
      </c>
    </row>
    <row r="1874" spans="12:17" x14ac:dyDescent="0.2">
      <c r="L1874" t="s">
        <v>1699</v>
      </c>
      <c r="M1874">
        <v>26</v>
      </c>
      <c r="N1874">
        <v>170</v>
      </c>
      <c r="O1874">
        <v>70</v>
      </c>
      <c r="P1874" t="str">
        <f>IF(Table11[[#This Row],[Age]]&lt;=22,"Rookie",IF(Table11[[#This Row],[Age]]&lt;=29,"Seasoned","Veteran"))</f>
        <v>Seasoned</v>
      </c>
      <c r="Q1874" t="str">
        <f>IF(AND(Table11[[#This Row],[Height (cm)]]&gt;=180,Table11[[#This Row],[Weight (kg)]]&gt;=70),"180+ and 70+","")</f>
        <v/>
      </c>
    </row>
    <row r="1875" spans="12:17" x14ac:dyDescent="0.2">
      <c r="L1875" t="s">
        <v>1385</v>
      </c>
      <c r="M1875">
        <v>24</v>
      </c>
      <c r="N1875">
        <v>182</v>
      </c>
      <c r="O1875">
        <v>72</v>
      </c>
      <c r="P1875" t="str">
        <f>IF(Table11[[#This Row],[Age]]&lt;=22,"Rookie",IF(Table11[[#This Row],[Age]]&lt;=29,"Seasoned","Veteran"))</f>
        <v>Seasoned</v>
      </c>
      <c r="Q1875" t="str">
        <f>IF(AND(Table11[[#This Row],[Height (cm)]]&gt;=180,Table11[[#This Row],[Weight (kg)]]&gt;=70),"180+ and 70+","")</f>
        <v>180+ and 70+</v>
      </c>
    </row>
    <row r="1876" spans="12:17" x14ac:dyDescent="0.2">
      <c r="L1876" t="s">
        <v>1700</v>
      </c>
      <c r="M1876">
        <v>26</v>
      </c>
      <c r="N1876">
        <v>182</v>
      </c>
      <c r="O1876">
        <v>78</v>
      </c>
      <c r="P1876" t="str">
        <f>IF(Table11[[#This Row],[Age]]&lt;=22,"Rookie",IF(Table11[[#This Row],[Age]]&lt;=29,"Seasoned","Veteran"))</f>
        <v>Seasoned</v>
      </c>
      <c r="Q1876" t="str">
        <f>IF(AND(Table11[[#This Row],[Height (cm)]]&gt;=180,Table11[[#This Row],[Weight (kg)]]&gt;=70),"180+ and 70+","")</f>
        <v>180+ and 70+</v>
      </c>
    </row>
    <row r="1877" spans="12:17" x14ac:dyDescent="0.2">
      <c r="L1877" t="s">
        <v>1387</v>
      </c>
      <c r="M1877">
        <v>28</v>
      </c>
      <c r="N1877">
        <v>185</v>
      </c>
      <c r="O1877">
        <v>84</v>
      </c>
      <c r="P1877" t="str">
        <f>IF(Table11[[#This Row],[Age]]&lt;=22,"Rookie",IF(Table11[[#This Row],[Age]]&lt;=29,"Seasoned","Veteran"))</f>
        <v>Seasoned</v>
      </c>
      <c r="Q1877" t="str">
        <f>IF(AND(Table11[[#This Row],[Height (cm)]]&gt;=180,Table11[[#This Row],[Weight (kg)]]&gt;=70),"180+ and 70+","")</f>
        <v>180+ and 70+</v>
      </c>
    </row>
    <row r="1878" spans="12:17" x14ac:dyDescent="0.2">
      <c r="L1878" t="s">
        <v>1701</v>
      </c>
      <c r="M1878">
        <v>26</v>
      </c>
      <c r="N1878">
        <v>168</v>
      </c>
      <c r="O1878">
        <v>72</v>
      </c>
      <c r="P1878" t="str">
        <f>IF(Table11[[#This Row],[Age]]&lt;=22,"Rookie",IF(Table11[[#This Row],[Age]]&lt;=29,"Seasoned","Veteran"))</f>
        <v>Seasoned</v>
      </c>
      <c r="Q1878" t="str">
        <f>IF(AND(Table11[[#This Row],[Height (cm)]]&gt;=180,Table11[[#This Row],[Weight (kg)]]&gt;=70),"180+ and 70+","")</f>
        <v/>
      </c>
    </row>
    <row r="1879" spans="12:17" x14ac:dyDescent="0.2">
      <c r="L1879" t="s">
        <v>1702</v>
      </c>
      <c r="M1879">
        <v>24</v>
      </c>
      <c r="N1879">
        <v>183</v>
      </c>
      <c r="O1879">
        <v>82</v>
      </c>
      <c r="P1879" t="str">
        <f>IF(Table11[[#This Row],[Age]]&lt;=22,"Rookie",IF(Table11[[#This Row],[Age]]&lt;=29,"Seasoned","Veteran"))</f>
        <v>Seasoned</v>
      </c>
      <c r="Q1879" t="str">
        <f>IF(AND(Table11[[#This Row],[Height (cm)]]&gt;=180,Table11[[#This Row],[Weight (kg)]]&gt;=70),"180+ and 70+","")</f>
        <v>180+ and 70+</v>
      </c>
    </row>
    <row r="1880" spans="12:17" x14ac:dyDescent="0.2">
      <c r="L1880" t="s">
        <v>1703</v>
      </c>
      <c r="M1880">
        <v>26</v>
      </c>
      <c r="N1880">
        <v>185</v>
      </c>
      <c r="O1880">
        <v>82</v>
      </c>
      <c r="P1880" t="str">
        <f>IF(Table11[[#This Row],[Age]]&lt;=22,"Rookie",IF(Table11[[#This Row],[Age]]&lt;=29,"Seasoned","Veteran"))</f>
        <v>Seasoned</v>
      </c>
      <c r="Q1880" t="str">
        <f>IF(AND(Table11[[#This Row],[Height (cm)]]&gt;=180,Table11[[#This Row],[Weight (kg)]]&gt;=70),"180+ and 70+","")</f>
        <v>180+ and 70+</v>
      </c>
    </row>
    <row r="1881" spans="12:17" x14ac:dyDescent="0.2">
      <c r="L1881" t="s">
        <v>1704</v>
      </c>
      <c r="M1881">
        <v>25</v>
      </c>
      <c r="N1881">
        <v>180</v>
      </c>
      <c r="O1881">
        <v>73</v>
      </c>
      <c r="P1881" t="str">
        <f>IF(Table11[[#This Row],[Age]]&lt;=22,"Rookie",IF(Table11[[#This Row],[Age]]&lt;=29,"Seasoned","Veteran"))</f>
        <v>Seasoned</v>
      </c>
      <c r="Q1881" t="str">
        <f>IF(AND(Table11[[#This Row],[Height (cm)]]&gt;=180,Table11[[#This Row],[Weight (kg)]]&gt;=70),"180+ and 70+","")</f>
        <v>180+ and 70+</v>
      </c>
    </row>
    <row r="1882" spans="12:17" x14ac:dyDescent="0.2">
      <c r="L1882" t="s">
        <v>1705</v>
      </c>
      <c r="M1882">
        <v>25</v>
      </c>
      <c r="N1882">
        <v>173</v>
      </c>
      <c r="O1882">
        <v>75</v>
      </c>
      <c r="P1882" t="str">
        <f>IF(Table11[[#This Row],[Age]]&lt;=22,"Rookie",IF(Table11[[#This Row],[Age]]&lt;=29,"Seasoned","Veteran"))</f>
        <v>Seasoned</v>
      </c>
      <c r="Q1882" t="str">
        <f>IF(AND(Table11[[#This Row],[Height (cm)]]&gt;=180,Table11[[#This Row],[Weight (kg)]]&gt;=70),"180+ and 70+","")</f>
        <v/>
      </c>
    </row>
    <row r="1883" spans="12:17" x14ac:dyDescent="0.2">
      <c r="L1883" t="s">
        <v>1706</v>
      </c>
      <c r="M1883">
        <v>27</v>
      </c>
      <c r="N1883">
        <v>175</v>
      </c>
      <c r="O1883">
        <v>70</v>
      </c>
      <c r="P1883" t="str">
        <f>IF(Table11[[#This Row],[Age]]&lt;=22,"Rookie",IF(Table11[[#This Row],[Age]]&lt;=29,"Seasoned","Veteran"))</f>
        <v>Seasoned</v>
      </c>
      <c r="Q1883" t="str">
        <f>IF(AND(Table11[[#This Row],[Height (cm)]]&gt;=180,Table11[[#This Row],[Weight (kg)]]&gt;=70),"180+ and 70+","")</f>
        <v/>
      </c>
    </row>
    <row r="1884" spans="12:17" x14ac:dyDescent="0.2">
      <c r="L1884" t="s">
        <v>1707</v>
      </c>
      <c r="M1884">
        <v>24</v>
      </c>
      <c r="N1884">
        <v>181</v>
      </c>
      <c r="O1884">
        <v>70</v>
      </c>
      <c r="P1884" t="str">
        <f>IF(Table11[[#This Row],[Age]]&lt;=22,"Rookie",IF(Table11[[#This Row],[Age]]&lt;=29,"Seasoned","Veteran"))</f>
        <v>Seasoned</v>
      </c>
      <c r="Q1884" t="str">
        <f>IF(AND(Table11[[#This Row],[Height (cm)]]&gt;=180,Table11[[#This Row],[Weight (kg)]]&gt;=70),"180+ and 70+","")</f>
        <v>180+ and 70+</v>
      </c>
    </row>
    <row r="1885" spans="12:17" x14ac:dyDescent="0.2">
      <c r="L1885" t="s">
        <v>1708</v>
      </c>
      <c r="M1885">
        <v>23</v>
      </c>
      <c r="N1885">
        <v>183</v>
      </c>
      <c r="O1885">
        <v>75</v>
      </c>
      <c r="P1885" t="str">
        <f>IF(Table11[[#This Row],[Age]]&lt;=22,"Rookie",IF(Table11[[#This Row],[Age]]&lt;=29,"Seasoned","Veteran"))</f>
        <v>Seasoned</v>
      </c>
      <c r="Q1885" t="str">
        <f>IF(AND(Table11[[#This Row],[Height (cm)]]&gt;=180,Table11[[#This Row],[Weight (kg)]]&gt;=70),"180+ and 70+","")</f>
        <v>180+ and 70+</v>
      </c>
    </row>
    <row r="1886" spans="12:17" x14ac:dyDescent="0.2">
      <c r="L1886" t="s">
        <v>1709</v>
      </c>
      <c r="M1886">
        <v>26</v>
      </c>
      <c r="N1886">
        <v>174</v>
      </c>
      <c r="O1886">
        <v>70</v>
      </c>
      <c r="P1886" t="str">
        <f>IF(Table11[[#This Row],[Age]]&lt;=22,"Rookie",IF(Table11[[#This Row],[Age]]&lt;=29,"Seasoned","Veteran"))</f>
        <v>Seasoned</v>
      </c>
      <c r="Q1886" t="str">
        <f>IF(AND(Table11[[#This Row],[Height (cm)]]&gt;=180,Table11[[#This Row],[Weight (kg)]]&gt;=70),"180+ and 70+","")</f>
        <v/>
      </c>
    </row>
    <row r="1887" spans="12:17" x14ac:dyDescent="0.2">
      <c r="L1887" t="s">
        <v>1710</v>
      </c>
      <c r="M1887">
        <v>26</v>
      </c>
      <c r="N1887">
        <v>184</v>
      </c>
      <c r="O1887">
        <v>78</v>
      </c>
      <c r="P1887" t="str">
        <f>IF(Table11[[#This Row],[Age]]&lt;=22,"Rookie",IF(Table11[[#This Row],[Age]]&lt;=29,"Seasoned","Veteran"))</f>
        <v>Seasoned</v>
      </c>
      <c r="Q1887" t="str">
        <f>IF(AND(Table11[[#This Row],[Height (cm)]]&gt;=180,Table11[[#This Row],[Weight (kg)]]&gt;=70),"180+ and 70+","")</f>
        <v>180+ and 70+</v>
      </c>
    </row>
    <row r="1888" spans="12:17" x14ac:dyDescent="0.2">
      <c r="L1888" t="s">
        <v>1711</v>
      </c>
      <c r="M1888">
        <v>23</v>
      </c>
      <c r="N1888">
        <v>196</v>
      </c>
      <c r="O1888">
        <v>91</v>
      </c>
      <c r="P1888" t="str">
        <f>IF(Table11[[#This Row],[Age]]&lt;=22,"Rookie",IF(Table11[[#This Row],[Age]]&lt;=29,"Seasoned","Veteran"))</f>
        <v>Seasoned</v>
      </c>
      <c r="Q1888" t="str">
        <f>IF(AND(Table11[[#This Row],[Height (cm)]]&gt;=180,Table11[[#This Row],[Weight (kg)]]&gt;=70),"180+ and 70+","")</f>
        <v>180+ and 70+</v>
      </c>
    </row>
    <row r="1889" spans="12:17" x14ac:dyDescent="0.2">
      <c r="L1889" t="s">
        <v>1712</v>
      </c>
      <c r="M1889">
        <v>24</v>
      </c>
      <c r="N1889">
        <v>186</v>
      </c>
      <c r="O1889">
        <v>74</v>
      </c>
      <c r="P1889" t="str">
        <f>IF(Table11[[#This Row],[Age]]&lt;=22,"Rookie",IF(Table11[[#This Row],[Age]]&lt;=29,"Seasoned","Veteran"))</f>
        <v>Seasoned</v>
      </c>
      <c r="Q1889" t="str">
        <f>IF(AND(Table11[[#This Row],[Height (cm)]]&gt;=180,Table11[[#This Row],[Weight (kg)]]&gt;=70),"180+ and 70+","")</f>
        <v>180+ and 70+</v>
      </c>
    </row>
    <row r="1890" spans="12:17" x14ac:dyDescent="0.2">
      <c r="L1890" t="s">
        <v>1394</v>
      </c>
      <c r="M1890">
        <v>23</v>
      </c>
      <c r="N1890">
        <v>180</v>
      </c>
      <c r="O1890">
        <v>69</v>
      </c>
      <c r="P1890" t="str">
        <f>IF(Table11[[#This Row],[Age]]&lt;=22,"Rookie",IF(Table11[[#This Row],[Age]]&lt;=29,"Seasoned","Veteran"))</f>
        <v>Seasoned</v>
      </c>
      <c r="Q1890" t="str">
        <f>IF(AND(Table11[[#This Row],[Height (cm)]]&gt;=180,Table11[[#This Row],[Weight (kg)]]&gt;=70),"180+ and 70+","")</f>
        <v/>
      </c>
    </row>
    <row r="1891" spans="12:17" x14ac:dyDescent="0.2">
      <c r="L1891" t="s">
        <v>1713</v>
      </c>
      <c r="M1891">
        <v>22</v>
      </c>
      <c r="N1891">
        <v>186</v>
      </c>
      <c r="O1891">
        <v>73</v>
      </c>
      <c r="P1891" t="str">
        <f>IF(Table11[[#This Row],[Age]]&lt;=22,"Rookie",IF(Table11[[#This Row],[Age]]&lt;=29,"Seasoned","Veteran"))</f>
        <v>Rookie</v>
      </c>
      <c r="Q1891" t="str">
        <f>IF(AND(Table11[[#This Row],[Height (cm)]]&gt;=180,Table11[[#This Row],[Weight (kg)]]&gt;=70),"180+ and 70+","")</f>
        <v>180+ and 70+</v>
      </c>
    </row>
    <row r="1892" spans="12:17" x14ac:dyDescent="0.2">
      <c r="L1892" t="s">
        <v>1714</v>
      </c>
      <c r="M1892">
        <v>28</v>
      </c>
      <c r="N1892">
        <v>195</v>
      </c>
      <c r="O1892">
        <v>88</v>
      </c>
      <c r="P1892" t="str">
        <f>IF(Table11[[#This Row],[Age]]&lt;=22,"Rookie",IF(Table11[[#This Row],[Age]]&lt;=29,"Seasoned","Veteran"))</f>
        <v>Seasoned</v>
      </c>
      <c r="Q1892" t="str">
        <f>IF(AND(Table11[[#This Row],[Height (cm)]]&gt;=180,Table11[[#This Row],[Weight (kg)]]&gt;=70),"180+ and 70+","")</f>
        <v>180+ and 70+</v>
      </c>
    </row>
    <row r="1893" spans="12:17" x14ac:dyDescent="0.2">
      <c r="L1893" t="s">
        <v>1715</v>
      </c>
      <c r="M1893">
        <v>22</v>
      </c>
      <c r="N1893">
        <v>185</v>
      </c>
      <c r="O1893">
        <v>76</v>
      </c>
      <c r="P1893" t="str">
        <f>IF(Table11[[#This Row],[Age]]&lt;=22,"Rookie",IF(Table11[[#This Row],[Age]]&lt;=29,"Seasoned","Veteran"))</f>
        <v>Rookie</v>
      </c>
      <c r="Q1893" t="str">
        <f>IF(AND(Table11[[#This Row],[Height (cm)]]&gt;=180,Table11[[#This Row],[Weight (kg)]]&gt;=70),"180+ and 70+","")</f>
        <v>180+ and 70+</v>
      </c>
    </row>
    <row r="1894" spans="12:17" x14ac:dyDescent="0.2">
      <c r="L1894" t="s">
        <v>1716</v>
      </c>
      <c r="M1894">
        <v>23</v>
      </c>
      <c r="N1894">
        <v>191</v>
      </c>
      <c r="O1894">
        <v>82</v>
      </c>
      <c r="P1894" t="str">
        <f>IF(Table11[[#This Row],[Age]]&lt;=22,"Rookie",IF(Table11[[#This Row],[Age]]&lt;=29,"Seasoned","Veteran"))</f>
        <v>Seasoned</v>
      </c>
      <c r="Q1894" t="str">
        <f>IF(AND(Table11[[#This Row],[Height (cm)]]&gt;=180,Table11[[#This Row],[Weight (kg)]]&gt;=70),"180+ and 70+","")</f>
        <v>180+ and 70+</v>
      </c>
    </row>
    <row r="1895" spans="12:17" x14ac:dyDescent="0.2">
      <c r="L1895" t="s">
        <v>1717</v>
      </c>
      <c r="M1895">
        <v>25</v>
      </c>
      <c r="N1895">
        <v>188</v>
      </c>
      <c r="O1895">
        <v>80</v>
      </c>
      <c r="P1895" t="str">
        <f>IF(Table11[[#This Row],[Age]]&lt;=22,"Rookie",IF(Table11[[#This Row],[Age]]&lt;=29,"Seasoned","Veteran"))</f>
        <v>Seasoned</v>
      </c>
      <c r="Q1895" t="str">
        <f>IF(AND(Table11[[#This Row],[Height (cm)]]&gt;=180,Table11[[#This Row],[Weight (kg)]]&gt;=70),"180+ and 70+","")</f>
        <v>180+ and 70+</v>
      </c>
    </row>
    <row r="1896" spans="12:17" x14ac:dyDescent="0.2">
      <c r="L1896" t="s">
        <v>1718</v>
      </c>
      <c r="M1896">
        <v>22</v>
      </c>
      <c r="N1896">
        <v>175</v>
      </c>
      <c r="O1896">
        <v>70</v>
      </c>
      <c r="P1896" t="str">
        <f>IF(Table11[[#This Row],[Age]]&lt;=22,"Rookie",IF(Table11[[#This Row],[Age]]&lt;=29,"Seasoned","Veteran"))</f>
        <v>Rookie</v>
      </c>
      <c r="Q1896" t="str">
        <f>IF(AND(Table11[[#This Row],[Height (cm)]]&gt;=180,Table11[[#This Row],[Weight (kg)]]&gt;=70),"180+ and 70+","")</f>
        <v/>
      </c>
    </row>
    <row r="1897" spans="12:17" x14ac:dyDescent="0.2">
      <c r="L1897" t="s">
        <v>1719</v>
      </c>
      <c r="M1897">
        <v>20</v>
      </c>
      <c r="N1897">
        <v>184</v>
      </c>
      <c r="O1897">
        <v>80</v>
      </c>
      <c r="P1897" t="str">
        <f>IF(Table11[[#This Row],[Age]]&lt;=22,"Rookie",IF(Table11[[#This Row],[Age]]&lt;=29,"Seasoned","Veteran"))</f>
        <v>Rookie</v>
      </c>
      <c r="Q1897" t="str">
        <f>IF(AND(Table11[[#This Row],[Height (cm)]]&gt;=180,Table11[[#This Row],[Weight (kg)]]&gt;=70),"180+ and 70+","")</f>
        <v>180+ and 70+</v>
      </c>
    </row>
    <row r="1898" spans="12:17" x14ac:dyDescent="0.2">
      <c r="L1898" t="s">
        <v>1720</v>
      </c>
      <c r="M1898">
        <v>22</v>
      </c>
      <c r="N1898">
        <v>191</v>
      </c>
      <c r="O1898">
        <v>78</v>
      </c>
      <c r="P1898" t="str">
        <f>IF(Table11[[#This Row],[Age]]&lt;=22,"Rookie",IF(Table11[[#This Row],[Age]]&lt;=29,"Seasoned","Veteran"))</f>
        <v>Rookie</v>
      </c>
      <c r="Q1898" t="str">
        <f>IF(AND(Table11[[#This Row],[Height (cm)]]&gt;=180,Table11[[#This Row],[Weight (kg)]]&gt;=70),"180+ and 70+","")</f>
        <v>180+ and 70+</v>
      </c>
    </row>
    <row r="1899" spans="12:17" x14ac:dyDescent="0.2">
      <c r="L1899" t="s">
        <v>1721</v>
      </c>
      <c r="M1899">
        <v>26</v>
      </c>
      <c r="N1899">
        <v>179</v>
      </c>
      <c r="O1899">
        <v>72</v>
      </c>
      <c r="P1899" t="str">
        <f>IF(Table11[[#This Row],[Age]]&lt;=22,"Rookie",IF(Table11[[#This Row],[Age]]&lt;=29,"Seasoned","Veteran"))</f>
        <v>Seasoned</v>
      </c>
      <c r="Q1899" t="str">
        <f>IF(AND(Table11[[#This Row],[Height (cm)]]&gt;=180,Table11[[#This Row],[Weight (kg)]]&gt;=70),"180+ and 70+","")</f>
        <v/>
      </c>
    </row>
    <row r="1900" spans="12:17" x14ac:dyDescent="0.2">
      <c r="L1900" t="s">
        <v>1722</v>
      </c>
      <c r="M1900">
        <v>25</v>
      </c>
      <c r="N1900">
        <v>191</v>
      </c>
      <c r="O1900">
        <v>78</v>
      </c>
      <c r="P1900" t="str">
        <f>IF(Table11[[#This Row],[Age]]&lt;=22,"Rookie",IF(Table11[[#This Row],[Age]]&lt;=29,"Seasoned","Veteran"))</f>
        <v>Seasoned</v>
      </c>
      <c r="Q1900" t="str">
        <f>IF(AND(Table11[[#This Row],[Height (cm)]]&gt;=180,Table11[[#This Row],[Weight (kg)]]&gt;=70),"180+ and 70+","")</f>
        <v>180+ and 70+</v>
      </c>
    </row>
    <row r="1901" spans="12:17" x14ac:dyDescent="0.2">
      <c r="L1901" t="s">
        <v>1723</v>
      </c>
      <c r="M1901">
        <v>23</v>
      </c>
      <c r="N1901">
        <v>188</v>
      </c>
      <c r="O1901">
        <v>78</v>
      </c>
      <c r="P1901" t="str">
        <f>IF(Table11[[#This Row],[Age]]&lt;=22,"Rookie",IF(Table11[[#This Row],[Age]]&lt;=29,"Seasoned","Veteran"))</f>
        <v>Seasoned</v>
      </c>
      <c r="Q1901" t="str">
        <f>IF(AND(Table11[[#This Row],[Height (cm)]]&gt;=180,Table11[[#This Row],[Weight (kg)]]&gt;=70),"180+ and 70+","")</f>
        <v>180+ and 70+</v>
      </c>
    </row>
    <row r="1902" spans="12:17" x14ac:dyDescent="0.2">
      <c r="L1902" t="s">
        <v>1724</v>
      </c>
      <c r="M1902">
        <v>27</v>
      </c>
      <c r="N1902">
        <v>179</v>
      </c>
      <c r="O1902">
        <v>73</v>
      </c>
      <c r="P1902" t="str">
        <f>IF(Table11[[#This Row],[Age]]&lt;=22,"Rookie",IF(Table11[[#This Row],[Age]]&lt;=29,"Seasoned","Veteran"))</f>
        <v>Seasoned</v>
      </c>
      <c r="Q1902" t="str">
        <f>IF(AND(Table11[[#This Row],[Height (cm)]]&gt;=180,Table11[[#This Row],[Weight (kg)]]&gt;=70),"180+ and 70+","")</f>
        <v/>
      </c>
    </row>
    <row r="1903" spans="12:17" x14ac:dyDescent="0.2">
      <c r="L1903" t="s">
        <v>1163</v>
      </c>
      <c r="M1903">
        <v>24</v>
      </c>
      <c r="N1903">
        <v>190</v>
      </c>
      <c r="O1903">
        <v>85</v>
      </c>
      <c r="P1903" t="str">
        <f>IF(Table11[[#This Row],[Age]]&lt;=22,"Rookie",IF(Table11[[#This Row],[Age]]&lt;=29,"Seasoned","Veteran"))</f>
        <v>Seasoned</v>
      </c>
      <c r="Q1903" t="str">
        <f>IF(AND(Table11[[#This Row],[Height (cm)]]&gt;=180,Table11[[#This Row],[Weight (kg)]]&gt;=70),"180+ and 70+","")</f>
        <v>180+ and 70+</v>
      </c>
    </row>
    <row r="1904" spans="12:17" x14ac:dyDescent="0.2">
      <c r="L1904" t="s">
        <v>1725</v>
      </c>
      <c r="M1904">
        <v>25</v>
      </c>
      <c r="N1904">
        <v>178</v>
      </c>
      <c r="O1904">
        <v>76</v>
      </c>
      <c r="P1904" t="str">
        <f>IF(Table11[[#This Row],[Age]]&lt;=22,"Rookie",IF(Table11[[#This Row],[Age]]&lt;=29,"Seasoned","Veteran"))</f>
        <v>Seasoned</v>
      </c>
      <c r="Q1904" t="str">
        <f>IF(AND(Table11[[#This Row],[Height (cm)]]&gt;=180,Table11[[#This Row],[Weight (kg)]]&gt;=70),"180+ and 70+","")</f>
        <v/>
      </c>
    </row>
    <row r="1905" spans="12:17" x14ac:dyDescent="0.2">
      <c r="L1905" t="s">
        <v>1726</v>
      </c>
      <c r="M1905">
        <v>25</v>
      </c>
      <c r="N1905">
        <v>185</v>
      </c>
      <c r="O1905">
        <v>77</v>
      </c>
      <c r="P1905" t="str">
        <f>IF(Table11[[#This Row],[Age]]&lt;=22,"Rookie",IF(Table11[[#This Row],[Age]]&lt;=29,"Seasoned","Veteran"))</f>
        <v>Seasoned</v>
      </c>
      <c r="Q1905" t="str">
        <f>IF(AND(Table11[[#This Row],[Height (cm)]]&gt;=180,Table11[[#This Row],[Weight (kg)]]&gt;=70),"180+ and 70+","")</f>
        <v>180+ and 70+</v>
      </c>
    </row>
    <row r="1906" spans="12:17" x14ac:dyDescent="0.2">
      <c r="L1906" t="s">
        <v>1727</v>
      </c>
      <c r="M1906">
        <v>29</v>
      </c>
      <c r="N1906">
        <v>176</v>
      </c>
      <c r="O1906">
        <v>73</v>
      </c>
      <c r="P1906" t="str">
        <f>IF(Table11[[#This Row],[Age]]&lt;=22,"Rookie",IF(Table11[[#This Row],[Age]]&lt;=29,"Seasoned","Veteran"))</f>
        <v>Seasoned</v>
      </c>
      <c r="Q1906" t="str">
        <f>IF(AND(Table11[[#This Row],[Height (cm)]]&gt;=180,Table11[[#This Row],[Weight (kg)]]&gt;=70),"180+ and 70+","")</f>
        <v/>
      </c>
    </row>
    <row r="1907" spans="12:17" x14ac:dyDescent="0.2">
      <c r="L1907" t="s">
        <v>1728</v>
      </c>
      <c r="M1907">
        <v>24</v>
      </c>
      <c r="N1907">
        <v>190</v>
      </c>
      <c r="O1907">
        <v>82</v>
      </c>
      <c r="P1907" t="str">
        <f>IF(Table11[[#This Row],[Age]]&lt;=22,"Rookie",IF(Table11[[#This Row],[Age]]&lt;=29,"Seasoned","Veteran"))</f>
        <v>Seasoned</v>
      </c>
      <c r="Q1907" t="str">
        <f>IF(AND(Table11[[#This Row],[Height (cm)]]&gt;=180,Table11[[#This Row],[Weight (kg)]]&gt;=70),"180+ and 70+","")</f>
        <v>180+ and 70+</v>
      </c>
    </row>
    <row r="1908" spans="12:17" x14ac:dyDescent="0.2">
      <c r="L1908" t="s">
        <v>1404</v>
      </c>
      <c r="M1908">
        <v>24</v>
      </c>
      <c r="N1908">
        <v>176</v>
      </c>
      <c r="O1908">
        <v>75</v>
      </c>
      <c r="P1908" t="str">
        <f>IF(Table11[[#This Row],[Age]]&lt;=22,"Rookie",IF(Table11[[#This Row],[Age]]&lt;=29,"Seasoned","Veteran"))</f>
        <v>Seasoned</v>
      </c>
      <c r="Q1908" t="str">
        <f>IF(AND(Table11[[#This Row],[Height (cm)]]&gt;=180,Table11[[#This Row],[Weight (kg)]]&gt;=70),"180+ and 70+","")</f>
        <v/>
      </c>
    </row>
    <row r="1909" spans="12:17" x14ac:dyDescent="0.2">
      <c r="L1909" t="s">
        <v>1729</v>
      </c>
      <c r="M1909">
        <v>26</v>
      </c>
      <c r="N1909">
        <v>179</v>
      </c>
      <c r="O1909">
        <v>74</v>
      </c>
      <c r="P1909" t="str">
        <f>IF(Table11[[#This Row],[Age]]&lt;=22,"Rookie",IF(Table11[[#This Row],[Age]]&lt;=29,"Seasoned","Veteran"))</f>
        <v>Seasoned</v>
      </c>
      <c r="Q1909" t="str">
        <f>IF(AND(Table11[[#This Row],[Height (cm)]]&gt;=180,Table11[[#This Row],[Weight (kg)]]&gt;=70),"180+ and 70+","")</f>
        <v/>
      </c>
    </row>
    <row r="1910" spans="12:17" x14ac:dyDescent="0.2">
      <c r="L1910" t="s">
        <v>1730</v>
      </c>
      <c r="M1910">
        <v>25</v>
      </c>
      <c r="N1910">
        <v>182</v>
      </c>
      <c r="O1910">
        <v>75</v>
      </c>
      <c r="P1910" t="str">
        <f>IF(Table11[[#This Row],[Age]]&lt;=22,"Rookie",IF(Table11[[#This Row],[Age]]&lt;=29,"Seasoned","Veteran"))</f>
        <v>Seasoned</v>
      </c>
      <c r="Q1910" t="str">
        <f>IF(AND(Table11[[#This Row],[Height (cm)]]&gt;=180,Table11[[#This Row],[Weight (kg)]]&gt;=70),"180+ and 70+","")</f>
        <v>180+ and 70+</v>
      </c>
    </row>
    <row r="1911" spans="12:17" x14ac:dyDescent="0.2">
      <c r="L1911" t="s">
        <v>1731</v>
      </c>
      <c r="M1911">
        <v>26</v>
      </c>
      <c r="N1911">
        <v>174</v>
      </c>
      <c r="O1911">
        <v>68</v>
      </c>
      <c r="P1911" t="str">
        <f>IF(Table11[[#This Row],[Age]]&lt;=22,"Rookie",IF(Table11[[#This Row],[Age]]&lt;=29,"Seasoned","Veteran"))</f>
        <v>Seasoned</v>
      </c>
      <c r="Q1911" t="str">
        <f>IF(AND(Table11[[#This Row],[Height (cm)]]&gt;=180,Table11[[#This Row],[Weight (kg)]]&gt;=70),"180+ and 70+","")</f>
        <v/>
      </c>
    </row>
    <row r="1912" spans="12:17" x14ac:dyDescent="0.2">
      <c r="L1912" t="s">
        <v>1732</v>
      </c>
      <c r="M1912">
        <v>23</v>
      </c>
      <c r="N1912">
        <v>189</v>
      </c>
      <c r="O1912">
        <v>84</v>
      </c>
      <c r="P1912" t="str">
        <f>IF(Table11[[#This Row],[Age]]&lt;=22,"Rookie",IF(Table11[[#This Row],[Age]]&lt;=29,"Seasoned","Veteran"))</f>
        <v>Seasoned</v>
      </c>
      <c r="Q1912" t="str">
        <f>IF(AND(Table11[[#This Row],[Height (cm)]]&gt;=180,Table11[[#This Row],[Weight (kg)]]&gt;=70),"180+ and 70+","")</f>
        <v>180+ and 70+</v>
      </c>
    </row>
    <row r="1913" spans="12:17" x14ac:dyDescent="0.2">
      <c r="L1913" t="s">
        <v>1733</v>
      </c>
      <c r="M1913">
        <v>25</v>
      </c>
      <c r="N1913">
        <v>177</v>
      </c>
      <c r="O1913">
        <v>70</v>
      </c>
      <c r="P1913" t="str">
        <f>IF(Table11[[#This Row],[Age]]&lt;=22,"Rookie",IF(Table11[[#This Row],[Age]]&lt;=29,"Seasoned","Veteran"))</f>
        <v>Seasoned</v>
      </c>
      <c r="Q1913" t="str">
        <f>IF(AND(Table11[[#This Row],[Height (cm)]]&gt;=180,Table11[[#This Row],[Weight (kg)]]&gt;=70),"180+ and 70+","")</f>
        <v/>
      </c>
    </row>
    <row r="1914" spans="12:17" x14ac:dyDescent="0.2">
      <c r="L1914" t="s">
        <v>1734</v>
      </c>
      <c r="M1914">
        <v>25</v>
      </c>
      <c r="N1914">
        <v>173</v>
      </c>
      <c r="O1914">
        <v>68</v>
      </c>
      <c r="P1914" t="str">
        <f>IF(Table11[[#This Row],[Age]]&lt;=22,"Rookie",IF(Table11[[#This Row],[Age]]&lt;=29,"Seasoned","Veteran"))</f>
        <v>Seasoned</v>
      </c>
      <c r="Q1914" t="str">
        <f>IF(AND(Table11[[#This Row],[Height (cm)]]&gt;=180,Table11[[#This Row],[Weight (kg)]]&gt;=70),"180+ and 70+","")</f>
        <v/>
      </c>
    </row>
    <row r="1915" spans="12:17" x14ac:dyDescent="0.2">
      <c r="L1915" t="s">
        <v>1735</v>
      </c>
      <c r="M1915">
        <v>23</v>
      </c>
      <c r="N1915">
        <v>189</v>
      </c>
      <c r="O1915">
        <v>87</v>
      </c>
      <c r="P1915" t="str">
        <f>IF(Table11[[#This Row],[Age]]&lt;=22,"Rookie",IF(Table11[[#This Row],[Age]]&lt;=29,"Seasoned","Veteran"))</f>
        <v>Seasoned</v>
      </c>
      <c r="Q1915" t="str">
        <f>IF(AND(Table11[[#This Row],[Height (cm)]]&gt;=180,Table11[[#This Row],[Weight (kg)]]&gt;=70),"180+ and 70+","")</f>
        <v>180+ and 70+</v>
      </c>
    </row>
    <row r="1916" spans="12:17" x14ac:dyDescent="0.2">
      <c r="L1916" t="s">
        <v>1736</v>
      </c>
      <c r="M1916">
        <v>21</v>
      </c>
      <c r="N1916">
        <v>196</v>
      </c>
      <c r="O1916">
        <v>84</v>
      </c>
      <c r="P1916" t="str">
        <f>IF(Table11[[#This Row],[Age]]&lt;=22,"Rookie",IF(Table11[[#This Row],[Age]]&lt;=29,"Seasoned","Veteran"))</f>
        <v>Rookie</v>
      </c>
      <c r="Q1916" t="str">
        <f>IF(AND(Table11[[#This Row],[Height (cm)]]&gt;=180,Table11[[#This Row],[Weight (kg)]]&gt;=70),"180+ and 70+","")</f>
        <v>180+ and 70+</v>
      </c>
    </row>
    <row r="1917" spans="12:17" x14ac:dyDescent="0.2">
      <c r="L1917" t="s">
        <v>1737</v>
      </c>
      <c r="M1917">
        <v>21</v>
      </c>
      <c r="N1917">
        <v>188</v>
      </c>
      <c r="O1917">
        <v>72</v>
      </c>
      <c r="P1917" t="str">
        <f>IF(Table11[[#This Row],[Age]]&lt;=22,"Rookie",IF(Table11[[#This Row],[Age]]&lt;=29,"Seasoned","Veteran"))</f>
        <v>Rookie</v>
      </c>
      <c r="Q1917" t="str">
        <f>IF(AND(Table11[[#This Row],[Height (cm)]]&gt;=180,Table11[[#This Row],[Weight (kg)]]&gt;=70),"180+ and 70+","")</f>
        <v>180+ and 70+</v>
      </c>
    </row>
    <row r="1918" spans="12:17" x14ac:dyDescent="0.2">
      <c r="L1918" t="s">
        <v>1738</v>
      </c>
      <c r="M1918">
        <v>22</v>
      </c>
      <c r="N1918">
        <v>186</v>
      </c>
      <c r="O1918">
        <v>81</v>
      </c>
      <c r="P1918" t="str">
        <f>IF(Table11[[#This Row],[Age]]&lt;=22,"Rookie",IF(Table11[[#This Row],[Age]]&lt;=29,"Seasoned","Veteran"))</f>
        <v>Rookie</v>
      </c>
      <c r="Q1918" t="str">
        <f>IF(AND(Table11[[#This Row],[Height (cm)]]&gt;=180,Table11[[#This Row],[Weight (kg)]]&gt;=70),"180+ and 70+","")</f>
        <v>180+ and 70+</v>
      </c>
    </row>
    <row r="1919" spans="12:17" x14ac:dyDescent="0.2">
      <c r="L1919" t="s">
        <v>1739</v>
      </c>
      <c r="M1919">
        <v>24</v>
      </c>
      <c r="N1919">
        <v>173</v>
      </c>
      <c r="O1919">
        <v>63</v>
      </c>
      <c r="P1919" t="str">
        <f>IF(Table11[[#This Row],[Age]]&lt;=22,"Rookie",IF(Table11[[#This Row],[Age]]&lt;=29,"Seasoned","Veteran"))</f>
        <v>Seasoned</v>
      </c>
      <c r="Q1919" t="str">
        <f>IF(AND(Table11[[#This Row],[Height (cm)]]&gt;=180,Table11[[#This Row],[Weight (kg)]]&gt;=70),"180+ and 70+","")</f>
        <v/>
      </c>
    </row>
    <row r="1920" spans="12:17" x14ac:dyDescent="0.2">
      <c r="L1920" t="s">
        <v>1740</v>
      </c>
      <c r="M1920">
        <v>24</v>
      </c>
      <c r="N1920">
        <v>185</v>
      </c>
      <c r="O1920">
        <v>73</v>
      </c>
      <c r="P1920" t="str">
        <f>IF(Table11[[#This Row],[Age]]&lt;=22,"Rookie",IF(Table11[[#This Row],[Age]]&lt;=29,"Seasoned","Veteran"))</f>
        <v>Seasoned</v>
      </c>
      <c r="Q1920" t="str">
        <f>IF(AND(Table11[[#This Row],[Height (cm)]]&gt;=180,Table11[[#This Row],[Weight (kg)]]&gt;=70),"180+ and 70+","")</f>
        <v>180+ and 70+</v>
      </c>
    </row>
    <row r="1921" spans="12:17" x14ac:dyDescent="0.2">
      <c r="L1921" t="s">
        <v>1741</v>
      </c>
      <c r="M1921">
        <v>25</v>
      </c>
      <c r="N1921">
        <v>188</v>
      </c>
      <c r="O1921">
        <v>82</v>
      </c>
      <c r="P1921" t="str">
        <f>IF(Table11[[#This Row],[Age]]&lt;=22,"Rookie",IF(Table11[[#This Row],[Age]]&lt;=29,"Seasoned","Veteran"))</f>
        <v>Seasoned</v>
      </c>
      <c r="Q1921" t="str">
        <f>IF(AND(Table11[[#This Row],[Height (cm)]]&gt;=180,Table11[[#This Row],[Weight (kg)]]&gt;=70),"180+ and 70+","")</f>
        <v>180+ and 70+</v>
      </c>
    </row>
    <row r="1922" spans="12:17" x14ac:dyDescent="0.2">
      <c r="L1922" t="s">
        <v>1742</v>
      </c>
      <c r="M1922">
        <v>26</v>
      </c>
      <c r="N1922">
        <v>181</v>
      </c>
      <c r="O1922">
        <v>68</v>
      </c>
      <c r="P1922" t="str">
        <f>IF(Table11[[#This Row],[Age]]&lt;=22,"Rookie",IF(Table11[[#This Row],[Age]]&lt;=29,"Seasoned","Veteran"))</f>
        <v>Seasoned</v>
      </c>
      <c r="Q1922" t="str">
        <f>IF(AND(Table11[[#This Row],[Height (cm)]]&gt;=180,Table11[[#This Row],[Weight (kg)]]&gt;=70),"180+ and 70+","")</f>
        <v/>
      </c>
    </row>
    <row r="1923" spans="12:17" x14ac:dyDescent="0.2">
      <c r="L1923" t="s">
        <v>1743</v>
      </c>
      <c r="M1923">
        <v>26</v>
      </c>
      <c r="N1923">
        <v>188</v>
      </c>
      <c r="O1923">
        <v>82</v>
      </c>
      <c r="P1923" t="str">
        <f>IF(Table11[[#This Row],[Age]]&lt;=22,"Rookie",IF(Table11[[#This Row],[Age]]&lt;=29,"Seasoned","Veteran"))</f>
        <v>Seasoned</v>
      </c>
      <c r="Q1923" t="str">
        <f>IF(AND(Table11[[#This Row],[Height (cm)]]&gt;=180,Table11[[#This Row],[Weight (kg)]]&gt;=70),"180+ and 70+","")</f>
        <v>180+ and 70+</v>
      </c>
    </row>
    <row r="1924" spans="12:17" x14ac:dyDescent="0.2">
      <c r="L1924" t="s">
        <v>1744</v>
      </c>
      <c r="M1924">
        <v>25</v>
      </c>
      <c r="N1924">
        <v>183</v>
      </c>
      <c r="O1924">
        <v>79</v>
      </c>
      <c r="P1924" t="str">
        <f>IF(Table11[[#This Row],[Age]]&lt;=22,"Rookie",IF(Table11[[#This Row],[Age]]&lt;=29,"Seasoned","Veteran"))</f>
        <v>Seasoned</v>
      </c>
      <c r="Q1924" t="str">
        <f>IF(AND(Table11[[#This Row],[Height (cm)]]&gt;=180,Table11[[#This Row],[Weight (kg)]]&gt;=70),"180+ and 70+","")</f>
        <v>180+ and 70+</v>
      </c>
    </row>
    <row r="1925" spans="12:17" x14ac:dyDescent="0.2">
      <c r="L1925" t="s">
        <v>1745</v>
      </c>
      <c r="M1925">
        <v>27</v>
      </c>
      <c r="N1925">
        <v>190</v>
      </c>
      <c r="O1925">
        <v>85</v>
      </c>
      <c r="P1925" t="str">
        <f>IF(Table11[[#This Row],[Age]]&lt;=22,"Rookie",IF(Table11[[#This Row],[Age]]&lt;=29,"Seasoned","Veteran"))</f>
        <v>Seasoned</v>
      </c>
      <c r="Q1925" t="str">
        <f>IF(AND(Table11[[#This Row],[Height (cm)]]&gt;=180,Table11[[#This Row],[Weight (kg)]]&gt;=70),"180+ and 70+","")</f>
        <v>180+ and 70+</v>
      </c>
    </row>
    <row r="1926" spans="12:17" x14ac:dyDescent="0.2">
      <c r="L1926" t="s">
        <v>1746</v>
      </c>
      <c r="M1926">
        <v>24</v>
      </c>
      <c r="N1926">
        <v>193</v>
      </c>
      <c r="O1926">
        <v>86</v>
      </c>
      <c r="P1926" t="str">
        <f>IF(Table11[[#This Row],[Age]]&lt;=22,"Rookie",IF(Table11[[#This Row],[Age]]&lt;=29,"Seasoned","Veteran"))</f>
        <v>Seasoned</v>
      </c>
      <c r="Q1926" t="str">
        <f>IF(AND(Table11[[#This Row],[Height (cm)]]&gt;=180,Table11[[#This Row],[Weight (kg)]]&gt;=70),"180+ and 70+","")</f>
        <v>180+ and 70+</v>
      </c>
    </row>
    <row r="1927" spans="12:17" x14ac:dyDescent="0.2">
      <c r="L1927" t="s">
        <v>1747</v>
      </c>
      <c r="M1927">
        <v>25</v>
      </c>
      <c r="N1927">
        <v>187</v>
      </c>
      <c r="O1927">
        <v>84</v>
      </c>
      <c r="P1927" t="str">
        <f>IF(Table11[[#This Row],[Age]]&lt;=22,"Rookie",IF(Table11[[#This Row],[Age]]&lt;=29,"Seasoned","Veteran"))</f>
        <v>Seasoned</v>
      </c>
      <c r="Q1927" t="str">
        <f>IF(AND(Table11[[#This Row],[Height (cm)]]&gt;=180,Table11[[#This Row],[Weight (kg)]]&gt;=70),"180+ and 70+","")</f>
        <v>180+ and 70+</v>
      </c>
    </row>
    <row r="1928" spans="12:17" x14ac:dyDescent="0.2">
      <c r="L1928" t="s">
        <v>1748</v>
      </c>
      <c r="M1928">
        <v>30</v>
      </c>
      <c r="N1928">
        <v>172</v>
      </c>
      <c r="O1928">
        <v>75</v>
      </c>
      <c r="P1928" t="str">
        <f>IF(Table11[[#This Row],[Age]]&lt;=22,"Rookie",IF(Table11[[#This Row],[Age]]&lt;=29,"Seasoned","Veteran"))</f>
        <v>Veteran</v>
      </c>
      <c r="Q1928" t="str">
        <f>IF(AND(Table11[[#This Row],[Height (cm)]]&gt;=180,Table11[[#This Row],[Weight (kg)]]&gt;=70),"180+ and 70+","")</f>
        <v/>
      </c>
    </row>
    <row r="1929" spans="12:17" x14ac:dyDescent="0.2">
      <c r="L1929" t="s">
        <v>1749</v>
      </c>
      <c r="M1929">
        <v>27</v>
      </c>
      <c r="N1929">
        <v>186</v>
      </c>
      <c r="O1929">
        <v>81</v>
      </c>
      <c r="P1929" t="str">
        <f>IF(Table11[[#This Row],[Age]]&lt;=22,"Rookie",IF(Table11[[#This Row],[Age]]&lt;=29,"Seasoned","Veteran"))</f>
        <v>Seasoned</v>
      </c>
      <c r="Q1929" t="str">
        <f>IF(AND(Table11[[#This Row],[Height (cm)]]&gt;=180,Table11[[#This Row],[Weight (kg)]]&gt;=70),"180+ and 70+","")</f>
        <v>180+ and 70+</v>
      </c>
    </row>
    <row r="1930" spans="12:17" x14ac:dyDescent="0.2">
      <c r="L1930" t="s">
        <v>1750</v>
      </c>
      <c r="M1930">
        <v>28</v>
      </c>
      <c r="N1930">
        <v>192</v>
      </c>
      <c r="O1930">
        <v>79</v>
      </c>
      <c r="P1930" t="str">
        <f>IF(Table11[[#This Row],[Age]]&lt;=22,"Rookie",IF(Table11[[#This Row],[Age]]&lt;=29,"Seasoned","Veteran"))</f>
        <v>Seasoned</v>
      </c>
      <c r="Q1930" t="str">
        <f>IF(AND(Table11[[#This Row],[Height (cm)]]&gt;=180,Table11[[#This Row],[Weight (kg)]]&gt;=70),"180+ and 70+","")</f>
        <v>180+ and 70+</v>
      </c>
    </row>
    <row r="1931" spans="12:17" x14ac:dyDescent="0.2">
      <c r="L1931" t="s">
        <v>1751</v>
      </c>
      <c r="M1931">
        <v>25</v>
      </c>
      <c r="N1931">
        <v>175</v>
      </c>
      <c r="O1931">
        <v>72</v>
      </c>
      <c r="P1931" t="str">
        <f>IF(Table11[[#This Row],[Age]]&lt;=22,"Rookie",IF(Table11[[#This Row],[Age]]&lt;=29,"Seasoned","Veteran"))</f>
        <v>Seasoned</v>
      </c>
      <c r="Q1931" t="str">
        <f>IF(AND(Table11[[#This Row],[Height (cm)]]&gt;=180,Table11[[#This Row],[Weight (kg)]]&gt;=70),"180+ and 70+","")</f>
        <v/>
      </c>
    </row>
    <row r="1932" spans="12:17" x14ac:dyDescent="0.2">
      <c r="L1932" t="s">
        <v>1434</v>
      </c>
      <c r="M1932">
        <v>28</v>
      </c>
      <c r="N1932">
        <v>177</v>
      </c>
      <c r="O1932">
        <v>72</v>
      </c>
      <c r="P1932" t="str">
        <f>IF(Table11[[#This Row],[Age]]&lt;=22,"Rookie",IF(Table11[[#This Row],[Age]]&lt;=29,"Seasoned","Veteran"))</f>
        <v>Seasoned</v>
      </c>
      <c r="Q1932" t="str">
        <f>IF(AND(Table11[[#This Row],[Height (cm)]]&gt;=180,Table11[[#This Row],[Weight (kg)]]&gt;=70),"180+ and 70+","")</f>
        <v/>
      </c>
    </row>
    <row r="1933" spans="12:17" x14ac:dyDescent="0.2">
      <c r="L1933" t="s">
        <v>1752</v>
      </c>
      <c r="M1933">
        <v>25</v>
      </c>
      <c r="N1933">
        <v>181</v>
      </c>
      <c r="O1933">
        <v>73</v>
      </c>
      <c r="P1933" t="str">
        <f>IF(Table11[[#This Row],[Age]]&lt;=22,"Rookie",IF(Table11[[#This Row],[Age]]&lt;=29,"Seasoned","Veteran"))</f>
        <v>Seasoned</v>
      </c>
      <c r="Q1933" t="str">
        <f>IF(AND(Table11[[#This Row],[Height (cm)]]&gt;=180,Table11[[#This Row],[Weight (kg)]]&gt;=70),"180+ and 70+","")</f>
        <v>180+ and 70+</v>
      </c>
    </row>
    <row r="1934" spans="12:17" x14ac:dyDescent="0.2">
      <c r="L1934" t="s">
        <v>1753</v>
      </c>
      <c r="M1934">
        <v>25</v>
      </c>
      <c r="N1934">
        <v>183</v>
      </c>
      <c r="O1934">
        <v>92</v>
      </c>
      <c r="P1934" t="str">
        <f>IF(Table11[[#This Row],[Age]]&lt;=22,"Rookie",IF(Table11[[#This Row],[Age]]&lt;=29,"Seasoned","Veteran"))</f>
        <v>Seasoned</v>
      </c>
      <c r="Q1934" t="str">
        <f>IF(AND(Table11[[#This Row],[Height (cm)]]&gt;=180,Table11[[#This Row],[Weight (kg)]]&gt;=70),"180+ and 70+","")</f>
        <v>180+ and 70+</v>
      </c>
    </row>
    <row r="1935" spans="12:17" x14ac:dyDescent="0.2">
      <c r="L1935" t="s">
        <v>1439</v>
      </c>
      <c r="M1935">
        <v>25</v>
      </c>
      <c r="N1935">
        <v>190</v>
      </c>
      <c r="O1935">
        <v>80</v>
      </c>
      <c r="P1935" t="str">
        <f>IF(Table11[[#This Row],[Age]]&lt;=22,"Rookie",IF(Table11[[#This Row],[Age]]&lt;=29,"Seasoned","Veteran"))</f>
        <v>Seasoned</v>
      </c>
      <c r="Q1935" t="str">
        <f>IF(AND(Table11[[#This Row],[Height (cm)]]&gt;=180,Table11[[#This Row],[Weight (kg)]]&gt;=70),"180+ and 70+","")</f>
        <v>180+ and 70+</v>
      </c>
    </row>
    <row r="1936" spans="12:17" x14ac:dyDescent="0.2">
      <c r="L1936" t="s">
        <v>1754</v>
      </c>
      <c r="M1936">
        <v>27</v>
      </c>
      <c r="N1936">
        <v>192</v>
      </c>
      <c r="O1936">
        <v>86</v>
      </c>
      <c r="P1936" t="str">
        <f>IF(Table11[[#This Row],[Age]]&lt;=22,"Rookie",IF(Table11[[#This Row],[Age]]&lt;=29,"Seasoned","Veteran"))</f>
        <v>Seasoned</v>
      </c>
      <c r="Q1936" t="str">
        <f>IF(AND(Table11[[#This Row],[Height (cm)]]&gt;=180,Table11[[#This Row],[Weight (kg)]]&gt;=70),"180+ and 70+","")</f>
        <v>180+ and 70+</v>
      </c>
    </row>
    <row r="1937" spans="12:17" x14ac:dyDescent="0.2">
      <c r="L1937" t="s">
        <v>1075</v>
      </c>
      <c r="M1937">
        <v>25</v>
      </c>
      <c r="N1937">
        <v>193</v>
      </c>
      <c r="O1937">
        <v>89</v>
      </c>
      <c r="P1937" t="str">
        <f>IF(Table11[[#This Row],[Age]]&lt;=22,"Rookie",IF(Table11[[#This Row],[Age]]&lt;=29,"Seasoned","Veteran"))</f>
        <v>Seasoned</v>
      </c>
      <c r="Q1937" t="str">
        <f>IF(AND(Table11[[#This Row],[Height (cm)]]&gt;=180,Table11[[#This Row],[Weight (kg)]]&gt;=70),"180+ and 70+","")</f>
        <v>180+ and 70+</v>
      </c>
    </row>
    <row r="1938" spans="12:17" x14ac:dyDescent="0.2">
      <c r="L1938" t="s">
        <v>1755</v>
      </c>
      <c r="M1938">
        <v>25</v>
      </c>
      <c r="N1938">
        <v>177</v>
      </c>
      <c r="O1938">
        <v>63</v>
      </c>
      <c r="P1938" t="str">
        <f>IF(Table11[[#This Row],[Age]]&lt;=22,"Rookie",IF(Table11[[#This Row],[Age]]&lt;=29,"Seasoned","Veteran"))</f>
        <v>Seasoned</v>
      </c>
      <c r="Q1938" t="str">
        <f>IF(AND(Table11[[#This Row],[Height (cm)]]&gt;=180,Table11[[#This Row],[Weight (kg)]]&gt;=70),"180+ and 70+","")</f>
        <v/>
      </c>
    </row>
    <row r="1939" spans="12:17" x14ac:dyDescent="0.2">
      <c r="L1939" t="s">
        <v>1756</v>
      </c>
      <c r="M1939">
        <v>24</v>
      </c>
      <c r="N1939">
        <v>198</v>
      </c>
      <c r="O1939">
        <v>79</v>
      </c>
      <c r="P1939" t="str">
        <f>IF(Table11[[#This Row],[Age]]&lt;=22,"Rookie",IF(Table11[[#This Row],[Age]]&lt;=29,"Seasoned","Veteran"))</f>
        <v>Seasoned</v>
      </c>
      <c r="Q1939" t="str">
        <f>IF(AND(Table11[[#This Row],[Height (cm)]]&gt;=180,Table11[[#This Row],[Weight (kg)]]&gt;=70),"180+ and 70+","")</f>
        <v>180+ and 70+</v>
      </c>
    </row>
    <row r="1940" spans="12:17" x14ac:dyDescent="0.2">
      <c r="L1940" t="s">
        <v>1757</v>
      </c>
      <c r="M1940">
        <v>27</v>
      </c>
      <c r="N1940">
        <v>180</v>
      </c>
      <c r="O1940">
        <v>75</v>
      </c>
      <c r="P1940" t="str">
        <f>IF(Table11[[#This Row],[Age]]&lt;=22,"Rookie",IF(Table11[[#This Row],[Age]]&lt;=29,"Seasoned","Veteran"))</f>
        <v>Seasoned</v>
      </c>
      <c r="Q1940" t="str">
        <f>IF(AND(Table11[[#This Row],[Height (cm)]]&gt;=180,Table11[[#This Row],[Weight (kg)]]&gt;=70),"180+ and 70+","")</f>
        <v>180+ and 70+</v>
      </c>
    </row>
    <row r="1941" spans="12:17" x14ac:dyDescent="0.2">
      <c r="L1941" t="s">
        <v>1758</v>
      </c>
      <c r="M1941">
        <v>25</v>
      </c>
      <c r="N1941">
        <v>184</v>
      </c>
      <c r="O1941">
        <v>77</v>
      </c>
      <c r="P1941" t="str">
        <f>IF(Table11[[#This Row],[Age]]&lt;=22,"Rookie",IF(Table11[[#This Row],[Age]]&lt;=29,"Seasoned","Veteran"))</f>
        <v>Seasoned</v>
      </c>
      <c r="Q1941" t="str">
        <f>IF(AND(Table11[[#This Row],[Height (cm)]]&gt;=180,Table11[[#This Row],[Weight (kg)]]&gt;=70),"180+ and 70+","")</f>
        <v>180+ and 70+</v>
      </c>
    </row>
    <row r="1942" spans="12:17" x14ac:dyDescent="0.2">
      <c r="L1942" t="s">
        <v>1243</v>
      </c>
      <c r="M1942">
        <v>29</v>
      </c>
      <c r="N1942">
        <v>174</v>
      </c>
      <c r="O1942">
        <v>70</v>
      </c>
      <c r="P1942" t="str">
        <f>IF(Table11[[#This Row],[Age]]&lt;=22,"Rookie",IF(Table11[[#This Row],[Age]]&lt;=29,"Seasoned","Veteran"))</f>
        <v>Seasoned</v>
      </c>
      <c r="Q1942" t="str">
        <f>IF(AND(Table11[[#This Row],[Height (cm)]]&gt;=180,Table11[[#This Row],[Weight (kg)]]&gt;=70),"180+ and 70+","")</f>
        <v/>
      </c>
    </row>
    <row r="1943" spans="12:17" x14ac:dyDescent="0.2">
      <c r="L1943" t="s">
        <v>1759</v>
      </c>
      <c r="M1943">
        <v>26</v>
      </c>
      <c r="N1943">
        <v>183</v>
      </c>
      <c r="O1943">
        <v>76</v>
      </c>
      <c r="P1943" t="str">
        <f>IF(Table11[[#This Row],[Age]]&lt;=22,"Rookie",IF(Table11[[#This Row],[Age]]&lt;=29,"Seasoned","Veteran"))</f>
        <v>Seasoned</v>
      </c>
      <c r="Q1943" t="str">
        <f>IF(AND(Table11[[#This Row],[Height (cm)]]&gt;=180,Table11[[#This Row],[Weight (kg)]]&gt;=70),"180+ and 70+","")</f>
        <v>180+ and 70+</v>
      </c>
    </row>
    <row r="1944" spans="12:17" x14ac:dyDescent="0.2">
      <c r="L1944" t="s">
        <v>1760</v>
      </c>
      <c r="M1944">
        <v>25</v>
      </c>
      <c r="N1944">
        <v>187</v>
      </c>
      <c r="O1944">
        <v>82</v>
      </c>
      <c r="P1944" t="str">
        <f>IF(Table11[[#This Row],[Age]]&lt;=22,"Rookie",IF(Table11[[#This Row],[Age]]&lt;=29,"Seasoned","Veteran"))</f>
        <v>Seasoned</v>
      </c>
      <c r="Q1944" t="str">
        <f>IF(AND(Table11[[#This Row],[Height (cm)]]&gt;=180,Table11[[#This Row],[Weight (kg)]]&gt;=70),"180+ and 70+","")</f>
        <v>180+ and 70+</v>
      </c>
    </row>
    <row r="1945" spans="12:17" x14ac:dyDescent="0.2">
      <c r="L1945" t="s">
        <v>1761</v>
      </c>
      <c r="M1945">
        <v>26</v>
      </c>
      <c r="N1945">
        <v>172</v>
      </c>
      <c r="O1945">
        <v>65</v>
      </c>
      <c r="P1945" t="str">
        <f>IF(Table11[[#This Row],[Age]]&lt;=22,"Rookie",IF(Table11[[#This Row],[Age]]&lt;=29,"Seasoned","Veteran"))</f>
        <v>Seasoned</v>
      </c>
      <c r="Q1945" t="str">
        <f>IF(AND(Table11[[#This Row],[Height (cm)]]&gt;=180,Table11[[#This Row],[Weight (kg)]]&gt;=70),"180+ and 70+","")</f>
        <v/>
      </c>
    </row>
    <row r="1946" spans="12:17" x14ac:dyDescent="0.2">
      <c r="L1946" t="s">
        <v>1762</v>
      </c>
      <c r="M1946">
        <v>26</v>
      </c>
      <c r="N1946">
        <v>189</v>
      </c>
      <c r="O1946">
        <v>73</v>
      </c>
      <c r="P1946" t="str">
        <f>IF(Table11[[#This Row],[Age]]&lt;=22,"Rookie",IF(Table11[[#This Row],[Age]]&lt;=29,"Seasoned","Veteran"))</f>
        <v>Seasoned</v>
      </c>
      <c r="Q1946" t="str">
        <f>IF(AND(Table11[[#This Row],[Height (cm)]]&gt;=180,Table11[[#This Row],[Weight (kg)]]&gt;=70),"180+ and 70+","")</f>
        <v>180+ and 70+</v>
      </c>
    </row>
    <row r="1947" spans="12:17" x14ac:dyDescent="0.2">
      <c r="L1947" t="s">
        <v>1244</v>
      </c>
      <c r="M1947">
        <v>28</v>
      </c>
      <c r="N1947">
        <v>172</v>
      </c>
      <c r="O1947">
        <v>70</v>
      </c>
      <c r="P1947" t="str">
        <f>IF(Table11[[#This Row],[Age]]&lt;=22,"Rookie",IF(Table11[[#This Row],[Age]]&lt;=29,"Seasoned","Veteran"))</f>
        <v>Seasoned</v>
      </c>
      <c r="Q1947" t="str">
        <f>IF(AND(Table11[[#This Row],[Height (cm)]]&gt;=180,Table11[[#This Row],[Weight (kg)]]&gt;=70),"180+ and 70+","")</f>
        <v/>
      </c>
    </row>
    <row r="1948" spans="12:17" x14ac:dyDescent="0.2">
      <c r="L1948" t="s">
        <v>1763</v>
      </c>
      <c r="M1948">
        <v>26</v>
      </c>
      <c r="N1948">
        <v>191</v>
      </c>
      <c r="O1948">
        <v>86</v>
      </c>
      <c r="P1948" t="str">
        <f>IF(Table11[[#This Row],[Age]]&lt;=22,"Rookie",IF(Table11[[#This Row],[Age]]&lt;=29,"Seasoned","Veteran"))</f>
        <v>Seasoned</v>
      </c>
      <c r="Q1948" t="str">
        <f>IF(AND(Table11[[#This Row],[Height (cm)]]&gt;=180,Table11[[#This Row],[Weight (kg)]]&gt;=70),"180+ and 70+","")</f>
        <v>180+ and 70+</v>
      </c>
    </row>
    <row r="1949" spans="12:17" x14ac:dyDescent="0.2">
      <c r="L1949" t="s">
        <v>1764</v>
      </c>
      <c r="M1949">
        <v>25</v>
      </c>
      <c r="N1949">
        <v>188</v>
      </c>
      <c r="O1949">
        <v>85</v>
      </c>
      <c r="P1949" t="str">
        <f>IF(Table11[[#This Row],[Age]]&lt;=22,"Rookie",IF(Table11[[#This Row],[Age]]&lt;=29,"Seasoned","Veteran"))</f>
        <v>Seasoned</v>
      </c>
      <c r="Q1949" t="str">
        <f>IF(AND(Table11[[#This Row],[Height (cm)]]&gt;=180,Table11[[#This Row],[Weight (kg)]]&gt;=70),"180+ and 70+","")</f>
        <v>180+ and 70+</v>
      </c>
    </row>
    <row r="1950" spans="12:17" x14ac:dyDescent="0.2">
      <c r="L1950" t="s">
        <v>1765</v>
      </c>
      <c r="M1950">
        <v>26</v>
      </c>
      <c r="N1950">
        <v>183</v>
      </c>
      <c r="O1950">
        <v>74</v>
      </c>
      <c r="P1950" t="str">
        <f>IF(Table11[[#This Row],[Age]]&lt;=22,"Rookie",IF(Table11[[#This Row],[Age]]&lt;=29,"Seasoned","Veteran"))</f>
        <v>Seasoned</v>
      </c>
      <c r="Q1950" t="str">
        <f>IF(AND(Table11[[#This Row],[Height (cm)]]&gt;=180,Table11[[#This Row],[Weight (kg)]]&gt;=70),"180+ and 70+","")</f>
        <v>180+ and 70+</v>
      </c>
    </row>
    <row r="1951" spans="12:17" x14ac:dyDescent="0.2">
      <c r="L1951" t="s">
        <v>1766</v>
      </c>
      <c r="M1951">
        <v>27</v>
      </c>
      <c r="N1951">
        <v>191</v>
      </c>
      <c r="O1951">
        <v>88</v>
      </c>
      <c r="P1951" t="str">
        <f>IF(Table11[[#This Row],[Age]]&lt;=22,"Rookie",IF(Table11[[#This Row],[Age]]&lt;=29,"Seasoned","Veteran"))</f>
        <v>Seasoned</v>
      </c>
      <c r="Q1951" t="str">
        <f>IF(AND(Table11[[#This Row],[Height (cm)]]&gt;=180,Table11[[#This Row],[Weight (kg)]]&gt;=70),"180+ and 70+","")</f>
        <v>180+ and 70+</v>
      </c>
    </row>
    <row r="1952" spans="12:17" x14ac:dyDescent="0.2">
      <c r="L1952" t="s">
        <v>1767</v>
      </c>
      <c r="M1952">
        <v>27</v>
      </c>
      <c r="N1952">
        <v>185</v>
      </c>
      <c r="O1952">
        <v>82</v>
      </c>
      <c r="P1952" t="str">
        <f>IF(Table11[[#This Row],[Age]]&lt;=22,"Rookie",IF(Table11[[#This Row],[Age]]&lt;=29,"Seasoned","Veteran"))</f>
        <v>Seasoned</v>
      </c>
      <c r="Q1952" t="str">
        <f>IF(AND(Table11[[#This Row],[Height (cm)]]&gt;=180,Table11[[#This Row],[Weight (kg)]]&gt;=70),"180+ and 70+","")</f>
        <v>180+ and 70+</v>
      </c>
    </row>
    <row r="1953" spans="12:17" x14ac:dyDescent="0.2">
      <c r="L1953" t="s">
        <v>1768</v>
      </c>
      <c r="M1953">
        <v>25</v>
      </c>
      <c r="N1953">
        <v>188</v>
      </c>
      <c r="O1953">
        <v>76</v>
      </c>
      <c r="P1953" t="str">
        <f>IF(Table11[[#This Row],[Age]]&lt;=22,"Rookie",IF(Table11[[#This Row],[Age]]&lt;=29,"Seasoned","Veteran"))</f>
        <v>Seasoned</v>
      </c>
      <c r="Q1953" t="str">
        <f>IF(AND(Table11[[#This Row],[Height (cm)]]&gt;=180,Table11[[#This Row],[Weight (kg)]]&gt;=70),"180+ and 70+","")</f>
        <v>180+ and 70+</v>
      </c>
    </row>
    <row r="1954" spans="12:17" x14ac:dyDescent="0.2">
      <c r="L1954" t="s">
        <v>1769</v>
      </c>
      <c r="M1954">
        <v>26</v>
      </c>
      <c r="N1954">
        <v>179</v>
      </c>
      <c r="O1954">
        <v>74</v>
      </c>
      <c r="P1954" t="str">
        <f>IF(Table11[[#This Row],[Age]]&lt;=22,"Rookie",IF(Table11[[#This Row],[Age]]&lt;=29,"Seasoned","Veteran"))</f>
        <v>Seasoned</v>
      </c>
      <c r="Q1954" t="str">
        <f>IF(AND(Table11[[#This Row],[Height (cm)]]&gt;=180,Table11[[#This Row],[Weight (kg)]]&gt;=70),"180+ and 70+","")</f>
        <v/>
      </c>
    </row>
    <row r="1955" spans="12:17" x14ac:dyDescent="0.2">
      <c r="L1955" t="s">
        <v>1770</v>
      </c>
      <c r="M1955">
        <v>25</v>
      </c>
      <c r="N1955">
        <v>190</v>
      </c>
      <c r="O1955">
        <v>80</v>
      </c>
      <c r="P1955" t="str">
        <f>IF(Table11[[#This Row],[Age]]&lt;=22,"Rookie",IF(Table11[[#This Row],[Age]]&lt;=29,"Seasoned","Veteran"))</f>
        <v>Seasoned</v>
      </c>
      <c r="Q1955" t="str">
        <f>IF(AND(Table11[[#This Row],[Height (cm)]]&gt;=180,Table11[[#This Row],[Weight (kg)]]&gt;=70),"180+ and 70+","")</f>
        <v>180+ and 70+</v>
      </c>
    </row>
    <row r="1956" spans="12:17" x14ac:dyDescent="0.2">
      <c r="L1956" t="s">
        <v>1771</v>
      </c>
      <c r="M1956">
        <v>23</v>
      </c>
      <c r="N1956">
        <v>174</v>
      </c>
      <c r="O1956">
        <v>72</v>
      </c>
      <c r="P1956" t="str">
        <f>IF(Table11[[#This Row],[Age]]&lt;=22,"Rookie",IF(Table11[[#This Row],[Age]]&lt;=29,"Seasoned","Veteran"))</f>
        <v>Seasoned</v>
      </c>
      <c r="Q1956" t="str">
        <f>IF(AND(Table11[[#This Row],[Height (cm)]]&gt;=180,Table11[[#This Row],[Weight (kg)]]&gt;=70),"180+ and 70+","")</f>
        <v/>
      </c>
    </row>
    <row r="1957" spans="12:17" x14ac:dyDescent="0.2">
      <c r="L1957" t="s">
        <v>1772</v>
      </c>
      <c r="M1957">
        <v>24</v>
      </c>
      <c r="N1957">
        <v>181</v>
      </c>
      <c r="O1957">
        <v>71</v>
      </c>
      <c r="P1957" t="str">
        <f>IF(Table11[[#This Row],[Age]]&lt;=22,"Rookie",IF(Table11[[#This Row],[Age]]&lt;=29,"Seasoned","Veteran"))</f>
        <v>Seasoned</v>
      </c>
      <c r="Q1957" t="str">
        <f>IF(AND(Table11[[#This Row],[Height (cm)]]&gt;=180,Table11[[#This Row],[Weight (kg)]]&gt;=70),"180+ and 70+","")</f>
        <v>180+ and 70+</v>
      </c>
    </row>
    <row r="1958" spans="12:17" x14ac:dyDescent="0.2">
      <c r="L1958" t="s">
        <v>1773</v>
      </c>
      <c r="M1958">
        <v>26</v>
      </c>
      <c r="N1958">
        <v>190</v>
      </c>
      <c r="O1958">
        <v>84</v>
      </c>
      <c r="P1958" t="str">
        <f>IF(Table11[[#This Row],[Age]]&lt;=22,"Rookie",IF(Table11[[#This Row],[Age]]&lt;=29,"Seasoned","Veteran"))</f>
        <v>Seasoned</v>
      </c>
      <c r="Q1958" t="str">
        <f>IF(AND(Table11[[#This Row],[Height (cm)]]&gt;=180,Table11[[#This Row],[Weight (kg)]]&gt;=70),"180+ and 70+","")</f>
        <v>180+ and 70+</v>
      </c>
    </row>
    <row r="1959" spans="12:17" x14ac:dyDescent="0.2">
      <c r="L1959" t="s">
        <v>1774</v>
      </c>
      <c r="M1959">
        <v>26</v>
      </c>
      <c r="N1959">
        <v>188</v>
      </c>
      <c r="O1959">
        <v>85</v>
      </c>
      <c r="P1959" t="str">
        <f>IF(Table11[[#This Row],[Age]]&lt;=22,"Rookie",IF(Table11[[#This Row],[Age]]&lt;=29,"Seasoned","Veteran"))</f>
        <v>Seasoned</v>
      </c>
      <c r="Q1959" t="str">
        <f>IF(AND(Table11[[#This Row],[Height (cm)]]&gt;=180,Table11[[#This Row],[Weight (kg)]]&gt;=70),"180+ and 70+","")</f>
        <v>180+ and 70+</v>
      </c>
    </row>
    <row r="1960" spans="12:17" x14ac:dyDescent="0.2">
      <c r="L1960" t="s">
        <v>1775</v>
      </c>
      <c r="M1960">
        <v>24</v>
      </c>
      <c r="N1960">
        <v>177</v>
      </c>
      <c r="O1960">
        <v>67</v>
      </c>
      <c r="P1960" t="str">
        <f>IF(Table11[[#This Row],[Age]]&lt;=22,"Rookie",IF(Table11[[#This Row],[Age]]&lt;=29,"Seasoned","Veteran"))</f>
        <v>Seasoned</v>
      </c>
      <c r="Q1960" t="str">
        <f>IF(AND(Table11[[#This Row],[Height (cm)]]&gt;=180,Table11[[#This Row],[Weight (kg)]]&gt;=70),"180+ and 70+","")</f>
        <v/>
      </c>
    </row>
    <row r="1961" spans="12:17" x14ac:dyDescent="0.2">
      <c r="L1961" t="s">
        <v>1776</v>
      </c>
      <c r="M1961">
        <v>26</v>
      </c>
      <c r="N1961">
        <v>184</v>
      </c>
      <c r="O1961">
        <v>74</v>
      </c>
      <c r="P1961" t="str">
        <f>IF(Table11[[#This Row],[Age]]&lt;=22,"Rookie",IF(Table11[[#This Row],[Age]]&lt;=29,"Seasoned","Veteran"))</f>
        <v>Seasoned</v>
      </c>
      <c r="Q1961" t="str">
        <f>IF(AND(Table11[[#This Row],[Height (cm)]]&gt;=180,Table11[[#This Row],[Weight (kg)]]&gt;=70),"180+ and 70+","")</f>
        <v>180+ and 70+</v>
      </c>
    </row>
    <row r="1962" spans="12:17" x14ac:dyDescent="0.2">
      <c r="L1962" t="s">
        <v>1777</v>
      </c>
      <c r="M1962">
        <v>24</v>
      </c>
      <c r="N1962">
        <v>188</v>
      </c>
      <c r="O1962">
        <v>74</v>
      </c>
      <c r="P1962" t="str">
        <f>IF(Table11[[#This Row],[Age]]&lt;=22,"Rookie",IF(Table11[[#This Row],[Age]]&lt;=29,"Seasoned","Veteran"))</f>
        <v>Seasoned</v>
      </c>
      <c r="Q1962" t="str">
        <f>IF(AND(Table11[[#This Row],[Height (cm)]]&gt;=180,Table11[[#This Row],[Weight (kg)]]&gt;=70),"180+ and 70+","")</f>
        <v>180+ and 70+</v>
      </c>
    </row>
    <row r="1963" spans="12:17" x14ac:dyDescent="0.2">
      <c r="L1963" t="s">
        <v>1778</v>
      </c>
      <c r="M1963">
        <v>23</v>
      </c>
      <c r="N1963">
        <v>173</v>
      </c>
      <c r="O1963">
        <v>66</v>
      </c>
      <c r="P1963" t="str">
        <f>IF(Table11[[#This Row],[Age]]&lt;=22,"Rookie",IF(Table11[[#This Row],[Age]]&lt;=29,"Seasoned","Veteran"))</f>
        <v>Seasoned</v>
      </c>
      <c r="Q1963" t="str">
        <f>IF(AND(Table11[[#This Row],[Height (cm)]]&gt;=180,Table11[[#This Row],[Weight (kg)]]&gt;=70),"180+ and 70+","")</f>
        <v/>
      </c>
    </row>
    <row r="1964" spans="12:17" x14ac:dyDescent="0.2">
      <c r="L1964" t="s">
        <v>1469</v>
      </c>
      <c r="M1964">
        <v>25</v>
      </c>
      <c r="N1964">
        <v>178</v>
      </c>
      <c r="O1964">
        <v>72</v>
      </c>
      <c r="P1964" t="str">
        <f>IF(Table11[[#This Row],[Age]]&lt;=22,"Rookie",IF(Table11[[#This Row],[Age]]&lt;=29,"Seasoned","Veteran"))</f>
        <v>Seasoned</v>
      </c>
      <c r="Q1964" t="str">
        <f>IF(AND(Table11[[#This Row],[Height (cm)]]&gt;=180,Table11[[#This Row],[Weight (kg)]]&gt;=70),"180+ and 70+","")</f>
        <v/>
      </c>
    </row>
    <row r="1965" spans="12:17" x14ac:dyDescent="0.2">
      <c r="L1965" t="s">
        <v>1779</v>
      </c>
      <c r="M1965">
        <v>25</v>
      </c>
      <c r="N1965">
        <v>184</v>
      </c>
      <c r="O1965">
        <v>69</v>
      </c>
      <c r="P1965" t="str">
        <f>IF(Table11[[#This Row],[Age]]&lt;=22,"Rookie",IF(Table11[[#This Row],[Age]]&lt;=29,"Seasoned","Veteran"))</f>
        <v>Seasoned</v>
      </c>
      <c r="Q1965" t="str">
        <f>IF(AND(Table11[[#This Row],[Height (cm)]]&gt;=180,Table11[[#This Row],[Weight (kg)]]&gt;=70),"180+ and 70+","")</f>
        <v/>
      </c>
    </row>
    <row r="1966" spans="12:17" x14ac:dyDescent="0.2">
      <c r="L1966" t="s">
        <v>1780</v>
      </c>
      <c r="M1966">
        <v>23</v>
      </c>
      <c r="N1966">
        <v>174</v>
      </c>
      <c r="O1966">
        <v>68</v>
      </c>
      <c r="P1966" t="str">
        <f>IF(Table11[[#This Row],[Age]]&lt;=22,"Rookie",IF(Table11[[#This Row],[Age]]&lt;=29,"Seasoned","Veteran"))</f>
        <v>Seasoned</v>
      </c>
      <c r="Q1966" t="str">
        <f>IF(AND(Table11[[#This Row],[Height (cm)]]&gt;=180,Table11[[#This Row],[Weight (kg)]]&gt;=70),"180+ and 70+","")</f>
        <v/>
      </c>
    </row>
    <row r="1967" spans="12:17" x14ac:dyDescent="0.2">
      <c r="L1967" t="s">
        <v>1781</v>
      </c>
      <c r="M1967">
        <v>26</v>
      </c>
      <c r="N1967">
        <v>192</v>
      </c>
      <c r="O1967">
        <v>88</v>
      </c>
      <c r="P1967" t="str">
        <f>IF(Table11[[#This Row],[Age]]&lt;=22,"Rookie",IF(Table11[[#This Row],[Age]]&lt;=29,"Seasoned","Veteran"))</f>
        <v>Seasoned</v>
      </c>
      <c r="Q1967" t="str">
        <f>IF(AND(Table11[[#This Row],[Height (cm)]]&gt;=180,Table11[[#This Row],[Weight (kg)]]&gt;=70),"180+ and 70+","")</f>
        <v>180+ and 70+</v>
      </c>
    </row>
    <row r="1968" spans="12:17" x14ac:dyDescent="0.2">
      <c r="L1968" t="s">
        <v>1782</v>
      </c>
      <c r="M1968">
        <v>25</v>
      </c>
      <c r="N1968">
        <v>180</v>
      </c>
      <c r="O1968">
        <v>78</v>
      </c>
      <c r="P1968" t="str">
        <f>IF(Table11[[#This Row],[Age]]&lt;=22,"Rookie",IF(Table11[[#This Row],[Age]]&lt;=29,"Seasoned","Veteran"))</f>
        <v>Seasoned</v>
      </c>
      <c r="Q1968" t="str">
        <f>IF(AND(Table11[[#This Row],[Height (cm)]]&gt;=180,Table11[[#This Row],[Weight (kg)]]&gt;=70),"180+ and 70+","")</f>
        <v>180+ and 70+</v>
      </c>
    </row>
    <row r="1969" spans="12:17" x14ac:dyDescent="0.2">
      <c r="L1969" t="s">
        <v>1783</v>
      </c>
      <c r="M1969">
        <v>25</v>
      </c>
      <c r="N1969">
        <v>186</v>
      </c>
      <c r="O1969">
        <v>75</v>
      </c>
      <c r="P1969" t="str">
        <f>IF(Table11[[#This Row],[Age]]&lt;=22,"Rookie",IF(Table11[[#This Row],[Age]]&lt;=29,"Seasoned","Veteran"))</f>
        <v>Seasoned</v>
      </c>
      <c r="Q1969" t="str">
        <f>IF(AND(Table11[[#This Row],[Height (cm)]]&gt;=180,Table11[[#This Row],[Weight (kg)]]&gt;=70),"180+ and 70+","")</f>
        <v>180+ and 70+</v>
      </c>
    </row>
    <row r="1970" spans="12:17" x14ac:dyDescent="0.2">
      <c r="L1970" t="s">
        <v>1784</v>
      </c>
      <c r="M1970">
        <v>29</v>
      </c>
      <c r="N1970">
        <v>193</v>
      </c>
      <c r="O1970">
        <v>85</v>
      </c>
      <c r="P1970" t="str">
        <f>IF(Table11[[#This Row],[Age]]&lt;=22,"Rookie",IF(Table11[[#This Row],[Age]]&lt;=29,"Seasoned","Veteran"))</f>
        <v>Seasoned</v>
      </c>
      <c r="Q1970" t="str">
        <f>IF(AND(Table11[[#This Row],[Height (cm)]]&gt;=180,Table11[[#This Row],[Weight (kg)]]&gt;=70),"180+ and 70+","")</f>
        <v>180+ and 70+</v>
      </c>
    </row>
    <row r="1971" spans="12:17" x14ac:dyDescent="0.2">
      <c r="L1971" t="s">
        <v>1785</v>
      </c>
      <c r="M1971">
        <v>24</v>
      </c>
      <c r="N1971">
        <v>180</v>
      </c>
      <c r="O1971">
        <v>73</v>
      </c>
      <c r="P1971" t="str">
        <f>IF(Table11[[#This Row],[Age]]&lt;=22,"Rookie",IF(Table11[[#This Row],[Age]]&lt;=29,"Seasoned","Veteran"))</f>
        <v>Seasoned</v>
      </c>
      <c r="Q1971" t="str">
        <f>IF(AND(Table11[[#This Row],[Height (cm)]]&gt;=180,Table11[[#This Row],[Weight (kg)]]&gt;=70),"180+ and 70+","")</f>
        <v>180+ and 70+</v>
      </c>
    </row>
    <row r="1972" spans="12:17" x14ac:dyDescent="0.2">
      <c r="L1972" t="s">
        <v>1786</v>
      </c>
      <c r="M1972">
        <v>26</v>
      </c>
      <c r="N1972">
        <v>182</v>
      </c>
      <c r="O1972">
        <v>70</v>
      </c>
      <c r="P1972" t="str">
        <f>IF(Table11[[#This Row],[Age]]&lt;=22,"Rookie",IF(Table11[[#This Row],[Age]]&lt;=29,"Seasoned","Veteran"))</f>
        <v>Seasoned</v>
      </c>
      <c r="Q1972" t="str">
        <f>IF(AND(Table11[[#This Row],[Height (cm)]]&gt;=180,Table11[[#This Row],[Weight (kg)]]&gt;=70),"180+ and 70+","")</f>
        <v>180+ and 70+</v>
      </c>
    </row>
    <row r="1973" spans="12:17" x14ac:dyDescent="0.2">
      <c r="L1973" t="s">
        <v>1787</v>
      </c>
      <c r="M1973">
        <v>28</v>
      </c>
      <c r="N1973">
        <v>190</v>
      </c>
      <c r="O1973">
        <v>86</v>
      </c>
      <c r="P1973" t="str">
        <f>IF(Table11[[#This Row],[Age]]&lt;=22,"Rookie",IF(Table11[[#This Row],[Age]]&lt;=29,"Seasoned","Veteran"))</f>
        <v>Seasoned</v>
      </c>
      <c r="Q1973" t="str">
        <f>IF(AND(Table11[[#This Row],[Height (cm)]]&gt;=180,Table11[[#This Row],[Weight (kg)]]&gt;=70),"180+ and 70+","")</f>
        <v>180+ and 70+</v>
      </c>
    </row>
    <row r="1974" spans="12:17" x14ac:dyDescent="0.2">
      <c r="L1974" t="s">
        <v>1788</v>
      </c>
      <c r="M1974">
        <v>25</v>
      </c>
      <c r="N1974">
        <v>180</v>
      </c>
      <c r="O1974">
        <v>74</v>
      </c>
      <c r="P1974" t="str">
        <f>IF(Table11[[#This Row],[Age]]&lt;=22,"Rookie",IF(Table11[[#This Row],[Age]]&lt;=29,"Seasoned","Veteran"))</f>
        <v>Seasoned</v>
      </c>
      <c r="Q1974" t="str">
        <f>IF(AND(Table11[[#This Row],[Height (cm)]]&gt;=180,Table11[[#This Row],[Weight (kg)]]&gt;=70),"180+ and 70+","")</f>
        <v>180+ and 70+</v>
      </c>
    </row>
    <row r="1975" spans="12:17" x14ac:dyDescent="0.2">
      <c r="L1975" t="s">
        <v>1789</v>
      </c>
      <c r="M1975">
        <v>25</v>
      </c>
      <c r="N1975">
        <v>174</v>
      </c>
      <c r="O1975">
        <v>66</v>
      </c>
      <c r="P1975" t="str">
        <f>IF(Table11[[#This Row],[Age]]&lt;=22,"Rookie",IF(Table11[[#This Row],[Age]]&lt;=29,"Seasoned","Veteran"))</f>
        <v>Seasoned</v>
      </c>
      <c r="Q1975" t="str">
        <f>IF(AND(Table11[[#This Row],[Height (cm)]]&gt;=180,Table11[[#This Row],[Weight (kg)]]&gt;=70),"180+ and 70+","")</f>
        <v/>
      </c>
    </row>
    <row r="1976" spans="12:17" x14ac:dyDescent="0.2">
      <c r="L1976" t="s">
        <v>1790</v>
      </c>
      <c r="M1976">
        <v>24</v>
      </c>
      <c r="N1976">
        <v>176</v>
      </c>
      <c r="O1976">
        <v>72</v>
      </c>
      <c r="P1976" t="str">
        <f>IF(Table11[[#This Row],[Age]]&lt;=22,"Rookie",IF(Table11[[#This Row],[Age]]&lt;=29,"Seasoned","Veteran"))</f>
        <v>Seasoned</v>
      </c>
      <c r="Q1976" t="str">
        <f>IF(AND(Table11[[#This Row],[Height (cm)]]&gt;=180,Table11[[#This Row],[Weight (kg)]]&gt;=70),"180+ and 70+","")</f>
        <v/>
      </c>
    </row>
    <row r="1977" spans="12:17" x14ac:dyDescent="0.2">
      <c r="L1977" t="s">
        <v>1791</v>
      </c>
      <c r="M1977">
        <v>25</v>
      </c>
      <c r="N1977">
        <v>188</v>
      </c>
      <c r="O1977">
        <v>84</v>
      </c>
      <c r="P1977" t="str">
        <f>IF(Table11[[#This Row],[Age]]&lt;=22,"Rookie",IF(Table11[[#This Row],[Age]]&lt;=29,"Seasoned","Veteran"))</f>
        <v>Seasoned</v>
      </c>
      <c r="Q1977" t="str">
        <f>IF(AND(Table11[[#This Row],[Height (cm)]]&gt;=180,Table11[[#This Row],[Weight (kg)]]&gt;=70),"180+ and 70+","")</f>
        <v>180+ and 70+</v>
      </c>
    </row>
    <row r="1978" spans="12:17" x14ac:dyDescent="0.2">
      <c r="L1978" t="s">
        <v>1792</v>
      </c>
      <c r="M1978">
        <v>24</v>
      </c>
      <c r="N1978">
        <v>194</v>
      </c>
      <c r="O1978">
        <v>95</v>
      </c>
      <c r="P1978" t="str">
        <f>IF(Table11[[#This Row],[Age]]&lt;=22,"Rookie",IF(Table11[[#This Row],[Age]]&lt;=29,"Seasoned","Veteran"))</f>
        <v>Seasoned</v>
      </c>
      <c r="Q1978" t="str">
        <f>IF(AND(Table11[[#This Row],[Height (cm)]]&gt;=180,Table11[[#This Row],[Weight (kg)]]&gt;=70),"180+ and 70+","")</f>
        <v>180+ and 70+</v>
      </c>
    </row>
    <row r="1979" spans="12:17" x14ac:dyDescent="0.2">
      <c r="L1979" t="s">
        <v>1793</v>
      </c>
      <c r="M1979">
        <v>24</v>
      </c>
      <c r="N1979">
        <v>187</v>
      </c>
      <c r="O1979">
        <v>84</v>
      </c>
      <c r="P1979" t="str">
        <f>IF(Table11[[#This Row],[Age]]&lt;=22,"Rookie",IF(Table11[[#This Row],[Age]]&lt;=29,"Seasoned","Veteran"))</f>
        <v>Seasoned</v>
      </c>
      <c r="Q1979" t="str">
        <f>IF(AND(Table11[[#This Row],[Height (cm)]]&gt;=180,Table11[[#This Row],[Weight (kg)]]&gt;=70),"180+ and 70+","")</f>
        <v>180+ and 70+</v>
      </c>
    </row>
    <row r="1980" spans="12:17" x14ac:dyDescent="0.2">
      <c r="L1980" t="s">
        <v>1794</v>
      </c>
      <c r="M1980">
        <v>27</v>
      </c>
      <c r="N1980">
        <v>184</v>
      </c>
      <c r="O1980">
        <v>84</v>
      </c>
      <c r="P1980" t="str">
        <f>IF(Table11[[#This Row],[Age]]&lt;=22,"Rookie",IF(Table11[[#This Row],[Age]]&lt;=29,"Seasoned","Veteran"))</f>
        <v>Seasoned</v>
      </c>
      <c r="Q1980" t="str">
        <f>IF(AND(Table11[[#This Row],[Height (cm)]]&gt;=180,Table11[[#This Row],[Weight (kg)]]&gt;=70),"180+ and 70+","")</f>
        <v>180+ and 70+</v>
      </c>
    </row>
    <row r="1981" spans="12:17" x14ac:dyDescent="0.2">
      <c r="L1981" t="s">
        <v>1795</v>
      </c>
      <c r="M1981">
        <v>23</v>
      </c>
      <c r="N1981">
        <v>183</v>
      </c>
      <c r="O1981">
        <v>75</v>
      </c>
      <c r="P1981" t="str">
        <f>IF(Table11[[#This Row],[Age]]&lt;=22,"Rookie",IF(Table11[[#This Row],[Age]]&lt;=29,"Seasoned","Veteran"))</f>
        <v>Seasoned</v>
      </c>
      <c r="Q1981" t="str">
        <f>IF(AND(Table11[[#This Row],[Height (cm)]]&gt;=180,Table11[[#This Row],[Weight (kg)]]&gt;=70),"180+ and 70+","")</f>
        <v>180+ and 70+</v>
      </c>
    </row>
    <row r="1982" spans="12:17" x14ac:dyDescent="0.2">
      <c r="L1982" t="s">
        <v>1796</v>
      </c>
      <c r="M1982">
        <v>31</v>
      </c>
      <c r="N1982">
        <v>174</v>
      </c>
      <c r="O1982">
        <v>69</v>
      </c>
      <c r="P1982" t="str">
        <f>IF(Table11[[#This Row],[Age]]&lt;=22,"Rookie",IF(Table11[[#This Row],[Age]]&lt;=29,"Seasoned","Veteran"))</f>
        <v>Veteran</v>
      </c>
      <c r="Q1982" t="str">
        <f>IF(AND(Table11[[#This Row],[Height (cm)]]&gt;=180,Table11[[#This Row],[Weight (kg)]]&gt;=70),"180+ and 70+","")</f>
        <v/>
      </c>
    </row>
    <row r="1983" spans="12:17" x14ac:dyDescent="0.2">
      <c r="L1983" t="s">
        <v>1797</v>
      </c>
      <c r="M1983">
        <v>27</v>
      </c>
      <c r="N1983">
        <v>169</v>
      </c>
      <c r="O1983">
        <v>62</v>
      </c>
      <c r="P1983" t="str">
        <f>IF(Table11[[#This Row],[Age]]&lt;=22,"Rookie",IF(Table11[[#This Row],[Age]]&lt;=29,"Seasoned","Veteran"))</f>
        <v>Seasoned</v>
      </c>
      <c r="Q1983" t="str">
        <f>IF(AND(Table11[[#This Row],[Height (cm)]]&gt;=180,Table11[[#This Row],[Weight (kg)]]&gt;=70),"180+ and 70+","")</f>
        <v/>
      </c>
    </row>
    <row r="1984" spans="12:17" x14ac:dyDescent="0.2">
      <c r="L1984" t="s">
        <v>1500</v>
      </c>
      <c r="M1984">
        <v>29</v>
      </c>
      <c r="N1984">
        <v>191</v>
      </c>
      <c r="O1984">
        <v>91</v>
      </c>
      <c r="P1984" t="str">
        <f>IF(Table11[[#This Row],[Age]]&lt;=22,"Rookie",IF(Table11[[#This Row],[Age]]&lt;=29,"Seasoned","Veteran"))</f>
        <v>Seasoned</v>
      </c>
      <c r="Q1984" t="str">
        <f>IF(AND(Table11[[#This Row],[Height (cm)]]&gt;=180,Table11[[#This Row],[Weight (kg)]]&gt;=70),"180+ and 70+","")</f>
        <v>180+ and 70+</v>
      </c>
    </row>
    <row r="1985" spans="12:17" x14ac:dyDescent="0.2">
      <c r="L1985" t="s">
        <v>1798</v>
      </c>
      <c r="M1985">
        <v>28</v>
      </c>
      <c r="N1985">
        <v>185</v>
      </c>
      <c r="O1985">
        <v>75</v>
      </c>
      <c r="P1985" t="str">
        <f>IF(Table11[[#This Row],[Age]]&lt;=22,"Rookie",IF(Table11[[#This Row],[Age]]&lt;=29,"Seasoned","Veteran"))</f>
        <v>Seasoned</v>
      </c>
      <c r="Q1985" t="str">
        <f>IF(AND(Table11[[#This Row],[Height (cm)]]&gt;=180,Table11[[#This Row],[Weight (kg)]]&gt;=70),"180+ and 70+","")</f>
        <v>180+ and 70+</v>
      </c>
    </row>
    <row r="1986" spans="12:17" x14ac:dyDescent="0.2">
      <c r="L1986" t="s">
        <v>1799</v>
      </c>
      <c r="M1986">
        <v>30</v>
      </c>
      <c r="N1986">
        <v>174</v>
      </c>
      <c r="O1986">
        <v>74</v>
      </c>
      <c r="P1986" t="str">
        <f>IF(Table11[[#This Row],[Age]]&lt;=22,"Rookie",IF(Table11[[#This Row],[Age]]&lt;=29,"Seasoned","Veteran"))</f>
        <v>Veteran</v>
      </c>
      <c r="Q1986" t="str">
        <f>IF(AND(Table11[[#This Row],[Height (cm)]]&gt;=180,Table11[[#This Row],[Weight (kg)]]&gt;=70),"180+ and 70+","")</f>
        <v/>
      </c>
    </row>
    <row r="1987" spans="12:17" x14ac:dyDescent="0.2">
      <c r="L1987" t="s">
        <v>1800</v>
      </c>
      <c r="M1987">
        <v>28</v>
      </c>
      <c r="N1987">
        <v>176</v>
      </c>
      <c r="O1987">
        <v>79</v>
      </c>
      <c r="P1987" t="str">
        <f>IF(Table11[[#This Row],[Age]]&lt;=22,"Rookie",IF(Table11[[#This Row],[Age]]&lt;=29,"Seasoned","Veteran"))</f>
        <v>Seasoned</v>
      </c>
      <c r="Q1987" t="str">
        <f>IF(AND(Table11[[#This Row],[Height (cm)]]&gt;=180,Table11[[#This Row],[Weight (kg)]]&gt;=70),"180+ and 70+","")</f>
        <v/>
      </c>
    </row>
    <row r="1988" spans="12:17" x14ac:dyDescent="0.2">
      <c r="L1988" t="s">
        <v>1502</v>
      </c>
      <c r="M1988">
        <v>29</v>
      </c>
      <c r="N1988">
        <v>182</v>
      </c>
      <c r="O1988">
        <v>75</v>
      </c>
      <c r="P1988" t="str">
        <f>IF(Table11[[#This Row],[Age]]&lt;=22,"Rookie",IF(Table11[[#This Row],[Age]]&lt;=29,"Seasoned","Veteran"))</f>
        <v>Seasoned</v>
      </c>
      <c r="Q1988" t="str">
        <f>IF(AND(Table11[[#This Row],[Height (cm)]]&gt;=180,Table11[[#This Row],[Weight (kg)]]&gt;=70),"180+ and 70+","")</f>
        <v>180+ and 70+</v>
      </c>
    </row>
    <row r="1989" spans="12:17" x14ac:dyDescent="0.2">
      <c r="L1989" t="s">
        <v>1503</v>
      </c>
      <c r="M1989">
        <v>28</v>
      </c>
      <c r="N1989">
        <v>182</v>
      </c>
      <c r="O1989">
        <v>81</v>
      </c>
      <c r="P1989" t="str">
        <f>IF(Table11[[#This Row],[Age]]&lt;=22,"Rookie",IF(Table11[[#This Row],[Age]]&lt;=29,"Seasoned","Veteran"))</f>
        <v>Seasoned</v>
      </c>
      <c r="Q1989" t="str">
        <f>IF(AND(Table11[[#This Row],[Height (cm)]]&gt;=180,Table11[[#This Row],[Weight (kg)]]&gt;=70),"180+ and 70+","")</f>
        <v>180+ and 70+</v>
      </c>
    </row>
    <row r="1990" spans="12:17" x14ac:dyDescent="0.2">
      <c r="L1990" t="s">
        <v>1801</v>
      </c>
      <c r="M1990">
        <v>30</v>
      </c>
      <c r="N1990">
        <v>178</v>
      </c>
      <c r="O1990">
        <v>74</v>
      </c>
      <c r="P1990" t="str">
        <f>IF(Table11[[#This Row],[Age]]&lt;=22,"Rookie",IF(Table11[[#This Row],[Age]]&lt;=29,"Seasoned","Veteran"))</f>
        <v>Veteran</v>
      </c>
      <c r="Q1990" t="str">
        <f>IF(AND(Table11[[#This Row],[Height (cm)]]&gt;=180,Table11[[#This Row],[Weight (kg)]]&gt;=70),"180+ and 70+","")</f>
        <v/>
      </c>
    </row>
    <row r="1991" spans="12:17" x14ac:dyDescent="0.2">
      <c r="L1991" t="s">
        <v>1802</v>
      </c>
      <c r="M1991">
        <v>30</v>
      </c>
      <c r="N1991">
        <v>172</v>
      </c>
      <c r="O1991">
        <v>65</v>
      </c>
      <c r="P1991" t="str">
        <f>IF(Table11[[#This Row],[Age]]&lt;=22,"Rookie",IF(Table11[[#This Row],[Age]]&lt;=29,"Seasoned","Veteran"))</f>
        <v>Veteran</v>
      </c>
      <c r="Q1991" t="str">
        <f>IF(AND(Table11[[#This Row],[Height (cm)]]&gt;=180,Table11[[#This Row],[Weight (kg)]]&gt;=70),"180+ and 70+","")</f>
        <v/>
      </c>
    </row>
    <row r="1992" spans="12:17" x14ac:dyDescent="0.2">
      <c r="L1992" t="s">
        <v>1803</v>
      </c>
      <c r="M1992">
        <v>28</v>
      </c>
      <c r="N1992">
        <v>193</v>
      </c>
      <c r="O1992">
        <v>86</v>
      </c>
      <c r="P1992" t="str">
        <f>IF(Table11[[#This Row],[Age]]&lt;=22,"Rookie",IF(Table11[[#This Row],[Age]]&lt;=29,"Seasoned","Veteran"))</f>
        <v>Seasoned</v>
      </c>
      <c r="Q1992" t="str">
        <f>IF(AND(Table11[[#This Row],[Height (cm)]]&gt;=180,Table11[[#This Row],[Weight (kg)]]&gt;=70),"180+ and 70+","")</f>
        <v>180+ and 70+</v>
      </c>
    </row>
    <row r="1993" spans="12:17" x14ac:dyDescent="0.2">
      <c r="L1993" t="s">
        <v>1804</v>
      </c>
      <c r="M1993">
        <v>28</v>
      </c>
      <c r="N1993">
        <v>173</v>
      </c>
      <c r="O1993">
        <v>70</v>
      </c>
      <c r="P1993" t="str">
        <f>IF(Table11[[#This Row],[Age]]&lt;=22,"Rookie",IF(Table11[[#This Row],[Age]]&lt;=29,"Seasoned","Veteran"))</f>
        <v>Seasoned</v>
      </c>
      <c r="Q1993" t="str">
        <f>IF(AND(Table11[[#This Row],[Height (cm)]]&gt;=180,Table11[[#This Row],[Weight (kg)]]&gt;=70),"180+ and 70+","")</f>
        <v/>
      </c>
    </row>
    <row r="1994" spans="12:17" x14ac:dyDescent="0.2">
      <c r="L1994" t="s">
        <v>1805</v>
      </c>
      <c r="M1994">
        <v>30</v>
      </c>
      <c r="N1994">
        <v>179</v>
      </c>
      <c r="O1994">
        <v>72</v>
      </c>
      <c r="P1994" t="str">
        <f>IF(Table11[[#This Row],[Age]]&lt;=22,"Rookie",IF(Table11[[#This Row],[Age]]&lt;=29,"Seasoned","Veteran"))</f>
        <v>Veteran</v>
      </c>
      <c r="Q1994" t="str">
        <f>IF(AND(Table11[[#This Row],[Height (cm)]]&gt;=180,Table11[[#This Row],[Weight (kg)]]&gt;=70),"180+ and 70+","")</f>
        <v/>
      </c>
    </row>
    <row r="1995" spans="12:17" x14ac:dyDescent="0.2">
      <c r="L1995" t="s">
        <v>1806</v>
      </c>
      <c r="M1995">
        <v>26</v>
      </c>
      <c r="N1995">
        <v>187</v>
      </c>
      <c r="O1995">
        <v>79</v>
      </c>
      <c r="P1995" t="str">
        <f>IF(Table11[[#This Row],[Age]]&lt;=22,"Rookie",IF(Table11[[#This Row],[Age]]&lt;=29,"Seasoned","Veteran"))</f>
        <v>Seasoned</v>
      </c>
      <c r="Q1995" t="str">
        <f>IF(AND(Table11[[#This Row],[Height (cm)]]&gt;=180,Table11[[#This Row],[Weight (kg)]]&gt;=70),"180+ and 70+","")</f>
        <v>180+ and 70+</v>
      </c>
    </row>
    <row r="1996" spans="12:17" x14ac:dyDescent="0.2">
      <c r="L1996" t="s">
        <v>1807</v>
      </c>
      <c r="M1996">
        <v>26</v>
      </c>
      <c r="N1996">
        <v>173</v>
      </c>
      <c r="O1996">
        <v>69</v>
      </c>
      <c r="P1996" t="str">
        <f>IF(Table11[[#This Row],[Age]]&lt;=22,"Rookie",IF(Table11[[#This Row],[Age]]&lt;=29,"Seasoned","Veteran"))</f>
        <v>Seasoned</v>
      </c>
      <c r="Q1996" t="str">
        <f>IF(AND(Table11[[#This Row],[Height (cm)]]&gt;=180,Table11[[#This Row],[Weight (kg)]]&gt;=70),"180+ and 70+","")</f>
        <v/>
      </c>
    </row>
    <row r="1997" spans="12:17" x14ac:dyDescent="0.2">
      <c r="L1997" t="s">
        <v>1808</v>
      </c>
      <c r="M1997">
        <v>27</v>
      </c>
      <c r="N1997">
        <v>174</v>
      </c>
      <c r="O1997">
        <v>70</v>
      </c>
      <c r="P1997" t="str">
        <f>IF(Table11[[#This Row],[Age]]&lt;=22,"Rookie",IF(Table11[[#This Row],[Age]]&lt;=29,"Seasoned","Veteran"))</f>
        <v>Seasoned</v>
      </c>
      <c r="Q1997" t="str">
        <f>IF(AND(Table11[[#This Row],[Height (cm)]]&gt;=180,Table11[[#This Row],[Weight (kg)]]&gt;=70),"180+ and 70+","")</f>
        <v/>
      </c>
    </row>
    <row r="1998" spans="12:17" x14ac:dyDescent="0.2">
      <c r="L1998" t="s">
        <v>1809</v>
      </c>
      <c r="M1998">
        <v>26</v>
      </c>
      <c r="N1998">
        <v>175</v>
      </c>
      <c r="O1998">
        <v>74</v>
      </c>
      <c r="P1998" t="str">
        <f>IF(Table11[[#This Row],[Age]]&lt;=22,"Rookie",IF(Table11[[#This Row],[Age]]&lt;=29,"Seasoned","Veteran"))</f>
        <v>Seasoned</v>
      </c>
      <c r="Q1998" t="str">
        <f>IF(AND(Table11[[#This Row],[Height (cm)]]&gt;=180,Table11[[#This Row],[Weight (kg)]]&gt;=70),"180+ and 70+","")</f>
        <v/>
      </c>
    </row>
    <row r="1999" spans="12:17" x14ac:dyDescent="0.2">
      <c r="L1999" t="s">
        <v>1810</v>
      </c>
      <c r="M1999">
        <v>29</v>
      </c>
      <c r="N1999">
        <v>175</v>
      </c>
      <c r="O1999">
        <v>65</v>
      </c>
      <c r="P1999" t="str">
        <f>IF(Table11[[#This Row],[Age]]&lt;=22,"Rookie",IF(Table11[[#This Row],[Age]]&lt;=29,"Seasoned","Veteran"))</f>
        <v>Seasoned</v>
      </c>
      <c r="Q1999" t="str">
        <f>IF(AND(Table11[[#This Row],[Height (cm)]]&gt;=180,Table11[[#This Row],[Weight (kg)]]&gt;=70),"180+ and 70+","")</f>
        <v/>
      </c>
    </row>
    <row r="2000" spans="12:17" x14ac:dyDescent="0.2">
      <c r="L2000" t="s">
        <v>1811</v>
      </c>
      <c r="M2000">
        <v>29</v>
      </c>
      <c r="N2000">
        <v>177</v>
      </c>
      <c r="O2000">
        <v>77</v>
      </c>
      <c r="P2000" t="str">
        <f>IF(Table11[[#This Row],[Age]]&lt;=22,"Rookie",IF(Table11[[#This Row],[Age]]&lt;=29,"Seasoned","Veteran"))</f>
        <v>Seasoned</v>
      </c>
      <c r="Q2000" t="str">
        <f>IF(AND(Table11[[#This Row],[Height (cm)]]&gt;=180,Table11[[#This Row],[Weight (kg)]]&gt;=70),"180+ and 70+","")</f>
        <v/>
      </c>
    </row>
    <row r="2001" spans="12:17" x14ac:dyDescent="0.2">
      <c r="L2001" t="s">
        <v>1812</v>
      </c>
      <c r="M2001">
        <v>29</v>
      </c>
      <c r="N2001">
        <v>184</v>
      </c>
      <c r="O2001">
        <v>81</v>
      </c>
      <c r="P2001" t="str">
        <f>IF(Table11[[#This Row],[Age]]&lt;=22,"Rookie",IF(Table11[[#This Row],[Age]]&lt;=29,"Seasoned","Veteran"))</f>
        <v>Seasoned</v>
      </c>
      <c r="Q2001" t="str">
        <f>IF(AND(Table11[[#This Row],[Height (cm)]]&gt;=180,Table11[[#This Row],[Weight (kg)]]&gt;=70),"180+ and 70+","")</f>
        <v>180+ and 70+</v>
      </c>
    </row>
    <row r="2002" spans="12:17" x14ac:dyDescent="0.2">
      <c r="L2002" t="s">
        <v>1813</v>
      </c>
      <c r="M2002">
        <v>30</v>
      </c>
      <c r="N2002">
        <v>192</v>
      </c>
      <c r="O2002">
        <v>84</v>
      </c>
      <c r="P2002" t="str">
        <f>IF(Table11[[#This Row],[Age]]&lt;=22,"Rookie",IF(Table11[[#This Row],[Age]]&lt;=29,"Seasoned","Veteran"))</f>
        <v>Veteran</v>
      </c>
      <c r="Q2002" t="str">
        <f>IF(AND(Table11[[#This Row],[Height (cm)]]&gt;=180,Table11[[#This Row],[Weight (kg)]]&gt;=70),"180+ and 70+","")</f>
        <v>180+ and 70+</v>
      </c>
    </row>
    <row r="2003" spans="12:17" x14ac:dyDescent="0.2">
      <c r="L2003" t="s">
        <v>1814</v>
      </c>
      <c r="M2003">
        <v>30</v>
      </c>
      <c r="N2003">
        <v>181</v>
      </c>
      <c r="O2003">
        <v>69</v>
      </c>
      <c r="P2003" t="str">
        <f>IF(Table11[[#This Row],[Age]]&lt;=22,"Rookie",IF(Table11[[#This Row],[Age]]&lt;=29,"Seasoned","Veteran"))</f>
        <v>Veteran</v>
      </c>
      <c r="Q2003" t="str">
        <f>IF(AND(Table11[[#This Row],[Height (cm)]]&gt;=180,Table11[[#This Row],[Weight (kg)]]&gt;=70),"180+ and 70+","")</f>
        <v/>
      </c>
    </row>
    <row r="2004" spans="12:17" x14ac:dyDescent="0.2">
      <c r="L2004" t="s">
        <v>1815</v>
      </c>
      <c r="M2004">
        <v>29</v>
      </c>
      <c r="N2004">
        <v>180</v>
      </c>
      <c r="O2004">
        <v>70</v>
      </c>
      <c r="P2004" t="str">
        <f>IF(Table11[[#This Row],[Age]]&lt;=22,"Rookie",IF(Table11[[#This Row],[Age]]&lt;=29,"Seasoned","Veteran"))</f>
        <v>Seasoned</v>
      </c>
      <c r="Q2004" t="str">
        <f>IF(AND(Table11[[#This Row],[Height (cm)]]&gt;=180,Table11[[#This Row],[Weight (kg)]]&gt;=70),"180+ and 70+","")</f>
        <v>180+ and 70+</v>
      </c>
    </row>
    <row r="2005" spans="12:17" x14ac:dyDescent="0.2">
      <c r="L2005" t="s">
        <v>1816</v>
      </c>
      <c r="M2005">
        <v>30</v>
      </c>
      <c r="N2005">
        <v>179</v>
      </c>
      <c r="O2005">
        <v>73</v>
      </c>
      <c r="P2005" t="str">
        <f>IF(Table11[[#This Row],[Age]]&lt;=22,"Rookie",IF(Table11[[#This Row],[Age]]&lt;=29,"Seasoned","Veteran"))</f>
        <v>Veteran</v>
      </c>
      <c r="Q2005" t="str">
        <f>IF(AND(Table11[[#This Row],[Height (cm)]]&gt;=180,Table11[[#This Row],[Weight (kg)]]&gt;=70),"180+ and 70+","")</f>
        <v/>
      </c>
    </row>
    <row r="2006" spans="12:17" x14ac:dyDescent="0.2">
      <c r="L2006" t="s">
        <v>1817</v>
      </c>
      <c r="M2006">
        <v>29</v>
      </c>
      <c r="N2006">
        <v>182</v>
      </c>
      <c r="O2006">
        <v>80</v>
      </c>
      <c r="P2006" t="str">
        <f>IF(Table11[[#This Row],[Age]]&lt;=22,"Rookie",IF(Table11[[#This Row],[Age]]&lt;=29,"Seasoned","Veteran"))</f>
        <v>Seasoned</v>
      </c>
      <c r="Q2006" t="str">
        <f>IF(AND(Table11[[#This Row],[Height (cm)]]&gt;=180,Table11[[#This Row],[Weight (kg)]]&gt;=70),"180+ and 70+","")</f>
        <v>180+ and 70+</v>
      </c>
    </row>
    <row r="2007" spans="12:17" x14ac:dyDescent="0.2">
      <c r="L2007" t="s">
        <v>1818</v>
      </c>
      <c r="M2007">
        <v>29</v>
      </c>
      <c r="N2007">
        <v>194</v>
      </c>
      <c r="O2007">
        <v>77</v>
      </c>
      <c r="P2007" t="str">
        <f>IF(Table11[[#This Row],[Age]]&lt;=22,"Rookie",IF(Table11[[#This Row],[Age]]&lt;=29,"Seasoned","Veteran"))</f>
        <v>Seasoned</v>
      </c>
      <c r="Q2007" t="str">
        <f>IF(AND(Table11[[#This Row],[Height (cm)]]&gt;=180,Table11[[#This Row],[Weight (kg)]]&gt;=70),"180+ and 70+","")</f>
        <v>180+ and 70+</v>
      </c>
    </row>
    <row r="2008" spans="12:17" x14ac:dyDescent="0.2">
      <c r="L2008" t="s">
        <v>1819</v>
      </c>
      <c r="M2008">
        <v>27</v>
      </c>
      <c r="N2008">
        <v>181</v>
      </c>
      <c r="O2008">
        <v>73</v>
      </c>
      <c r="P2008" t="str">
        <f>IF(Table11[[#This Row],[Age]]&lt;=22,"Rookie",IF(Table11[[#This Row],[Age]]&lt;=29,"Seasoned","Veteran"))</f>
        <v>Seasoned</v>
      </c>
      <c r="Q2008" t="str">
        <f>IF(AND(Table11[[#This Row],[Height (cm)]]&gt;=180,Table11[[#This Row],[Weight (kg)]]&gt;=70),"180+ and 70+","")</f>
        <v>180+ and 70+</v>
      </c>
    </row>
    <row r="2009" spans="12:17" x14ac:dyDescent="0.2">
      <c r="L2009" t="s">
        <v>1820</v>
      </c>
      <c r="M2009">
        <v>27</v>
      </c>
      <c r="N2009">
        <v>186</v>
      </c>
      <c r="O2009">
        <v>83</v>
      </c>
      <c r="P2009" t="str">
        <f>IF(Table11[[#This Row],[Age]]&lt;=22,"Rookie",IF(Table11[[#This Row],[Age]]&lt;=29,"Seasoned","Veteran"))</f>
        <v>Seasoned</v>
      </c>
      <c r="Q2009" t="str">
        <f>IF(AND(Table11[[#This Row],[Height (cm)]]&gt;=180,Table11[[#This Row],[Weight (kg)]]&gt;=70),"180+ and 70+","")</f>
        <v>180+ and 70+</v>
      </c>
    </row>
    <row r="2010" spans="12:17" x14ac:dyDescent="0.2">
      <c r="L2010" t="s">
        <v>1821</v>
      </c>
      <c r="M2010">
        <v>30</v>
      </c>
      <c r="N2010">
        <v>173</v>
      </c>
      <c r="O2010">
        <v>67</v>
      </c>
      <c r="P2010" t="str">
        <f>IF(Table11[[#This Row],[Age]]&lt;=22,"Rookie",IF(Table11[[#This Row],[Age]]&lt;=29,"Seasoned","Veteran"))</f>
        <v>Veteran</v>
      </c>
      <c r="Q2010" t="str">
        <f>IF(AND(Table11[[#This Row],[Height (cm)]]&gt;=180,Table11[[#This Row],[Weight (kg)]]&gt;=70),"180+ and 70+","")</f>
        <v/>
      </c>
    </row>
    <row r="2011" spans="12:17" x14ac:dyDescent="0.2">
      <c r="L2011" t="s">
        <v>1822</v>
      </c>
      <c r="M2011">
        <v>26</v>
      </c>
      <c r="N2011">
        <v>179</v>
      </c>
      <c r="O2011">
        <v>69</v>
      </c>
      <c r="P2011" t="str">
        <f>IF(Table11[[#This Row],[Age]]&lt;=22,"Rookie",IF(Table11[[#This Row],[Age]]&lt;=29,"Seasoned","Veteran"))</f>
        <v>Seasoned</v>
      </c>
      <c r="Q2011" t="str">
        <f>IF(AND(Table11[[#This Row],[Height (cm)]]&gt;=180,Table11[[#This Row],[Weight (kg)]]&gt;=70),"180+ and 70+","")</f>
        <v/>
      </c>
    </row>
    <row r="2012" spans="12:17" x14ac:dyDescent="0.2">
      <c r="L2012" t="s">
        <v>1823</v>
      </c>
      <c r="M2012">
        <v>27</v>
      </c>
      <c r="N2012">
        <v>180</v>
      </c>
      <c r="O2012">
        <v>71</v>
      </c>
      <c r="P2012" t="str">
        <f>IF(Table11[[#This Row],[Age]]&lt;=22,"Rookie",IF(Table11[[#This Row],[Age]]&lt;=29,"Seasoned","Veteran"))</f>
        <v>Seasoned</v>
      </c>
      <c r="Q2012" t="str">
        <f>IF(AND(Table11[[#This Row],[Height (cm)]]&gt;=180,Table11[[#This Row],[Weight (kg)]]&gt;=70),"180+ and 70+","")</f>
        <v>180+ and 70+</v>
      </c>
    </row>
    <row r="2013" spans="12:17" x14ac:dyDescent="0.2">
      <c r="L2013" t="s">
        <v>1824</v>
      </c>
      <c r="M2013">
        <v>29</v>
      </c>
      <c r="N2013">
        <v>178</v>
      </c>
      <c r="O2013">
        <v>64</v>
      </c>
      <c r="P2013" t="str">
        <f>IF(Table11[[#This Row],[Age]]&lt;=22,"Rookie",IF(Table11[[#This Row],[Age]]&lt;=29,"Seasoned","Veteran"))</f>
        <v>Seasoned</v>
      </c>
      <c r="Q2013" t="str">
        <f>IF(AND(Table11[[#This Row],[Height (cm)]]&gt;=180,Table11[[#This Row],[Weight (kg)]]&gt;=70),"180+ and 70+","")</f>
        <v/>
      </c>
    </row>
    <row r="2014" spans="12:17" x14ac:dyDescent="0.2">
      <c r="L2014" t="s">
        <v>1825</v>
      </c>
      <c r="M2014">
        <v>30</v>
      </c>
      <c r="N2014">
        <v>181</v>
      </c>
      <c r="O2014">
        <v>72</v>
      </c>
      <c r="P2014" t="str">
        <f>IF(Table11[[#This Row],[Age]]&lt;=22,"Rookie",IF(Table11[[#This Row],[Age]]&lt;=29,"Seasoned","Veteran"))</f>
        <v>Veteran</v>
      </c>
      <c r="Q2014" t="str">
        <f>IF(AND(Table11[[#This Row],[Height (cm)]]&gt;=180,Table11[[#This Row],[Weight (kg)]]&gt;=70),"180+ and 70+","")</f>
        <v>180+ and 70+</v>
      </c>
    </row>
    <row r="2015" spans="12:17" x14ac:dyDescent="0.2">
      <c r="L2015" t="s">
        <v>1826</v>
      </c>
      <c r="M2015">
        <v>35</v>
      </c>
      <c r="N2015">
        <v>180</v>
      </c>
      <c r="O2015">
        <v>70</v>
      </c>
      <c r="P2015" t="str">
        <f>IF(Table11[[#This Row],[Age]]&lt;=22,"Rookie",IF(Table11[[#This Row],[Age]]&lt;=29,"Seasoned","Veteran"))</f>
        <v>Veteran</v>
      </c>
      <c r="Q2015" t="str">
        <f>IF(AND(Table11[[#This Row],[Height (cm)]]&gt;=180,Table11[[#This Row],[Weight (kg)]]&gt;=70),"180+ and 70+","")</f>
        <v>180+ and 70+</v>
      </c>
    </row>
    <row r="2016" spans="12:17" x14ac:dyDescent="0.2">
      <c r="L2016" t="s">
        <v>1827</v>
      </c>
      <c r="M2016">
        <v>30</v>
      </c>
      <c r="N2016">
        <v>179</v>
      </c>
      <c r="O2016">
        <v>70</v>
      </c>
      <c r="P2016" t="str">
        <f>IF(Table11[[#This Row],[Age]]&lt;=22,"Rookie",IF(Table11[[#This Row],[Age]]&lt;=29,"Seasoned","Veteran"))</f>
        <v>Veteran</v>
      </c>
      <c r="Q2016" t="str">
        <f>IF(AND(Table11[[#This Row],[Height (cm)]]&gt;=180,Table11[[#This Row],[Weight (kg)]]&gt;=70),"180+ and 70+","")</f>
        <v/>
      </c>
    </row>
    <row r="2017" spans="12:17" x14ac:dyDescent="0.2">
      <c r="L2017" t="s">
        <v>1828</v>
      </c>
      <c r="M2017">
        <v>30</v>
      </c>
      <c r="N2017">
        <v>179</v>
      </c>
      <c r="O2017">
        <v>68</v>
      </c>
      <c r="P2017" t="str">
        <f>IF(Table11[[#This Row],[Age]]&lt;=22,"Rookie",IF(Table11[[#This Row],[Age]]&lt;=29,"Seasoned","Veteran"))</f>
        <v>Veteran</v>
      </c>
      <c r="Q2017" t="str">
        <f>IF(AND(Table11[[#This Row],[Height (cm)]]&gt;=180,Table11[[#This Row],[Weight (kg)]]&gt;=70),"180+ and 70+","")</f>
        <v/>
      </c>
    </row>
    <row r="2018" spans="12:17" x14ac:dyDescent="0.2">
      <c r="L2018" t="s">
        <v>1829</v>
      </c>
      <c r="M2018">
        <v>27</v>
      </c>
      <c r="N2018">
        <v>175</v>
      </c>
      <c r="O2018">
        <v>71</v>
      </c>
      <c r="P2018" t="str">
        <f>IF(Table11[[#This Row],[Age]]&lt;=22,"Rookie",IF(Table11[[#This Row],[Age]]&lt;=29,"Seasoned","Veteran"))</f>
        <v>Seasoned</v>
      </c>
      <c r="Q2018" t="str">
        <f>IF(AND(Table11[[#This Row],[Height (cm)]]&gt;=180,Table11[[#This Row],[Weight (kg)]]&gt;=70),"180+ and 70+","")</f>
        <v/>
      </c>
    </row>
    <row r="2019" spans="12:17" x14ac:dyDescent="0.2">
      <c r="L2019" t="s">
        <v>1830</v>
      </c>
      <c r="M2019">
        <v>30</v>
      </c>
      <c r="N2019">
        <v>186</v>
      </c>
      <c r="O2019">
        <v>79</v>
      </c>
      <c r="P2019" t="str">
        <f>IF(Table11[[#This Row],[Age]]&lt;=22,"Rookie",IF(Table11[[#This Row],[Age]]&lt;=29,"Seasoned","Veteran"))</f>
        <v>Veteran</v>
      </c>
      <c r="Q2019" t="str">
        <f>IF(AND(Table11[[#This Row],[Height (cm)]]&gt;=180,Table11[[#This Row],[Weight (kg)]]&gt;=70),"180+ and 70+","")</f>
        <v>180+ and 70+</v>
      </c>
    </row>
    <row r="2020" spans="12:17" x14ac:dyDescent="0.2">
      <c r="L2020" t="s">
        <v>1831</v>
      </c>
      <c r="M2020">
        <v>29</v>
      </c>
      <c r="N2020">
        <v>180</v>
      </c>
      <c r="O2020">
        <v>89</v>
      </c>
      <c r="P2020" t="str">
        <f>IF(Table11[[#This Row],[Age]]&lt;=22,"Rookie",IF(Table11[[#This Row],[Age]]&lt;=29,"Seasoned","Veteran"))</f>
        <v>Seasoned</v>
      </c>
      <c r="Q2020" t="str">
        <f>IF(AND(Table11[[#This Row],[Height (cm)]]&gt;=180,Table11[[#This Row],[Weight (kg)]]&gt;=70),"180+ and 70+","")</f>
        <v>180+ and 70+</v>
      </c>
    </row>
    <row r="2021" spans="12:17" x14ac:dyDescent="0.2">
      <c r="L2021" t="s">
        <v>1832</v>
      </c>
      <c r="M2021">
        <v>30</v>
      </c>
      <c r="N2021">
        <v>180</v>
      </c>
      <c r="O2021">
        <v>78</v>
      </c>
      <c r="P2021" t="str">
        <f>IF(Table11[[#This Row],[Age]]&lt;=22,"Rookie",IF(Table11[[#This Row],[Age]]&lt;=29,"Seasoned","Veteran"))</f>
        <v>Veteran</v>
      </c>
      <c r="Q2021" t="str">
        <f>IF(AND(Table11[[#This Row],[Height (cm)]]&gt;=180,Table11[[#This Row],[Weight (kg)]]&gt;=70),"180+ and 70+","")</f>
        <v>180+ and 70+</v>
      </c>
    </row>
    <row r="2022" spans="12:17" x14ac:dyDescent="0.2">
      <c r="L2022" t="s">
        <v>1833</v>
      </c>
      <c r="M2022">
        <v>28</v>
      </c>
      <c r="N2022">
        <v>177</v>
      </c>
      <c r="O2022">
        <v>63</v>
      </c>
      <c r="P2022" t="str">
        <f>IF(Table11[[#This Row],[Age]]&lt;=22,"Rookie",IF(Table11[[#This Row],[Age]]&lt;=29,"Seasoned","Veteran"))</f>
        <v>Seasoned</v>
      </c>
      <c r="Q2022" t="str">
        <f>IF(AND(Table11[[#This Row],[Height (cm)]]&gt;=180,Table11[[#This Row],[Weight (kg)]]&gt;=70),"180+ and 70+","")</f>
        <v/>
      </c>
    </row>
    <row r="2023" spans="12:17" x14ac:dyDescent="0.2">
      <c r="L2023" t="s">
        <v>1834</v>
      </c>
      <c r="M2023">
        <v>27</v>
      </c>
      <c r="N2023">
        <v>197</v>
      </c>
      <c r="O2023">
        <v>80</v>
      </c>
      <c r="P2023" t="str">
        <f>IF(Table11[[#This Row],[Age]]&lt;=22,"Rookie",IF(Table11[[#This Row],[Age]]&lt;=29,"Seasoned","Veteran"))</f>
        <v>Seasoned</v>
      </c>
      <c r="Q2023" t="str">
        <f>IF(AND(Table11[[#This Row],[Height (cm)]]&gt;=180,Table11[[#This Row],[Weight (kg)]]&gt;=70),"180+ and 70+","")</f>
        <v>180+ and 70+</v>
      </c>
    </row>
    <row r="2024" spans="12:17" x14ac:dyDescent="0.2">
      <c r="L2024" t="s">
        <v>1516</v>
      </c>
      <c r="M2024">
        <v>27</v>
      </c>
      <c r="N2024">
        <v>187</v>
      </c>
      <c r="O2024">
        <v>81</v>
      </c>
      <c r="P2024" t="str">
        <f>IF(Table11[[#This Row],[Age]]&lt;=22,"Rookie",IF(Table11[[#This Row],[Age]]&lt;=29,"Seasoned","Veteran"))</f>
        <v>Seasoned</v>
      </c>
      <c r="Q2024" t="str">
        <f>IF(AND(Table11[[#This Row],[Height (cm)]]&gt;=180,Table11[[#This Row],[Weight (kg)]]&gt;=70),"180+ and 70+","")</f>
        <v>180+ and 70+</v>
      </c>
    </row>
    <row r="2025" spans="12:17" x14ac:dyDescent="0.2">
      <c r="L2025" t="s">
        <v>1835</v>
      </c>
      <c r="M2025">
        <v>26</v>
      </c>
      <c r="N2025">
        <v>180</v>
      </c>
      <c r="O2025">
        <v>70</v>
      </c>
      <c r="P2025" t="str">
        <f>IF(Table11[[#This Row],[Age]]&lt;=22,"Rookie",IF(Table11[[#This Row],[Age]]&lt;=29,"Seasoned","Veteran"))</f>
        <v>Seasoned</v>
      </c>
      <c r="Q2025" t="str">
        <f>IF(AND(Table11[[#This Row],[Height (cm)]]&gt;=180,Table11[[#This Row],[Weight (kg)]]&gt;=70),"180+ and 70+","")</f>
        <v>180+ and 70+</v>
      </c>
    </row>
    <row r="2026" spans="12:17" x14ac:dyDescent="0.2">
      <c r="L2026" t="s">
        <v>1836</v>
      </c>
      <c r="M2026">
        <v>26</v>
      </c>
      <c r="N2026">
        <v>182</v>
      </c>
      <c r="O2026">
        <v>79</v>
      </c>
      <c r="P2026" t="str">
        <f>IF(Table11[[#This Row],[Age]]&lt;=22,"Rookie",IF(Table11[[#This Row],[Age]]&lt;=29,"Seasoned","Veteran"))</f>
        <v>Seasoned</v>
      </c>
      <c r="Q2026" t="str">
        <f>IF(AND(Table11[[#This Row],[Height (cm)]]&gt;=180,Table11[[#This Row],[Weight (kg)]]&gt;=70),"180+ and 70+","")</f>
        <v>180+ and 70+</v>
      </c>
    </row>
    <row r="2027" spans="12:17" x14ac:dyDescent="0.2">
      <c r="L2027" t="s">
        <v>1837</v>
      </c>
      <c r="M2027">
        <v>26</v>
      </c>
      <c r="N2027">
        <v>178</v>
      </c>
      <c r="O2027">
        <v>64</v>
      </c>
      <c r="P2027" t="str">
        <f>IF(Table11[[#This Row],[Age]]&lt;=22,"Rookie",IF(Table11[[#This Row],[Age]]&lt;=29,"Seasoned","Veteran"))</f>
        <v>Seasoned</v>
      </c>
      <c r="Q2027" t="str">
        <f>IF(AND(Table11[[#This Row],[Height (cm)]]&gt;=180,Table11[[#This Row],[Weight (kg)]]&gt;=70),"180+ and 70+","")</f>
        <v/>
      </c>
    </row>
    <row r="2028" spans="12:17" x14ac:dyDescent="0.2">
      <c r="L2028" t="s">
        <v>1838</v>
      </c>
      <c r="M2028">
        <v>26</v>
      </c>
      <c r="N2028">
        <v>177</v>
      </c>
      <c r="O2028">
        <v>79</v>
      </c>
      <c r="P2028" t="str">
        <f>IF(Table11[[#This Row],[Age]]&lt;=22,"Rookie",IF(Table11[[#This Row],[Age]]&lt;=29,"Seasoned","Veteran"))</f>
        <v>Seasoned</v>
      </c>
      <c r="Q2028" t="str">
        <f>IF(AND(Table11[[#This Row],[Height (cm)]]&gt;=180,Table11[[#This Row],[Weight (kg)]]&gt;=70),"180+ and 70+","")</f>
        <v/>
      </c>
    </row>
    <row r="2029" spans="12:17" x14ac:dyDescent="0.2">
      <c r="L2029" t="s">
        <v>1839</v>
      </c>
      <c r="M2029">
        <v>27</v>
      </c>
      <c r="N2029">
        <v>186</v>
      </c>
      <c r="O2029">
        <v>77</v>
      </c>
      <c r="P2029" t="str">
        <f>IF(Table11[[#This Row],[Age]]&lt;=22,"Rookie",IF(Table11[[#This Row],[Age]]&lt;=29,"Seasoned","Veteran"))</f>
        <v>Seasoned</v>
      </c>
      <c r="Q2029" t="str">
        <f>IF(AND(Table11[[#This Row],[Height (cm)]]&gt;=180,Table11[[#This Row],[Weight (kg)]]&gt;=70),"180+ and 70+","")</f>
        <v>180+ and 70+</v>
      </c>
    </row>
    <row r="2030" spans="12:17" x14ac:dyDescent="0.2">
      <c r="L2030" t="s">
        <v>1840</v>
      </c>
      <c r="M2030">
        <v>28</v>
      </c>
      <c r="N2030">
        <v>175</v>
      </c>
      <c r="O2030">
        <v>72</v>
      </c>
      <c r="P2030" t="str">
        <f>IF(Table11[[#This Row],[Age]]&lt;=22,"Rookie",IF(Table11[[#This Row],[Age]]&lt;=29,"Seasoned","Veteran"))</f>
        <v>Seasoned</v>
      </c>
      <c r="Q2030" t="str">
        <f>IF(AND(Table11[[#This Row],[Height (cm)]]&gt;=180,Table11[[#This Row],[Weight (kg)]]&gt;=70),"180+ and 70+","")</f>
        <v/>
      </c>
    </row>
    <row r="2031" spans="12:17" x14ac:dyDescent="0.2">
      <c r="L2031" t="s">
        <v>1841</v>
      </c>
      <c r="M2031">
        <v>28</v>
      </c>
      <c r="N2031">
        <v>188</v>
      </c>
      <c r="O2031">
        <v>75</v>
      </c>
      <c r="P2031" t="str">
        <f>IF(Table11[[#This Row],[Age]]&lt;=22,"Rookie",IF(Table11[[#This Row],[Age]]&lt;=29,"Seasoned","Veteran"))</f>
        <v>Seasoned</v>
      </c>
      <c r="Q2031" t="str">
        <f>IF(AND(Table11[[#This Row],[Height (cm)]]&gt;=180,Table11[[#This Row],[Weight (kg)]]&gt;=70),"180+ and 70+","")</f>
        <v>180+ and 70+</v>
      </c>
    </row>
    <row r="2032" spans="12:17" x14ac:dyDescent="0.2">
      <c r="L2032" t="s">
        <v>1842</v>
      </c>
      <c r="M2032">
        <v>28</v>
      </c>
      <c r="N2032">
        <v>185</v>
      </c>
      <c r="O2032">
        <v>81</v>
      </c>
      <c r="P2032" t="str">
        <f>IF(Table11[[#This Row],[Age]]&lt;=22,"Rookie",IF(Table11[[#This Row],[Age]]&lt;=29,"Seasoned","Veteran"))</f>
        <v>Seasoned</v>
      </c>
      <c r="Q2032" t="str">
        <f>IF(AND(Table11[[#This Row],[Height (cm)]]&gt;=180,Table11[[#This Row],[Weight (kg)]]&gt;=70),"180+ and 70+","")</f>
        <v>180+ and 70+</v>
      </c>
    </row>
    <row r="2033" spans="12:17" x14ac:dyDescent="0.2">
      <c r="L2033" t="s">
        <v>1843</v>
      </c>
      <c r="M2033">
        <v>25</v>
      </c>
      <c r="N2033">
        <v>175</v>
      </c>
      <c r="O2033">
        <v>64</v>
      </c>
      <c r="P2033" t="str">
        <f>IF(Table11[[#This Row],[Age]]&lt;=22,"Rookie",IF(Table11[[#This Row],[Age]]&lt;=29,"Seasoned","Veteran"))</f>
        <v>Seasoned</v>
      </c>
      <c r="Q2033" t="str">
        <f>IF(AND(Table11[[#This Row],[Height (cm)]]&gt;=180,Table11[[#This Row],[Weight (kg)]]&gt;=70),"180+ and 70+","")</f>
        <v/>
      </c>
    </row>
    <row r="2034" spans="12:17" x14ac:dyDescent="0.2">
      <c r="L2034" t="s">
        <v>1844</v>
      </c>
      <c r="M2034">
        <v>30</v>
      </c>
      <c r="N2034">
        <v>192</v>
      </c>
      <c r="O2034">
        <v>85</v>
      </c>
      <c r="P2034" t="str">
        <f>IF(Table11[[#This Row],[Age]]&lt;=22,"Rookie",IF(Table11[[#This Row],[Age]]&lt;=29,"Seasoned","Veteran"))</f>
        <v>Veteran</v>
      </c>
      <c r="Q2034" t="str">
        <f>IF(AND(Table11[[#This Row],[Height (cm)]]&gt;=180,Table11[[#This Row],[Weight (kg)]]&gt;=70),"180+ and 70+","")</f>
        <v>180+ and 70+</v>
      </c>
    </row>
    <row r="2035" spans="12:17" x14ac:dyDescent="0.2">
      <c r="L2035" t="s">
        <v>1845</v>
      </c>
      <c r="M2035">
        <v>25</v>
      </c>
      <c r="N2035">
        <v>167</v>
      </c>
      <c r="O2035">
        <v>58</v>
      </c>
      <c r="P2035" t="str">
        <f>IF(Table11[[#This Row],[Age]]&lt;=22,"Rookie",IF(Table11[[#This Row],[Age]]&lt;=29,"Seasoned","Veteran"))</f>
        <v>Seasoned</v>
      </c>
      <c r="Q2035" t="str">
        <f>IF(AND(Table11[[#This Row],[Height (cm)]]&gt;=180,Table11[[#This Row],[Weight (kg)]]&gt;=70),"180+ and 70+","")</f>
        <v/>
      </c>
    </row>
    <row r="2036" spans="12:17" x14ac:dyDescent="0.2">
      <c r="L2036" t="s">
        <v>1846</v>
      </c>
      <c r="M2036">
        <v>30</v>
      </c>
      <c r="N2036">
        <v>185</v>
      </c>
      <c r="O2036">
        <v>81</v>
      </c>
      <c r="P2036" t="str">
        <f>IF(Table11[[#This Row],[Age]]&lt;=22,"Rookie",IF(Table11[[#This Row],[Age]]&lt;=29,"Seasoned","Veteran"))</f>
        <v>Veteran</v>
      </c>
      <c r="Q2036" t="str">
        <f>IF(AND(Table11[[#This Row],[Height (cm)]]&gt;=180,Table11[[#This Row],[Weight (kg)]]&gt;=70),"180+ and 70+","")</f>
        <v>180+ and 70+</v>
      </c>
    </row>
    <row r="2037" spans="12:17" x14ac:dyDescent="0.2">
      <c r="L2037" t="s">
        <v>1847</v>
      </c>
      <c r="M2037">
        <v>26</v>
      </c>
      <c r="N2037">
        <v>172</v>
      </c>
      <c r="O2037">
        <v>68</v>
      </c>
      <c r="P2037" t="str">
        <f>IF(Table11[[#This Row],[Age]]&lt;=22,"Rookie",IF(Table11[[#This Row],[Age]]&lt;=29,"Seasoned","Veteran"))</f>
        <v>Seasoned</v>
      </c>
      <c r="Q2037" t="str">
        <f>IF(AND(Table11[[#This Row],[Height (cm)]]&gt;=180,Table11[[#This Row],[Weight (kg)]]&gt;=70),"180+ and 70+","")</f>
        <v/>
      </c>
    </row>
    <row r="2038" spans="12:17" x14ac:dyDescent="0.2">
      <c r="L2038" t="s">
        <v>1848</v>
      </c>
      <c r="M2038">
        <v>27</v>
      </c>
      <c r="N2038">
        <v>175</v>
      </c>
      <c r="O2038">
        <v>62</v>
      </c>
      <c r="P2038" t="str">
        <f>IF(Table11[[#This Row],[Age]]&lt;=22,"Rookie",IF(Table11[[#This Row],[Age]]&lt;=29,"Seasoned","Veteran"))</f>
        <v>Seasoned</v>
      </c>
      <c r="Q2038" t="str">
        <f>IF(AND(Table11[[#This Row],[Height (cm)]]&gt;=180,Table11[[#This Row],[Weight (kg)]]&gt;=70),"180+ and 70+","")</f>
        <v/>
      </c>
    </row>
    <row r="2039" spans="12:17" x14ac:dyDescent="0.2">
      <c r="L2039" t="s">
        <v>1425</v>
      </c>
      <c r="M2039">
        <v>27</v>
      </c>
      <c r="N2039">
        <v>169</v>
      </c>
      <c r="O2039">
        <v>63</v>
      </c>
      <c r="P2039" t="str">
        <f>IF(Table11[[#This Row],[Age]]&lt;=22,"Rookie",IF(Table11[[#This Row],[Age]]&lt;=29,"Seasoned","Veteran"))</f>
        <v>Seasoned</v>
      </c>
      <c r="Q2039" t="str">
        <f>IF(AND(Table11[[#This Row],[Height (cm)]]&gt;=180,Table11[[#This Row],[Weight (kg)]]&gt;=70),"180+ and 70+","")</f>
        <v/>
      </c>
    </row>
    <row r="2040" spans="12:17" x14ac:dyDescent="0.2">
      <c r="L2040" t="s">
        <v>1849</v>
      </c>
      <c r="M2040">
        <v>26</v>
      </c>
      <c r="N2040">
        <v>187</v>
      </c>
      <c r="O2040">
        <v>71</v>
      </c>
      <c r="P2040" t="str">
        <f>IF(Table11[[#This Row],[Age]]&lt;=22,"Rookie",IF(Table11[[#This Row],[Age]]&lt;=29,"Seasoned","Veteran"))</f>
        <v>Seasoned</v>
      </c>
      <c r="Q2040" t="str">
        <f>IF(AND(Table11[[#This Row],[Height (cm)]]&gt;=180,Table11[[#This Row],[Weight (kg)]]&gt;=70),"180+ and 70+","")</f>
        <v>180+ and 70+</v>
      </c>
    </row>
    <row r="2041" spans="12:17" x14ac:dyDescent="0.2">
      <c r="L2041" t="s">
        <v>1850</v>
      </c>
      <c r="M2041">
        <v>26</v>
      </c>
      <c r="N2041">
        <v>180</v>
      </c>
      <c r="O2041">
        <v>75</v>
      </c>
      <c r="P2041" t="str">
        <f>IF(Table11[[#This Row],[Age]]&lt;=22,"Rookie",IF(Table11[[#This Row],[Age]]&lt;=29,"Seasoned","Veteran"))</f>
        <v>Seasoned</v>
      </c>
      <c r="Q2041" t="str">
        <f>IF(AND(Table11[[#This Row],[Height (cm)]]&gt;=180,Table11[[#This Row],[Weight (kg)]]&gt;=70),"180+ and 70+","")</f>
        <v>180+ and 70+</v>
      </c>
    </row>
    <row r="2042" spans="12:17" x14ac:dyDescent="0.2">
      <c r="L2042" t="s">
        <v>1851</v>
      </c>
      <c r="M2042">
        <v>34</v>
      </c>
      <c r="N2042">
        <v>189</v>
      </c>
      <c r="O2042">
        <v>75</v>
      </c>
      <c r="P2042" t="str">
        <f>IF(Table11[[#This Row],[Age]]&lt;=22,"Rookie",IF(Table11[[#This Row],[Age]]&lt;=29,"Seasoned","Veteran"))</f>
        <v>Veteran</v>
      </c>
      <c r="Q2042" t="str">
        <f>IF(AND(Table11[[#This Row],[Height (cm)]]&gt;=180,Table11[[#This Row],[Weight (kg)]]&gt;=70),"180+ and 70+","")</f>
        <v>180+ and 70+</v>
      </c>
    </row>
    <row r="2043" spans="12:17" x14ac:dyDescent="0.2">
      <c r="L2043" t="s">
        <v>1852</v>
      </c>
      <c r="M2043">
        <v>39</v>
      </c>
      <c r="N2043">
        <v>185</v>
      </c>
      <c r="O2043">
        <v>82</v>
      </c>
      <c r="P2043" t="str">
        <f>IF(Table11[[#This Row],[Age]]&lt;=22,"Rookie",IF(Table11[[#This Row],[Age]]&lt;=29,"Seasoned","Veteran"))</f>
        <v>Veteran</v>
      </c>
      <c r="Q2043" t="str">
        <f>IF(AND(Table11[[#This Row],[Height (cm)]]&gt;=180,Table11[[#This Row],[Weight (kg)]]&gt;=70),"180+ and 70+","")</f>
        <v>180+ and 70+</v>
      </c>
    </row>
    <row r="2044" spans="12:17" x14ac:dyDescent="0.2">
      <c r="L2044" t="s">
        <v>1853</v>
      </c>
      <c r="M2044">
        <v>35</v>
      </c>
      <c r="N2044">
        <v>178</v>
      </c>
      <c r="O2044">
        <v>73</v>
      </c>
      <c r="P2044" t="str">
        <f>IF(Table11[[#This Row],[Age]]&lt;=22,"Rookie",IF(Table11[[#This Row],[Age]]&lt;=29,"Seasoned","Veteran"))</f>
        <v>Veteran</v>
      </c>
      <c r="Q2044" t="str">
        <f>IF(AND(Table11[[#This Row],[Height (cm)]]&gt;=180,Table11[[#This Row],[Weight (kg)]]&gt;=70),"180+ and 70+","")</f>
        <v/>
      </c>
    </row>
    <row r="2045" spans="12:17" x14ac:dyDescent="0.2">
      <c r="L2045" t="s">
        <v>1854</v>
      </c>
      <c r="M2045">
        <v>34</v>
      </c>
      <c r="N2045">
        <v>186</v>
      </c>
      <c r="O2045">
        <v>80</v>
      </c>
      <c r="P2045" t="str">
        <f>IF(Table11[[#This Row],[Age]]&lt;=22,"Rookie",IF(Table11[[#This Row],[Age]]&lt;=29,"Seasoned","Veteran"))</f>
        <v>Veteran</v>
      </c>
      <c r="Q2045" t="str">
        <f>IF(AND(Table11[[#This Row],[Height (cm)]]&gt;=180,Table11[[#This Row],[Weight (kg)]]&gt;=70),"180+ and 70+","")</f>
        <v>180+ and 70+</v>
      </c>
    </row>
    <row r="2046" spans="12:17" x14ac:dyDescent="0.2">
      <c r="L2046" t="s">
        <v>1855</v>
      </c>
      <c r="M2046">
        <v>33</v>
      </c>
      <c r="N2046">
        <v>175</v>
      </c>
      <c r="O2046">
        <v>74</v>
      </c>
      <c r="P2046" t="str">
        <f>IF(Table11[[#This Row],[Age]]&lt;=22,"Rookie",IF(Table11[[#This Row],[Age]]&lt;=29,"Seasoned","Veteran"))</f>
        <v>Veteran</v>
      </c>
      <c r="Q2046" t="str">
        <f>IF(AND(Table11[[#This Row],[Height (cm)]]&gt;=180,Table11[[#This Row],[Weight (kg)]]&gt;=70),"180+ and 70+","")</f>
        <v/>
      </c>
    </row>
    <row r="2047" spans="12:17" x14ac:dyDescent="0.2">
      <c r="L2047" t="s">
        <v>1856</v>
      </c>
      <c r="M2047">
        <v>33</v>
      </c>
      <c r="N2047">
        <v>187</v>
      </c>
      <c r="O2047">
        <v>90</v>
      </c>
      <c r="P2047" t="str">
        <f>IF(Table11[[#This Row],[Age]]&lt;=22,"Rookie",IF(Table11[[#This Row],[Age]]&lt;=29,"Seasoned","Veteran"))</f>
        <v>Veteran</v>
      </c>
      <c r="Q2047" t="str">
        <f>IF(AND(Table11[[#This Row],[Height (cm)]]&gt;=180,Table11[[#This Row],[Weight (kg)]]&gt;=70),"180+ and 70+","")</f>
        <v>180+ and 70+</v>
      </c>
    </row>
    <row r="2048" spans="12:17" x14ac:dyDescent="0.2">
      <c r="L2048" t="s">
        <v>1857</v>
      </c>
      <c r="M2048">
        <v>36</v>
      </c>
      <c r="N2048">
        <v>190</v>
      </c>
      <c r="O2048">
        <v>85</v>
      </c>
      <c r="P2048" t="str">
        <f>IF(Table11[[#This Row],[Age]]&lt;=22,"Rookie",IF(Table11[[#This Row],[Age]]&lt;=29,"Seasoned","Veteran"))</f>
        <v>Veteran</v>
      </c>
      <c r="Q2048" t="str">
        <f>IF(AND(Table11[[#This Row],[Height (cm)]]&gt;=180,Table11[[#This Row],[Weight (kg)]]&gt;=70),"180+ and 70+","")</f>
        <v>180+ and 70+</v>
      </c>
    </row>
    <row r="2049" spans="12:17" x14ac:dyDescent="0.2">
      <c r="L2049" t="s">
        <v>1858</v>
      </c>
      <c r="M2049">
        <v>35</v>
      </c>
      <c r="N2049">
        <v>187</v>
      </c>
      <c r="O2049">
        <v>81</v>
      </c>
      <c r="P2049" t="str">
        <f>IF(Table11[[#This Row],[Age]]&lt;=22,"Rookie",IF(Table11[[#This Row],[Age]]&lt;=29,"Seasoned","Veteran"))</f>
        <v>Veteran</v>
      </c>
      <c r="Q2049" t="str">
        <f>IF(AND(Table11[[#This Row],[Height (cm)]]&gt;=180,Table11[[#This Row],[Weight (kg)]]&gt;=70),"180+ and 70+","")</f>
        <v>180+ and 70+</v>
      </c>
    </row>
    <row r="2050" spans="12:17" x14ac:dyDescent="0.2">
      <c r="L2050" t="s">
        <v>1859</v>
      </c>
      <c r="M2050">
        <v>33</v>
      </c>
      <c r="N2050">
        <v>196</v>
      </c>
      <c r="O2050">
        <v>90</v>
      </c>
      <c r="P2050" t="str">
        <f>IF(Table11[[#This Row],[Age]]&lt;=22,"Rookie",IF(Table11[[#This Row],[Age]]&lt;=29,"Seasoned","Veteran"))</f>
        <v>Veteran</v>
      </c>
      <c r="Q2050" t="str">
        <f>IF(AND(Table11[[#This Row],[Height (cm)]]&gt;=180,Table11[[#This Row],[Weight (kg)]]&gt;=70),"180+ and 70+","")</f>
        <v>180+ and 70+</v>
      </c>
    </row>
    <row r="2051" spans="12:17" x14ac:dyDescent="0.2">
      <c r="L2051" t="s">
        <v>1860</v>
      </c>
      <c r="M2051">
        <v>32</v>
      </c>
      <c r="N2051">
        <v>185</v>
      </c>
      <c r="O2051">
        <v>75</v>
      </c>
      <c r="P2051" t="str">
        <f>IF(Table11[[#This Row],[Age]]&lt;=22,"Rookie",IF(Table11[[#This Row],[Age]]&lt;=29,"Seasoned","Veteran"))</f>
        <v>Veteran</v>
      </c>
      <c r="Q2051" t="str">
        <f>IF(AND(Table11[[#This Row],[Height (cm)]]&gt;=180,Table11[[#This Row],[Weight (kg)]]&gt;=70),"180+ and 70+","")</f>
        <v>180+ and 70+</v>
      </c>
    </row>
    <row r="2052" spans="12:17" x14ac:dyDescent="0.2">
      <c r="L2052" t="s">
        <v>1042</v>
      </c>
      <c r="M2052">
        <v>32</v>
      </c>
      <c r="N2052">
        <v>189</v>
      </c>
      <c r="O2052">
        <v>84</v>
      </c>
      <c r="P2052" t="str">
        <f>IF(Table11[[#This Row],[Age]]&lt;=22,"Rookie",IF(Table11[[#This Row],[Age]]&lt;=29,"Seasoned","Veteran"))</f>
        <v>Veteran</v>
      </c>
      <c r="Q2052" t="str">
        <f>IF(AND(Table11[[#This Row],[Height (cm)]]&gt;=180,Table11[[#This Row],[Weight (kg)]]&gt;=70),"180+ and 70+","")</f>
        <v>180+ and 70+</v>
      </c>
    </row>
    <row r="2053" spans="12:17" x14ac:dyDescent="0.2">
      <c r="L2053" t="s">
        <v>1861</v>
      </c>
      <c r="M2053">
        <v>34</v>
      </c>
      <c r="N2053">
        <v>185</v>
      </c>
      <c r="O2053">
        <v>84</v>
      </c>
      <c r="P2053" t="str">
        <f>IF(Table11[[#This Row],[Age]]&lt;=22,"Rookie",IF(Table11[[#This Row],[Age]]&lt;=29,"Seasoned","Veteran"))</f>
        <v>Veteran</v>
      </c>
      <c r="Q2053" t="str">
        <f>IF(AND(Table11[[#This Row],[Height (cm)]]&gt;=180,Table11[[#This Row],[Weight (kg)]]&gt;=70),"180+ and 70+","")</f>
        <v>180+ and 70+</v>
      </c>
    </row>
    <row r="2054" spans="12:17" x14ac:dyDescent="0.2">
      <c r="L2054" t="s">
        <v>1862</v>
      </c>
      <c r="M2054">
        <v>30</v>
      </c>
      <c r="N2054">
        <v>170</v>
      </c>
      <c r="O2054">
        <v>66</v>
      </c>
      <c r="P2054" t="str">
        <f>IF(Table11[[#This Row],[Age]]&lt;=22,"Rookie",IF(Table11[[#This Row],[Age]]&lt;=29,"Seasoned","Veteran"))</f>
        <v>Veteran</v>
      </c>
      <c r="Q2054" t="str">
        <f>IF(AND(Table11[[#This Row],[Height (cm)]]&gt;=180,Table11[[#This Row],[Weight (kg)]]&gt;=70),"180+ and 70+","")</f>
        <v/>
      </c>
    </row>
    <row r="2055" spans="12:17" x14ac:dyDescent="0.2">
      <c r="L2055" t="s">
        <v>1863</v>
      </c>
      <c r="M2055">
        <v>36</v>
      </c>
      <c r="N2055">
        <v>190</v>
      </c>
      <c r="O2055">
        <v>80</v>
      </c>
      <c r="P2055" t="str">
        <f>IF(Table11[[#This Row],[Age]]&lt;=22,"Rookie",IF(Table11[[#This Row],[Age]]&lt;=29,"Seasoned","Veteran"))</f>
        <v>Veteran</v>
      </c>
      <c r="Q2055" t="str">
        <f>IF(AND(Table11[[#This Row],[Height (cm)]]&gt;=180,Table11[[#This Row],[Weight (kg)]]&gt;=70),"180+ and 70+","")</f>
        <v>180+ and 70+</v>
      </c>
    </row>
    <row r="2056" spans="12:17" x14ac:dyDescent="0.2">
      <c r="L2056" t="s">
        <v>1864</v>
      </c>
      <c r="M2056">
        <v>32</v>
      </c>
      <c r="N2056">
        <v>176</v>
      </c>
      <c r="O2056">
        <v>65</v>
      </c>
      <c r="P2056" t="str">
        <f>IF(Table11[[#This Row],[Age]]&lt;=22,"Rookie",IF(Table11[[#This Row],[Age]]&lt;=29,"Seasoned","Veteran"))</f>
        <v>Veteran</v>
      </c>
      <c r="Q2056" t="str">
        <f>IF(AND(Table11[[#This Row],[Height (cm)]]&gt;=180,Table11[[#This Row],[Weight (kg)]]&gt;=70),"180+ and 70+","")</f>
        <v/>
      </c>
    </row>
    <row r="2057" spans="12:17" x14ac:dyDescent="0.2">
      <c r="L2057" t="s">
        <v>1865</v>
      </c>
      <c r="M2057">
        <v>30</v>
      </c>
      <c r="N2057">
        <v>178</v>
      </c>
      <c r="O2057">
        <v>73</v>
      </c>
      <c r="P2057" t="str">
        <f>IF(Table11[[#This Row],[Age]]&lt;=22,"Rookie",IF(Table11[[#This Row],[Age]]&lt;=29,"Seasoned","Veteran"))</f>
        <v>Veteran</v>
      </c>
      <c r="Q2057" t="str">
        <f>IF(AND(Table11[[#This Row],[Height (cm)]]&gt;=180,Table11[[#This Row],[Weight (kg)]]&gt;=70),"180+ and 70+","")</f>
        <v/>
      </c>
    </row>
    <row r="2058" spans="12:17" x14ac:dyDescent="0.2">
      <c r="L2058" t="s">
        <v>1866</v>
      </c>
      <c r="M2058">
        <v>32</v>
      </c>
      <c r="N2058">
        <v>179</v>
      </c>
      <c r="O2058">
        <v>77</v>
      </c>
      <c r="P2058" t="str">
        <f>IF(Table11[[#This Row],[Age]]&lt;=22,"Rookie",IF(Table11[[#This Row],[Age]]&lt;=29,"Seasoned","Veteran"))</f>
        <v>Veteran</v>
      </c>
      <c r="Q2058" t="str">
        <f>IF(AND(Table11[[#This Row],[Height (cm)]]&gt;=180,Table11[[#This Row],[Weight (kg)]]&gt;=70),"180+ and 70+","")</f>
        <v/>
      </c>
    </row>
    <row r="2059" spans="12:17" x14ac:dyDescent="0.2">
      <c r="L2059" t="s">
        <v>1867</v>
      </c>
      <c r="M2059">
        <v>32</v>
      </c>
      <c r="N2059">
        <v>188</v>
      </c>
      <c r="O2059">
        <v>84</v>
      </c>
      <c r="P2059" t="str">
        <f>IF(Table11[[#This Row],[Age]]&lt;=22,"Rookie",IF(Table11[[#This Row],[Age]]&lt;=29,"Seasoned","Veteran"))</f>
        <v>Veteran</v>
      </c>
      <c r="Q2059" t="str">
        <f>IF(AND(Table11[[#This Row],[Height (cm)]]&gt;=180,Table11[[#This Row],[Weight (kg)]]&gt;=70),"180+ and 70+","")</f>
        <v>180+ and 70+</v>
      </c>
    </row>
    <row r="2060" spans="12:17" x14ac:dyDescent="0.2">
      <c r="L2060" t="s">
        <v>1868</v>
      </c>
      <c r="M2060">
        <v>32</v>
      </c>
      <c r="N2060">
        <v>185</v>
      </c>
      <c r="O2060">
        <v>82</v>
      </c>
      <c r="P2060" t="str">
        <f>IF(Table11[[#This Row],[Age]]&lt;=22,"Rookie",IF(Table11[[#This Row],[Age]]&lt;=29,"Seasoned","Veteran"))</f>
        <v>Veteran</v>
      </c>
      <c r="Q2060" t="str">
        <f>IF(AND(Table11[[#This Row],[Height (cm)]]&gt;=180,Table11[[#This Row],[Weight (kg)]]&gt;=70),"180+ and 70+","")</f>
        <v>180+ and 70+</v>
      </c>
    </row>
    <row r="2061" spans="12:17" x14ac:dyDescent="0.2">
      <c r="L2061" t="s">
        <v>1869</v>
      </c>
      <c r="M2061">
        <v>28</v>
      </c>
      <c r="N2061">
        <v>183</v>
      </c>
      <c r="O2061">
        <v>71</v>
      </c>
      <c r="P2061" t="str">
        <f>IF(Table11[[#This Row],[Age]]&lt;=22,"Rookie",IF(Table11[[#This Row],[Age]]&lt;=29,"Seasoned","Veteran"))</f>
        <v>Seasoned</v>
      </c>
      <c r="Q2061" t="str">
        <f>IF(AND(Table11[[#This Row],[Height (cm)]]&gt;=180,Table11[[#This Row],[Weight (kg)]]&gt;=70),"180+ and 70+","")</f>
        <v>180+ and 70+</v>
      </c>
    </row>
    <row r="2062" spans="12:17" x14ac:dyDescent="0.2">
      <c r="L2062" t="s">
        <v>1870</v>
      </c>
      <c r="M2062">
        <v>33</v>
      </c>
      <c r="N2062">
        <v>190</v>
      </c>
      <c r="O2062">
        <v>84</v>
      </c>
      <c r="P2062" t="str">
        <f>IF(Table11[[#This Row],[Age]]&lt;=22,"Rookie",IF(Table11[[#This Row],[Age]]&lt;=29,"Seasoned","Veteran"))</f>
        <v>Veteran</v>
      </c>
      <c r="Q2062" t="str">
        <f>IF(AND(Table11[[#This Row],[Height (cm)]]&gt;=180,Table11[[#This Row],[Weight (kg)]]&gt;=70),"180+ and 70+","")</f>
        <v>180+ and 70+</v>
      </c>
    </row>
    <row r="2063" spans="12:17" x14ac:dyDescent="0.2">
      <c r="L2063" t="s">
        <v>1871</v>
      </c>
      <c r="M2063">
        <v>30</v>
      </c>
      <c r="N2063">
        <v>178</v>
      </c>
      <c r="O2063">
        <v>73</v>
      </c>
      <c r="P2063" t="str">
        <f>IF(Table11[[#This Row],[Age]]&lt;=22,"Rookie",IF(Table11[[#This Row],[Age]]&lt;=29,"Seasoned","Veteran"))</f>
        <v>Veteran</v>
      </c>
      <c r="Q2063" t="str">
        <f>IF(AND(Table11[[#This Row],[Height (cm)]]&gt;=180,Table11[[#This Row],[Weight (kg)]]&gt;=70),"180+ and 70+","")</f>
        <v/>
      </c>
    </row>
    <row r="2064" spans="12:17" x14ac:dyDescent="0.2">
      <c r="L2064" t="s">
        <v>1872</v>
      </c>
      <c r="M2064">
        <v>29</v>
      </c>
      <c r="N2064">
        <v>188</v>
      </c>
      <c r="O2064">
        <v>79</v>
      </c>
      <c r="P2064" t="str">
        <f>IF(Table11[[#This Row],[Age]]&lt;=22,"Rookie",IF(Table11[[#This Row],[Age]]&lt;=29,"Seasoned","Veteran"))</f>
        <v>Seasoned</v>
      </c>
      <c r="Q2064" t="str">
        <f>IF(AND(Table11[[#This Row],[Height (cm)]]&gt;=180,Table11[[#This Row],[Weight (kg)]]&gt;=70),"180+ and 70+","")</f>
        <v>180+ and 70+</v>
      </c>
    </row>
    <row r="2065" spans="12:17" x14ac:dyDescent="0.2">
      <c r="L2065" t="s">
        <v>1873</v>
      </c>
      <c r="M2065">
        <v>31</v>
      </c>
      <c r="N2065">
        <v>198</v>
      </c>
      <c r="O2065">
        <v>87</v>
      </c>
      <c r="P2065" t="str">
        <f>IF(Table11[[#This Row],[Age]]&lt;=22,"Rookie",IF(Table11[[#This Row],[Age]]&lt;=29,"Seasoned","Veteran"))</f>
        <v>Veteran</v>
      </c>
      <c r="Q2065" t="str">
        <f>IF(AND(Table11[[#This Row],[Height (cm)]]&gt;=180,Table11[[#This Row],[Weight (kg)]]&gt;=70),"180+ and 70+","")</f>
        <v>180+ and 70+</v>
      </c>
    </row>
    <row r="2066" spans="12:17" x14ac:dyDescent="0.2">
      <c r="L2066" t="s">
        <v>1874</v>
      </c>
      <c r="M2066">
        <v>29</v>
      </c>
      <c r="N2066">
        <v>180</v>
      </c>
      <c r="O2066">
        <v>75</v>
      </c>
      <c r="P2066" t="str">
        <f>IF(Table11[[#This Row],[Age]]&lt;=22,"Rookie",IF(Table11[[#This Row],[Age]]&lt;=29,"Seasoned","Veteran"))</f>
        <v>Seasoned</v>
      </c>
      <c r="Q2066" t="str">
        <f>IF(AND(Table11[[#This Row],[Height (cm)]]&gt;=180,Table11[[#This Row],[Weight (kg)]]&gt;=70),"180+ and 70+","")</f>
        <v>180+ and 70+</v>
      </c>
    </row>
    <row r="2067" spans="12:17" x14ac:dyDescent="0.2">
      <c r="L2067" t="s">
        <v>1875</v>
      </c>
      <c r="M2067">
        <v>29</v>
      </c>
      <c r="N2067">
        <v>173</v>
      </c>
      <c r="O2067">
        <v>69</v>
      </c>
      <c r="P2067" t="str">
        <f>IF(Table11[[#This Row],[Age]]&lt;=22,"Rookie",IF(Table11[[#This Row],[Age]]&lt;=29,"Seasoned","Veteran"))</f>
        <v>Seasoned</v>
      </c>
      <c r="Q2067" t="str">
        <f>IF(AND(Table11[[#This Row],[Height (cm)]]&gt;=180,Table11[[#This Row],[Weight (kg)]]&gt;=70),"180+ and 70+","")</f>
        <v/>
      </c>
    </row>
    <row r="2068" spans="12:17" x14ac:dyDescent="0.2">
      <c r="L2068" t="s">
        <v>1474</v>
      </c>
      <c r="M2068">
        <v>29</v>
      </c>
      <c r="N2068">
        <v>180</v>
      </c>
      <c r="O2068">
        <v>67</v>
      </c>
      <c r="P2068" t="str">
        <f>IF(Table11[[#This Row],[Age]]&lt;=22,"Rookie",IF(Table11[[#This Row],[Age]]&lt;=29,"Seasoned","Veteran"))</f>
        <v>Seasoned</v>
      </c>
      <c r="Q2068" t="str">
        <f>IF(AND(Table11[[#This Row],[Height (cm)]]&gt;=180,Table11[[#This Row],[Weight (kg)]]&gt;=70),"180+ and 70+","")</f>
        <v/>
      </c>
    </row>
    <row r="2069" spans="12:17" x14ac:dyDescent="0.2">
      <c r="L2069" t="s">
        <v>1876</v>
      </c>
      <c r="M2069">
        <v>31</v>
      </c>
      <c r="N2069">
        <v>184</v>
      </c>
      <c r="O2069">
        <v>75</v>
      </c>
      <c r="P2069" t="str">
        <f>IF(Table11[[#This Row],[Age]]&lt;=22,"Rookie",IF(Table11[[#This Row],[Age]]&lt;=29,"Seasoned","Veteran"))</f>
        <v>Veteran</v>
      </c>
      <c r="Q2069" t="str">
        <f>IF(AND(Table11[[#This Row],[Height (cm)]]&gt;=180,Table11[[#This Row],[Weight (kg)]]&gt;=70),"180+ and 70+","")</f>
        <v>180+ and 70+</v>
      </c>
    </row>
    <row r="2070" spans="12:17" x14ac:dyDescent="0.2">
      <c r="L2070" t="s">
        <v>1877</v>
      </c>
      <c r="M2070">
        <v>32</v>
      </c>
      <c r="N2070">
        <v>188</v>
      </c>
      <c r="O2070">
        <v>81</v>
      </c>
      <c r="P2070" t="str">
        <f>IF(Table11[[#This Row],[Age]]&lt;=22,"Rookie",IF(Table11[[#This Row],[Age]]&lt;=29,"Seasoned","Veteran"))</f>
        <v>Veteran</v>
      </c>
      <c r="Q2070" t="str">
        <f>IF(AND(Table11[[#This Row],[Height (cm)]]&gt;=180,Table11[[#This Row],[Weight (kg)]]&gt;=70),"180+ and 70+","")</f>
        <v>180+ and 70+</v>
      </c>
    </row>
    <row r="2071" spans="12:17" x14ac:dyDescent="0.2">
      <c r="L2071" t="s">
        <v>1878</v>
      </c>
      <c r="M2071">
        <v>34</v>
      </c>
      <c r="N2071">
        <v>181</v>
      </c>
      <c r="O2071">
        <v>76</v>
      </c>
      <c r="P2071" t="str">
        <f>IF(Table11[[#This Row],[Age]]&lt;=22,"Rookie",IF(Table11[[#This Row],[Age]]&lt;=29,"Seasoned","Veteran"))</f>
        <v>Veteran</v>
      </c>
      <c r="Q2071" t="str">
        <f>IF(AND(Table11[[#This Row],[Height (cm)]]&gt;=180,Table11[[#This Row],[Weight (kg)]]&gt;=70),"180+ and 70+","")</f>
        <v>180+ and 70+</v>
      </c>
    </row>
    <row r="2072" spans="12:17" x14ac:dyDescent="0.2">
      <c r="L2072" t="s">
        <v>1879</v>
      </c>
      <c r="M2072">
        <v>30</v>
      </c>
      <c r="N2072">
        <v>179</v>
      </c>
      <c r="O2072">
        <v>70</v>
      </c>
      <c r="P2072" t="str">
        <f>IF(Table11[[#This Row],[Age]]&lt;=22,"Rookie",IF(Table11[[#This Row],[Age]]&lt;=29,"Seasoned","Veteran"))</f>
        <v>Veteran</v>
      </c>
      <c r="Q2072" t="str">
        <f>IF(AND(Table11[[#This Row],[Height (cm)]]&gt;=180,Table11[[#This Row],[Weight (kg)]]&gt;=70),"180+ and 70+","")</f>
        <v/>
      </c>
    </row>
    <row r="2073" spans="12:17" x14ac:dyDescent="0.2">
      <c r="L2073" t="s">
        <v>1880</v>
      </c>
      <c r="M2073">
        <v>29</v>
      </c>
      <c r="N2073">
        <v>178</v>
      </c>
      <c r="O2073">
        <v>74</v>
      </c>
      <c r="P2073" t="str">
        <f>IF(Table11[[#This Row],[Age]]&lt;=22,"Rookie",IF(Table11[[#This Row],[Age]]&lt;=29,"Seasoned","Veteran"))</f>
        <v>Seasoned</v>
      </c>
      <c r="Q2073" t="str">
        <f>IF(AND(Table11[[#This Row],[Height (cm)]]&gt;=180,Table11[[#This Row],[Weight (kg)]]&gt;=70),"180+ and 70+","")</f>
        <v/>
      </c>
    </row>
    <row r="2074" spans="12:17" x14ac:dyDescent="0.2">
      <c r="L2074" t="s">
        <v>1881</v>
      </c>
      <c r="M2074">
        <v>29</v>
      </c>
      <c r="N2074">
        <v>181</v>
      </c>
      <c r="O2074">
        <v>83</v>
      </c>
      <c r="P2074" t="str">
        <f>IF(Table11[[#This Row],[Age]]&lt;=22,"Rookie",IF(Table11[[#This Row],[Age]]&lt;=29,"Seasoned","Veteran"))</f>
        <v>Seasoned</v>
      </c>
      <c r="Q2074" t="str">
        <f>IF(AND(Table11[[#This Row],[Height (cm)]]&gt;=180,Table11[[#This Row],[Weight (kg)]]&gt;=70),"180+ and 70+","")</f>
        <v>180+ and 70+</v>
      </c>
    </row>
    <row r="2075" spans="12:17" x14ac:dyDescent="0.2">
      <c r="L2075" t="s">
        <v>1882</v>
      </c>
      <c r="M2075">
        <v>31</v>
      </c>
      <c r="N2075">
        <v>188</v>
      </c>
      <c r="O2075">
        <v>83</v>
      </c>
      <c r="P2075" t="str">
        <f>IF(Table11[[#This Row],[Age]]&lt;=22,"Rookie",IF(Table11[[#This Row],[Age]]&lt;=29,"Seasoned","Veteran"))</f>
        <v>Veteran</v>
      </c>
      <c r="Q2075" t="str">
        <f>IF(AND(Table11[[#This Row],[Height (cm)]]&gt;=180,Table11[[#This Row],[Weight (kg)]]&gt;=70),"180+ and 70+","")</f>
        <v>180+ and 70+</v>
      </c>
    </row>
    <row r="2076" spans="12:17" x14ac:dyDescent="0.2">
      <c r="L2076" t="s">
        <v>1883</v>
      </c>
      <c r="M2076">
        <v>31</v>
      </c>
      <c r="N2076">
        <v>172</v>
      </c>
      <c r="O2076">
        <v>67</v>
      </c>
      <c r="P2076" t="str">
        <f>IF(Table11[[#This Row],[Age]]&lt;=22,"Rookie",IF(Table11[[#This Row],[Age]]&lt;=29,"Seasoned","Veteran"))</f>
        <v>Veteran</v>
      </c>
      <c r="Q2076" t="str">
        <f>IF(AND(Table11[[#This Row],[Height (cm)]]&gt;=180,Table11[[#This Row],[Weight (kg)]]&gt;=70),"180+ and 70+","")</f>
        <v/>
      </c>
    </row>
    <row r="2077" spans="12:17" x14ac:dyDescent="0.2">
      <c r="L2077" t="s">
        <v>1884</v>
      </c>
      <c r="M2077">
        <v>29</v>
      </c>
      <c r="N2077">
        <v>174</v>
      </c>
      <c r="O2077">
        <v>71</v>
      </c>
      <c r="P2077" t="str">
        <f>IF(Table11[[#This Row],[Age]]&lt;=22,"Rookie",IF(Table11[[#This Row],[Age]]&lt;=29,"Seasoned","Veteran"))</f>
        <v>Seasoned</v>
      </c>
      <c r="Q2077" t="str">
        <f>IF(AND(Table11[[#This Row],[Height (cm)]]&gt;=180,Table11[[#This Row],[Weight (kg)]]&gt;=70),"180+ and 70+","")</f>
        <v/>
      </c>
    </row>
    <row r="2078" spans="12:17" x14ac:dyDescent="0.2">
      <c r="L2078" t="s">
        <v>1885</v>
      </c>
      <c r="M2078">
        <v>30</v>
      </c>
      <c r="N2078">
        <v>177</v>
      </c>
      <c r="O2078">
        <v>67</v>
      </c>
      <c r="P2078" t="str">
        <f>IF(Table11[[#This Row],[Age]]&lt;=22,"Rookie",IF(Table11[[#This Row],[Age]]&lt;=29,"Seasoned","Veteran"))</f>
        <v>Veteran</v>
      </c>
      <c r="Q2078" t="str">
        <f>IF(AND(Table11[[#This Row],[Height (cm)]]&gt;=180,Table11[[#This Row],[Weight (kg)]]&gt;=70),"180+ and 70+","")</f>
        <v/>
      </c>
    </row>
    <row r="2079" spans="12:17" x14ac:dyDescent="0.2">
      <c r="L2079" t="s">
        <v>1886</v>
      </c>
      <c r="M2079">
        <v>29</v>
      </c>
      <c r="N2079">
        <v>185</v>
      </c>
      <c r="O2079">
        <v>77</v>
      </c>
      <c r="P2079" t="str">
        <f>IF(Table11[[#This Row],[Age]]&lt;=22,"Rookie",IF(Table11[[#This Row],[Age]]&lt;=29,"Seasoned","Veteran"))</f>
        <v>Seasoned</v>
      </c>
      <c r="Q2079" t="str">
        <f>IF(AND(Table11[[#This Row],[Height (cm)]]&gt;=180,Table11[[#This Row],[Weight (kg)]]&gt;=70),"180+ and 70+","")</f>
        <v>180+ and 70+</v>
      </c>
    </row>
    <row r="2080" spans="12:17" x14ac:dyDescent="0.2">
      <c r="L2080" t="s">
        <v>1887</v>
      </c>
      <c r="M2080">
        <v>29</v>
      </c>
      <c r="N2080">
        <v>178</v>
      </c>
      <c r="O2080">
        <v>80</v>
      </c>
      <c r="P2080" t="str">
        <f>IF(Table11[[#This Row],[Age]]&lt;=22,"Rookie",IF(Table11[[#This Row],[Age]]&lt;=29,"Seasoned","Veteran"))</f>
        <v>Seasoned</v>
      </c>
      <c r="Q2080" t="str">
        <f>IF(AND(Table11[[#This Row],[Height (cm)]]&gt;=180,Table11[[#This Row],[Weight (kg)]]&gt;=70),"180+ and 70+","")</f>
        <v/>
      </c>
    </row>
    <row r="2081" spans="12:17" x14ac:dyDescent="0.2">
      <c r="L2081" t="s">
        <v>1888</v>
      </c>
      <c r="M2081">
        <v>30</v>
      </c>
      <c r="N2081">
        <v>195</v>
      </c>
      <c r="O2081">
        <v>88</v>
      </c>
      <c r="P2081" t="str">
        <f>IF(Table11[[#This Row],[Age]]&lt;=22,"Rookie",IF(Table11[[#This Row],[Age]]&lt;=29,"Seasoned","Veteran"))</f>
        <v>Veteran</v>
      </c>
      <c r="Q2081" t="str">
        <f>IF(AND(Table11[[#This Row],[Height (cm)]]&gt;=180,Table11[[#This Row],[Weight (kg)]]&gt;=70),"180+ and 70+","")</f>
        <v>180+ and 70+</v>
      </c>
    </row>
    <row r="2082" spans="12:17" x14ac:dyDescent="0.2">
      <c r="L2082" t="s">
        <v>1889</v>
      </c>
      <c r="M2082">
        <v>29</v>
      </c>
      <c r="N2082">
        <v>188</v>
      </c>
      <c r="O2082">
        <v>87</v>
      </c>
      <c r="P2082" t="str">
        <f>IF(Table11[[#This Row],[Age]]&lt;=22,"Rookie",IF(Table11[[#This Row],[Age]]&lt;=29,"Seasoned","Veteran"))</f>
        <v>Seasoned</v>
      </c>
      <c r="Q2082" t="str">
        <f>IF(AND(Table11[[#This Row],[Height (cm)]]&gt;=180,Table11[[#This Row],[Weight (kg)]]&gt;=70),"180+ and 70+","")</f>
        <v>180+ and 70+</v>
      </c>
    </row>
    <row r="2083" spans="12:17" x14ac:dyDescent="0.2">
      <c r="L2083" t="s">
        <v>1890</v>
      </c>
      <c r="M2083">
        <v>28</v>
      </c>
      <c r="N2083">
        <v>178</v>
      </c>
      <c r="O2083">
        <v>70</v>
      </c>
      <c r="P2083" t="str">
        <f>IF(Table11[[#This Row],[Age]]&lt;=22,"Rookie",IF(Table11[[#This Row],[Age]]&lt;=29,"Seasoned","Veteran"))</f>
        <v>Seasoned</v>
      </c>
      <c r="Q2083" t="str">
        <f>IF(AND(Table11[[#This Row],[Height (cm)]]&gt;=180,Table11[[#This Row],[Weight (kg)]]&gt;=70),"180+ and 70+","")</f>
        <v/>
      </c>
    </row>
    <row r="2084" spans="12:17" x14ac:dyDescent="0.2">
      <c r="L2084" t="s">
        <v>1485</v>
      </c>
      <c r="M2084">
        <v>30</v>
      </c>
      <c r="N2084">
        <v>175</v>
      </c>
      <c r="O2084">
        <v>71</v>
      </c>
      <c r="P2084" t="str">
        <f>IF(Table11[[#This Row],[Age]]&lt;=22,"Rookie",IF(Table11[[#This Row],[Age]]&lt;=29,"Seasoned","Veteran"))</f>
        <v>Veteran</v>
      </c>
      <c r="Q2084" t="str">
        <f>IF(AND(Table11[[#This Row],[Height (cm)]]&gt;=180,Table11[[#This Row],[Weight (kg)]]&gt;=70),"180+ and 70+","")</f>
        <v/>
      </c>
    </row>
    <row r="2085" spans="12:17" x14ac:dyDescent="0.2">
      <c r="L2085" t="s">
        <v>1276</v>
      </c>
      <c r="M2085">
        <v>30</v>
      </c>
      <c r="N2085">
        <v>186</v>
      </c>
      <c r="O2085">
        <v>87</v>
      </c>
      <c r="P2085" t="str">
        <f>IF(Table11[[#This Row],[Age]]&lt;=22,"Rookie",IF(Table11[[#This Row],[Age]]&lt;=29,"Seasoned","Veteran"))</f>
        <v>Veteran</v>
      </c>
      <c r="Q2085" t="str">
        <f>IF(AND(Table11[[#This Row],[Height (cm)]]&gt;=180,Table11[[#This Row],[Weight (kg)]]&gt;=70),"180+ and 70+","")</f>
        <v>180+ and 70+</v>
      </c>
    </row>
    <row r="2086" spans="12:17" x14ac:dyDescent="0.2">
      <c r="L2086" t="s">
        <v>1891</v>
      </c>
      <c r="M2086">
        <v>28</v>
      </c>
      <c r="N2086">
        <v>180</v>
      </c>
      <c r="O2086">
        <v>69</v>
      </c>
      <c r="P2086" t="str">
        <f>IF(Table11[[#This Row],[Age]]&lt;=22,"Rookie",IF(Table11[[#This Row],[Age]]&lt;=29,"Seasoned","Veteran"))</f>
        <v>Seasoned</v>
      </c>
      <c r="Q2086" t="str">
        <f>IF(AND(Table11[[#This Row],[Height (cm)]]&gt;=180,Table11[[#This Row],[Weight (kg)]]&gt;=70),"180+ and 70+","")</f>
        <v/>
      </c>
    </row>
    <row r="2087" spans="12:17" x14ac:dyDescent="0.2">
      <c r="L2087" t="s">
        <v>1892</v>
      </c>
      <c r="M2087">
        <v>29</v>
      </c>
      <c r="N2087">
        <v>186</v>
      </c>
      <c r="O2087">
        <v>80</v>
      </c>
      <c r="P2087" t="str">
        <f>IF(Table11[[#This Row],[Age]]&lt;=22,"Rookie",IF(Table11[[#This Row],[Age]]&lt;=29,"Seasoned","Veteran"))</f>
        <v>Seasoned</v>
      </c>
      <c r="Q2087" t="str">
        <f>IF(AND(Table11[[#This Row],[Height (cm)]]&gt;=180,Table11[[#This Row],[Weight (kg)]]&gt;=70),"180+ and 70+","")</f>
        <v>180+ and 70+</v>
      </c>
    </row>
    <row r="2088" spans="12:17" x14ac:dyDescent="0.2">
      <c r="L2088" t="s">
        <v>1893</v>
      </c>
      <c r="M2088">
        <v>30</v>
      </c>
      <c r="N2088">
        <v>188</v>
      </c>
      <c r="O2088">
        <v>83</v>
      </c>
      <c r="P2088" t="str">
        <f>IF(Table11[[#This Row],[Age]]&lt;=22,"Rookie",IF(Table11[[#This Row],[Age]]&lt;=29,"Seasoned","Veteran"))</f>
        <v>Veteran</v>
      </c>
      <c r="Q2088" t="str">
        <f>IF(AND(Table11[[#This Row],[Height (cm)]]&gt;=180,Table11[[#This Row],[Weight (kg)]]&gt;=70),"180+ and 70+","")</f>
        <v>180+ and 70+</v>
      </c>
    </row>
    <row r="2089" spans="12:17" x14ac:dyDescent="0.2">
      <c r="L2089" t="s">
        <v>1894</v>
      </c>
      <c r="M2089">
        <v>28</v>
      </c>
      <c r="N2089">
        <v>175</v>
      </c>
      <c r="O2089">
        <v>72</v>
      </c>
      <c r="P2089" t="str">
        <f>IF(Table11[[#This Row],[Age]]&lt;=22,"Rookie",IF(Table11[[#This Row],[Age]]&lt;=29,"Seasoned","Veteran"))</f>
        <v>Seasoned</v>
      </c>
      <c r="Q2089" t="str">
        <f>IF(AND(Table11[[#This Row],[Height (cm)]]&gt;=180,Table11[[#This Row],[Weight (kg)]]&gt;=70),"180+ and 70+","")</f>
        <v/>
      </c>
    </row>
    <row r="2090" spans="12:17" x14ac:dyDescent="0.2">
      <c r="L2090" t="s">
        <v>1895</v>
      </c>
      <c r="M2090">
        <v>29</v>
      </c>
      <c r="N2090">
        <v>184</v>
      </c>
      <c r="O2090">
        <v>74</v>
      </c>
      <c r="P2090" t="str">
        <f>IF(Table11[[#This Row],[Age]]&lt;=22,"Rookie",IF(Table11[[#This Row],[Age]]&lt;=29,"Seasoned","Veteran"))</f>
        <v>Seasoned</v>
      </c>
      <c r="Q2090" t="str">
        <f>IF(AND(Table11[[#This Row],[Height (cm)]]&gt;=180,Table11[[#This Row],[Weight (kg)]]&gt;=70),"180+ and 70+","")</f>
        <v>180+ and 70+</v>
      </c>
    </row>
    <row r="2091" spans="12:17" x14ac:dyDescent="0.2">
      <c r="L2091" t="s">
        <v>1896</v>
      </c>
      <c r="M2091">
        <v>29</v>
      </c>
      <c r="N2091">
        <v>185</v>
      </c>
      <c r="O2091">
        <v>71</v>
      </c>
      <c r="P2091" t="str">
        <f>IF(Table11[[#This Row],[Age]]&lt;=22,"Rookie",IF(Table11[[#This Row],[Age]]&lt;=29,"Seasoned","Veteran"))</f>
        <v>Seasoned</v>
      </c>
      <c r="Q2091" t="str">
        <f>IF(AND(Table11[[#This Row],[Height (cm)]]&gt;=180,Table11[[#This Row],[Weight (kg)]]&gt;=70),"180+ and 70+","")</f>
        <v>180+ and 70+</v>
      </c>
    </row>
    <row r="2092" spans="12:17" x14ac:dyDescent="0.2">
      <c r="L2092" t="s">
        <v>1897</v>
      </c>
      <c r="M2092">
        <v>28</v>
      </c>
      <c r="N2092">
        <v>174</v>
      </c>
      <c r="O2092">
        <v>73</v>
      </c>
      <c r="P2092" t="str">
        <f>IF(Table11[[#This Row],[Age]]&lt;=22,"Rookie",IF(Table11[[#This Row],[Age]]&lt;=29,"Seasoned","Veteran"))</f>
        <v>Seasoned</v>
      </c>
      <c r="Q2092" t="str">
        <f>IF(AND(Table11[[#This Row],[Height (cm)]]&gt;=180,Table11[[#This Row],[Weight (kg)]]&gt;=70),"180+ and 70+","")</f>
        <v/>
      </c>
    </row>
    <row r="2093" spans="12:17" x14ac:dyDescent="0.2">
      <c r="L2093" t="s">
        <v>1898</v>
      </c>
      <c r="M2093">
        <v>28</v>
      </c>
      <c r="N2093">
        <v>184</v>
      </c>
      <c r="O2093">
        <v>84</v>
      </c>
      <c r="P2093" t="str">
        <f>IF(Table11[[#This Row],[Age]]&lt;=22,"Rookie",IF(Table11[[#This Row],[Age]]&lt;=29,"Seasoned","Veteran"))</f>
        <v>Seasoned</v>
      </c>
      <c r="Q2093" t="str">
        <f>IF(AND(Table11[[#This Row],[Height (cm)]]&gt;=180,Table11[[#This Row],[Weight (kg)]]&gt;=70),"180+ and 70+","")</f>
        <v>180+ and 70+</v>
      </c>
    </row>
    <row r="2094" spans="12:17" x14ac:dyDescent="0.2">
      <c r="L2094" t="s">
        <v>1899</v>
      </c>
      <c r="M2094">
        <v>29</v>
      </c>
      <c r="N2094">
        <v>180</v>
      </c>
      <c r="O2094">
        <v>76</v>
      </c>
      <c r="P2094" t="str">
        <f>IF(Table11[[#This Row],[Age]]&lt;=22,"Rookie",IF(Table11[[#This Row],[Age]]&lt;=29,"Seasoned","Veteran"))</f>
        <v>Seasoned</v>
      </c>
      <c r="Q2094" t="str">
        <f>IF(AND(Table11[[#This Row],[Height (cm)]]&gt;=180,Table11[[#This Row],[Weight (kg)]]&gt;=70),"180+ and 70+","")</f>
        <v>180+ and 70+</v>
      </c>
    </row>
    <row r="2095" spans="12:17" x14ac:dyDescent="0.2">
      <c r="L2095" t="s">
        <v>1900</v>
      </c>
      <c r="M2095">
        <v>30</v>
      </c>
      <c r="N2095">
        <v>173</v>
      </c>
      <c r="O2095">
        <v>74</v>
      </c>
      <c r="P2095" t="str">
        <f>IF(Table11[[#This Row],[Age]]&lt;=22,"Rookie",IF(Table11[[#This Row],[Age]]&lt;=29,"Seasoned","Veteran"))</f>
        <v>Veteran</v>
      </c>
      <c r="Q2095" t="str">
        <f>IF(AND(Table11[[#This Row],[Height (cm)]]&gt;=180,Table11[[#This Row],[Weight (kg)]]&gt;=70),"180+ and 70+","")</f>
        <v/>
      </c>
    </row>
    <row r="2096" spans="12:17" x14ac:dyDescent="0.2">
      <c r="L2096" t="s">
        <v>1901</v>
      </c>
      <c r="M2096">
        <v>30</v>
      </c>
      <c r="N2096">
        <v>184</v>
      </c>
      <c r="O2096">
        <v>76</v>
      </c>
      <c r="P2096" t="str">
        <f>IF(Table11[[#This Row],[Age]]&lt;=22,"Rookie",IF(Table11[[#This Row],[Age]]&lt;=29,"Seasoned","Veteran"))</f>
        <v>Veteran</v>
      </c>
      <c r="Q2096" t="str">
        <f>IF(AND(Table11[[#This Row],[Height (cm)]]&gt;=180,Table11[[#This Row],[Weight (kg)]]&gt;=70),"180+ and 70+","")</f>
        <v>180+ and 70+</v>
      </c>
    </row>
    <row r="2097" spans="12:17" x14ac:dyDescent="0.2">
      <c r="L2097" t="s">
        <v>1902</v>
      </c>
      <c r="M2097">
        <v>28</v>
      </c>
      <c r="N2097">
        <v>190</v>
      </c>
      <c r="O2097">
        <v>77</v>
      </c>
      <c r="P2097" t="str">
        <f>IF(Table11[[#This Row],[Age]]&lt;=22,"Rookie",IF(Table11[[#This Row],[Age]]&lt;=29,"Seasoned","Veteran"))</f>
        <v>Seasoned</v>
      </c>
      <c r="Q2097" t="str">
        <f>IF(AND(Table11[[#This Row],[Height (cm)]]&gt;=180,Table11[[#This Row],[Weight (kg)]]&gt;=70),"180+ and 70+","")</f>
        <v>180+ and 70+</v>
      </c>
    </row>
    <row r="2098" spans="12:17" x14ac:dyDescent="0.2">
      <c r="L2098" t="s">
        <v>1903</v>
      </c>
      <c r="M2098">
        <v>29</v>
      </c>
      <c r="N2098">
        <v>181</v>
      </c>
      <c r="O2098">
        <v>84</v>
      </c>
      <c r="P2098" t="str">
        <f>IF(Table11[[#This Row],[Age]]&lt;=22,"Rookie",IF(Table11[[#This Row],[Age]]&lt;=29,"Seasoned","Veteran"))</f>
        <v>Seasoned</v>
      </c>
      <c r="Q2098" t="str">
        <f>IF(AND(Table11[[#This Row],[Height (cm)]]&gt;=180,Table11[[#This Row],[Weight (kg)]]&gt;=70),"180+ and 70+","")</f>
        <v>180+ and 70+</v>
      </c>
    </row>
    <row r="2099" spans="12:17" x14ac:dyDescent="0.2">
      <c r="L2099" t="s">
        <v>1796</v>
      </c>
      <c r="M2099">
        <v>31</v>
      </c>
      <c r="N2099">
        <v>174</v>
      </c>
      <c r="O2099">
        <v>69</v>
      </c>
      <c r="P2099" t="str">
        <f>IF(Table11[[#This Row],[Age]]&lt;=22,"Rookie",IF(Table11[[#This Row],[Age]]&lt;=29,"Seasoned","Veteran"))</f>
        <v>Veteran</v>
      </c>
      <c r="Q2099" t="str">
        <f>IF(AND(Table11[[#This Row],[Height (cm)]]&gt;=180,Table11[[#This Row],[Weight (kg)]]&gt;=70),"180+ and 70+","")</f>
        <v/>
      </c>
    </row>
    <row r="2100" spans="12:17" x14ac:dyDescent="0.2">
      <c r="L2100" t="s">
        <v>1797</v>
      </c>
      <c r="M2100">
        <v>27</v>
      </c>
      <c r="N2100">
        <v>169</v>
      </c>
      <c r="O2100">
        <v>62</v>
      </c>
      <c r="P2100" t="str">
        <f>IF(Table11[[#This Row],[Age]]&lt;=22,"Rookie",IF(Table11[[#This Row],[Age]]&lt;=29,"Seasoned","Veteran"))</f>
        <v>Seasoned</v>
      </c>
      <c r="Q2100" t="str">
        <f>IF(AND(Table11[[#This Row],[Height (cm)]]&gt;=180,Table11[[#This Row],[Weight (kg)]]&gt;=70),"180+ and 70+","")</f>
        <v/>
      </c>
    </row>
    <row r="2101" spans="12:17" x14ac:dyDescent="0.2">
      <c r="L2101" t="s">
        <v>1500</v>
      </c>
      <c r="M2101">
        <v>29</v>
      </c>
      <c r="N2101">
        <v>191</v>
      </c>
      <c r="O2101">
        <v>91</v>
      </c>
      <c r="P2101" t="str">
        <f>IF(Table11[[#This Row],[Age]]&lt;=22,"Rookie",IF(Table11[[#This Row],[Age]]&lt;=29,"Seasoned","Veteran"))</f>
        <v>Seasoned</v>
      </c>
      <c r="Q2101" t="str">
        <f>IF(AND(Table11[[#This Row],[Height (cm)]]&gt;=180,Table11[[#This Row],[Weight (kg)]]&gt;=70),"180+ and 70+","")</f>
        <v>180+ and 70+</v>
      </c>
    </row>
    <row r="2102" spans="12:17" x14ac:dyDescent="0.2">
      <c r="L2102" t="s">
        <v>1904</v>
      </c>
      <c r="M2102">
        <v>38</v>
      </c>
      <c r="N2102">
        <v>168</v>
      </c>
      <c r="O2102">
        <v>70</v>
      </c>
      <c r="P2102" t="str">
        <f>IF(Table11[[#This Row],[Age]]&lt;=22,"Rookie",IF(Table11[[#This Row],[Age]]&lt;=29,"Seasoned","Veteran"))</f>
        <v>Veteran</v>
      </c>
      <c r="Q2102" t="str">
        <f>IF(AND(Table11[[#This Row],[Height (cm)]]&gt;=180,Table11[[#This Row],[Weight (kg)]]&gt;=70),"180+ and 70+","")</f>
        <v/>
      </c>
    </row>
    <row r="2103" spans="12:17" x14ac:dyDescent="0.2">
      <c r="L2103" t="s">
        <v>1905</v>
      </c>
      <c r="M2103">
        <v>40</v>
      </c>
      <c r="N2103">
        <v>186</v>
      </c>
      <c r="O2103">
        <v>85</v>
      </c>
      <c r="P2103" t="str">
        <f>IF(Table11[[#This Row],[Age]]&lt;=22,"Rookie",IF(Table11[[#This Row],[Age]]&lt;=29,"Seasoned","Veteran"))</f>
        <v>Veteran</v>
      </c>
      <c r="Q2103" t="str">
        <f>IF(AND(Table11[[#This Row],[Height (cm)]]&gt;=180,Table11[[#This Row],[Weight (kg)]]&gt;=70),"180+ and 70+","")</f>
        <v>180+ and 70+</v>
      </c>
    </row>
    <row r="2104" spans="12:17" x14ac:dyDescent="0.2">
      <c r="L2104" t="s">
        <v>1906</v>
      </c>
      <c r="M2104">
        <v>35</v>
      </c>
      <c r="N2104">
        <v>176</v>
      </c>
      <c r="O2104">
        <v>75</v>
      </c>
      <c r="P2104" t="str">
        <f>IF(Table11[[#This Row],[Age]]&lt;=22,"Rookie",IF(Table11[[#This Row],[Age]]&lt;=29,"Seasoned","Veteran"))</f>
        <v>Veteran</v>
      </c>
      <c r="Q2104" t="str">
        <f>IF(AND(Table11[[#This Row],[Height (cm)]]&gt;=180,Table11[[#This Row],[Weight (kg)]]&gt;=70),"180+ and 70+","")</f>
        <v/>
      </c>
    </row>
    <row r="2105" spans="12:17" x14ac:dyDescent="0.2">
      <c r="L2105" t="s">
        <v>1907</v>
      </c>
      <c r="M2105">
        <v>38</v>
      </c>
      <c r="N2105">
        <v>185</v>
      </c>
      <c r="O2105">
        <v>84</v>
      </c>
      <c r="P2105" t="str">
        <f>IF(Table11[[#This Row],[Age]]&lt;=22,"Rookie",IF(Table11[[#This Row],[Age]]&lt;=29,"Seasoned","Veteran"))</f>
        <v>Veteran</v>
      </c>
      <c r="Q2105" t="str">
        <f>IF(AND(Table11[[#This Row],[Height (cm)]]&gt;=180,Table11[[#This Row],[Weight (kg)]]&gt;=70),"180+ and 70+","")</f>
        <v>180+ and 70+</v>
      </c>
    </row>
    <row r="2106" spans="12:17" x14ac:dyDescent="0.2">
      <c r="L2106" t="s">
        <v>1908</v>
      </c>
      <c r="M2106">
        <v>38</v>
      </c>
      <c r="N2106">
        <v>177</v>
      </c>
      <c r="O2106">
        <v>68</v>
      </c>
      <c r="P2106" t="str">
        <f>IF(Table11[[#This Row],[Age]]&lt;=22,"Rookie",IF(Table11[[#This Row],[Age]]&lt;=29,"Seasoned","Veteran"))</f>
        <v>Veteran</v>
      </c>
      <c r="Q2106" t="str">
        <f>IF(AND(Table11[[#This Row],[Height (cm)]]&gt;=180,Table11[[#This Row],[Weight (kg)]]&gt;=70),"180+ and 70+","")</f>
        <v/>
      </c>
    </row>
    <row r="2107" spans="12:17" x14ac:dyDescent="0.2">
      <c r="L2107" t="s">
        <v>1909</v>
      </c>
      <c r="M2107">
        <v>34</v>
      </c>
      <c r="N2107">
        <v>187</v>
      </c>
      <c r="O2107">
        <v>71</v>
      </c>
      <c r="P2107" t="str">
        <f>IF(Table11[[#This Row],[Age]]&lt;=22,"Rookie",IF(Table11[[#This Row],[Age]]&lt;=29,"Seasoned","Veteran"))</f>
        <v>Veteran</v>
      </c>
      <c r="Q2107" t="str">
        <f>IF(AND(Table11[[#This Row],[Height (cm)]]&gt;=180,Table11[[#This Row],[Weight (kg)]]&gt;=70),"180+ and 70+","")</f>
        <v>180+ and 70+</v>
      </c>
    </row>
    <row r="2108" spans="12:17" x14ac:dyDescent="0.2">
      <c r="L2108" t="s">
        <v>1910</v>
      </c>
      <c r="M2108">
        <v>35</v>
      </c>
      <c r="N2108">
        <v>178</v>
      </c>
      <c r="O2108">
        <v>80</v>
      </c>
      <c r="P2108" t="str">
        <f>IF(Table11[[#This Row],[Age]]&lt;=22,"Rookie",IF(Table11[[#This Row],[Age]]&lt;=29,"Seasoned","Veteran"))</f>
        <v>Veteran</v>
      </c>
      <c r="Q2108" t="str">
        <f>IF(AND(Table11[[#This Row],[Height (cm)]]&gt;=180,Table11[[#This Row],[Weight (kg)]]&gt;=70),"180+ and 70+","")</f>
        <v/>
      </c>
    </row>
    <row r="2109" spans="12:17" x14ac:dyDescent="0.2">
      <c r="L2109" t="s">
        <v>1911</v>
      </c>
      <c r="M2109">
        <v>35</v>
      </c>
      <c r="N2109">
        <v>191</v>
      </c>
      <c r="O2109">
        <v>92</v>
      </c>
      <c r="P2109" t="str">
        <f>IF(Table11[[#This Row],[Age]]&lt;=22,"Rookie",IF(Table11[[#This Row],[Age]]&lt;=29,"Seasoned","Veteran"))</f>
        <v>Veteran</v>
      </c>
      <c r="Q2109" t="str">
        <f>IF(AND(Table11[[#This Row],[Height (cm)]]&gt;=180,Table11[[#This Row],[Weight (kg)]]&gt;=70),"180+ and 70+","")</f>
        <v>180+ and 70+</v>
      </c>
    </row>
    <row r="2110" spans="12:17" x14ac:dyDescent="0.2">
      <c r="L2110" t="s">
        <v>1912</v>
      </c>
      <c r="M2110">
        <v>38</v>
      </c>
      <c r="N2110">
        <v>189</v>
      </c>
      <c r="O2110">
        <v>80</v>
      </c>
      <c r="P2110" t="str">
        <f>IF(Table11[[#This Row],[Age]]&lt;=22,"Rookie",IF(Table11[[#This Row],[Age]]&lt;=29,"Seasoned","Veteran"))</f>
        <v>Veteran</v>
      </c>
      <c r="Q2110" t="str">
        <f>IF(AND(Table11[[#This Row],[Height (cm)]]&gt;=180,Table11[[#This Row],[Weight (kg)]]&gt;=70),"180+ and 70+","")</f>
        <v>180+ and 70+</v>
      </c>
    </row>
    <row r="2111" spans="12:17" x14ac:dyDescent="0.2">
      <c r="L2111" t="s">
        <v>1913</v>
      </c>
      <c r="M2111">
        <v>34</v>
      </c>
      <c r="N2111">
        <v>183</v>
      </c>
      <c r="O2111">
        <v>80</v>
      </c>
      <c r="P2111" t="str">
        <f>IF(Table11[[#This Row],[Age]]&lt;=22,"Rookie",IF(Table11[[#This Row],[Age]]&lt;=29,"Seasoned","Veteran"))</f>
        <v>Veteran</v>
      </c>
      <c r="Q2111" t="str">
        <f>IF(AND(Table11[[#This Row],[Height (cm)]]&gt;=180,Table11[[#This Row],[Weight (kg)]]&gt;=70),"180+ and 70+","")</f>
        <v>180+ and 70+</v>
      </c>
    </row>
    <row r="2112" spans="12:17" x14ac:dyDescent="0.2">
      <c r="L2112" t="s">
        <v>1532</v>
      </c>
      <c r="M2112">
        <v>16</v>
      </c>
      <c r="N2112">
        <v>167</v>
      </c>
      <c r="O2112">
        <v>65</v>
      </c>
      <c r="P2112" t="str">
        <f>IF(Table11[[#This Row],[Age]]&lt;=22,"Rookie",IF(Table11[[#This Row],[Age]]&lt;=29,"Seasoned","Veteran"))</f>
        <v>Rookie</v>
      </c>
      <c r="Q2112" t="str">
        <f>IF(AND(Table11[[#This Row],[Height (cm)]]&gt;=180,Table11[[#This Row],[Weight (kg)]]&gt;=70),"180+ and 70+","")</f>
        <v/>
      </c>
    </row>
    <row r="2113" spans="12:17" x14ac:dyDescent="0.2">
      <c r="L2113" t="s">
        <v>1914</v>
      </c>
      <c r="M2113">
        <v>19</v>
      </c>
      <c r="N2113">
        <v>173</v>
      </c>
      <c r="O2113">
        <v>63</v>
      </c>
      <c r="P2113" t="str">
        <f>IF(Table11[[#This Row],[Age]]&lt;=22,"Rookie",IF(Table11[[#This Row],[Age]]&lt;=29,"Seasoned","Veteran"))</f>
        <v>Rookie</v>
      </c>
      <c r="Q2113" t="str">
        <f>IF(AND(Table11[[#This Row],[Height (cm)]]&gt;=180,Table11[[#This Row],[Weight (kg)]]&gt;=70),"180+ and 70+","")</f>
        <v/>
      </c>
    </row>
    <row r="2114" spans="12:17" x14ac:dyDescent="0.2">
      <c r="L2114" t="s">
        <v>1915</v>
      </c>
      <c r="M2114">
        <v>17</v>
      </c>
      <c r="N2114">
        <v>182</v>
      </c>
      <c r="O2114">
        <v>68</v>
      </c>
      <c r="P2114" t="str">
        <f>IF(Table11[[#This Row],[Age]]&lt;=22,"Rookie",IF(Table11[[#This Row],[Age]]&lt;=29,"Seasoned","Veteran"))</f>
        <v>Rookie</v>
      </c>
      <c r="Q2114" t="str">
        <f>IF(AND(Table11[[#This Row],[Height (cm)]]&gt;=180,Table11[[#This Row],[Weight (kg)]]&gt;=70),"180+ and 70+","")</f>
        <v/>
      </c>
    </row>
    <row r="2115" spans="12:17" x14ac:dyDescent="0.2">
      <c r="L2115" t="s">
        <v>1916</v>
      </c>
      <c r="M2115">
        <v>31</v>
      </c>
      <c r="N2115">
        <v>189</v>
      </c>
      <c r="O2115">
        <v>88</v>
      </c>
      <c r="P2115" t="str">
        <f>IF(Table11[[#This Row],[Age]]&lt;=22,"Rookie",IF(Table11[[#This Row],[Age]]&lt;=29,"Seasoned","Veteran"))</f>
        <v>Veteran</v>
      </c>
      <c r="Q2115" t="str">
        <f>IF(AND(Table11[[#This Row],[Height (cm)]]&gt;=180,Table11[[#This Row],[Weight (kg)]]&gt;=70),"180+ and 70+","")</f>
        <v>180+ and 70+</v>
      </c>
    </row>
    <row r="2116" spans="12:17" x14ac:dyDescent="0.2">
      <c r="L2116" t="s">
        <v>1917</v>
      </c>
      <c r="M2116">
        <v>38</v>
      </c>
      <c r="N2116">
        <v>178</v>
      </c>
      <c r="O2116">
        <v>74</v>
      </c>
      <c r="P2116" t="str">
        <f>IF(Table11[[#This Row],[Age]]&lt;=22,"Rookie",IF(Table11[[#This Row],[Age]]&lt;=29,"Seasoned","Veteran"))</f>
        <v>Veteran</v>
      </c>
      <c r="Q2116" t="str">
        <f>IF(AND(Table11[[#This Row],[Height (cm)]]&gt;=180,Table11[[#This Row],[Weight (kg)]]&gt;=70),"180+ and 70+","")</f>
        <v/>
      </c>
    </row>
    <row r="2117" spans="12:17" x14ac:dyDescent="0.2">
      <c r="L2117" t="s">
        <v>1918</v>
      </c>
      <c r="M2117">
        <v>36</v>
      </c>
      <c r="N2117">
        <v>179</v>
      </c>
      <c r="O2117">
        <v>67</v>
      </c>
      <c r="P2117" t="str">
        <f>IF(Table11[[#This Row],[Age]]&lt;=22,"Rookie",IF(Table11[[#This Row],[Age]]&lt;=29,"Seasoned","Veteran"))</f>
        <v>Veteran</v>
      </c>
      <c r="Q2117" t="str">
        <f>IF(AND(Table11[[#This Row],[Height (cm)]]&gt;=180,Table11[[#This Row],[Weight (kg)]]&gt;=70),"180+ and 70+","")</f>
        <v/>
      </c>
    </row>
    <row r="2118" spans="12:17" x14ac:dyDescent="0.2">
      <c r="L2118" t="s">
        <v>1919</v>
      </c>
      <c r="M2118">
        <v>33</v>
      </c>
      <c r="N2118">
        <v>190</v>
      </c>
      <c r="O2118">
        <v>85</v>
      </c>
      <c r="P2118" t="str">
        <f>IF(Table11[[#This Row],[Age]]&lt;=22,"Rookie",IF(Table11[[#This Row],[Age]]&lt;=29,"Seasoned","Veteran"))</f>
        <v>Veteran</v>
      </c>
      <c r="Q2118" t="str">
        <f>IF(AND(Table11[[#This Row],[Height (cm)]]&gt;=180,Table11[[#This Row],[Weight (kg)]]&gt;=70),"180+ and 70+","")</f>
        <v>180+ and 70+</v>
      </c>
    </row>
    <row r="2119" spans="12:17" x14ac:dyDescent="0.2">
      <c r="L2119" t="s">
        <v>1920</v>
      </c>
      <c r="M2119">
        <v>33</v>
      </c>
      <c r="N2119">
        <v>190</v>
      </c>
      <c r="O2119">
        <v>88</v>
      </c>
      <c r="P2119" t="str">
        <f>IF(Table11[[#This Row],[Age]]&lt;=22,"Rookie",IF(Table11[[#This Row],[Age]]&lt;=29,"Seasoned","Veteran"))</f>
        <v>Veteran</v>
      </c>
      <c r="Q2119" t="str">
        <f>IF(AND(Table11[[#This Row],[Height (cm)]]&gt;=180,Table11[[#This Row],[Weight (kg)]]&gt;=70),"180+ and 70+","")</f>
        <v>180+ and 70+</v>
      </c>
    </row>
    <row r="2120" spans="12:17" x14ac:dyDescent="0.2">
      <c r="L2120" t="s">
        <v>1921</v>
      </c>
      <c r="M2120">
        <v>34</v>
      </c>
      <c r="N2120">
        <v>186</v>
      </c>
      <c r="O2120">
        <v>74</v>
      </c>
      <c r="P2120" t="str">
        <f>IF(Table11[[#This Row],[Age]]&lt;=22,"Rookie",IF(Table11[[#This Row],[Age]]&lt;=29,"Seasoned","Veteran"))</f>
        <v>Veteran</v>
      </c>
      <c r="Q2120" t="str">
        <f>IF(AND(Table11[[#This Row],[Height (cm)]]&gt;=180,Table11[[#This Row],[Weight (kg)]]&gt;=70),"180+ and 70+","")</f>
        <v>180+ and 70+</v>
      </c>
    </row>
    <row r="2121" spans="12:17" x14ac:dyDescent="0.2">
      <c r="L2121" t="s">
        <v>1922</v>
      </c>
      <c r="M2121">
        <v>38</v>
      </c>
      <c r="N2121">
        <v>172</v>
      </c>
      <c r="O2121">
        <v>70</v>
      </c>
      <c r="P2121" t="str">
        <f>IF(Table11[[#This Row],[Age]]&lt;=22,"Rookie",IF(Table11[[#This Row],[Age]]&lt;=29,"Seasoned","Veteran"))</f>
        <v>Veteran</v>
      </c>
      <c r="Q2121" t="str">
        <f>IF(AND(Table11[[#This Row],[Height (cm)]]&gt;=180,Table11[[#This Row],[Weight (kg)]]&gt;=70),"180+ and 70+","")</f>
        <v/>
      </c>
    </row>
    <row r="2122" spans="12:17" x14ac:dyDescent="0.2">
      <c r="L2122" t="s">
        <v>1923</v>
      </c>
      <c r="M2122">
        <v>33</v>
      </c>
      <c r="N2122">
        <v>189</v>
      </c>
      <c r="O2122">
        <v>89</v>
      </c>
      <c r="P2122" t="str">
        <f>IF(Table11[[#This Row],[Age]]&lt;=22,"Rookie",IF(Table11[[#This Row],[Age]]&lt;=29,"Seasoned","Veteran"))</f>
        <v>Veteran</v>
      </c>
      <c r="Q2122" t="str">
        <f>IF(AND(Table11[[#This Row],[Height (cm)]]&gt;=180,Table11[[#This Row],[Weight (kg)]]&gt;=70),"180+ and 70+","")</f>
        <v>180+ and 70+</v>
      </c>
    </row>
    <row r="2123" spans="12:17" x14ac:dyDescent="0.2">
      <c r="L2123" t="s">
        <v>1924</v>
      </c>
      <c r="M2123">
        <v>34</v>
      </c>
      <c r="N2123">
        <v>165</v>
      </c>
      <c r="O2123">
        <v>63</v>
      </c>
      <c r="P2123" t="str">
        <f>IF(Table11[[#This Row],[Age]]&lt;=22,"Rookie",IF(Table11[[#This Row],[Age]]&lt;=29,"Seasoned","Veteran"))</f>
        <v>Veteran</v>
      </c>
      <c r="Q2123" t="str">
        <f>IF(AND(Table11[[#This Row],[Height (cm)]]&gt;=180,Table11[[#This Row],[Weight (kg)]]&gt;=70),"180+ and 70+","")</f>
        <v/>
      </c>
    </row>
    <row r="2124" spans="12:17" x14ac:dyDescent="0.2">
      <c r="L2124" t="s">
        <v>1925</v>
      </c>
      <c r="M2124">
        <v>35</v>
      </c>
      <c r="N2124">
        <v>183</v>
      </c>
      <c r="O2124">
        <v>80</v>
      </c>
      <c r="P2124" t="str">
        <f>IF(Table11[[#This Row],[Age]]&lt;=22,"Rookie",IF(Table11[[#This Row],[Age]]&lt;=29,"Seasoned","Veteran"))</f>
        <v>Veteran</v>
      </c>
      <c r="Q2124" t="str">
        <f>IF(AND(Table11[[#This Row],[Height (cm)]]&gt;=180,Table11[[#This Row],[Weight (kg)]]&gt;=70),"180+ and 70+","")</f>
        <v>180+ and 70+</v>
      </c>
    </row>
    <row r="2125" spans="12:17" x14ac:dyDescent="0.2">
      <c r="L2125" t="s">
        <v>1926</v>
      </c>
      <c r="M2125">
        <v>37</v>
      </c>
      <c r="N2125">
        <v>190</v>
      </c>
      <c r="O2125">
        <v>82</v>
      </c>
      <c r="P2125" t="str">
        <f>IF(Table11[[#This Row],[Age]]&lt;=22,"Rookie",IF(Table11[[#This Row],[Age]]&lt;=29,"Seasoned","Veteran"))</f>
        <v>Veteran</v>
      </c>
      <c r="Q2125" t="str">
        <f>IF(AND(Table11[[#This Row],[Height (cm)]]&gt;=180,Table11[[#This Row],[Weight (kg)]]&gt;=70),"180+ and 70+","")</f>
        <v>180+ and 70+</v>
      </c>
    </row>
    <row r="2126" spans="12:17" x14ac:dyDescent="0.2">
      <c r="L2126" t="s">
        <v>1927</v>
      </c>
      <c r="M2126">
        <v>34</v>
      </c>
      <c r="N2126">
        <v>180</v>
      </c>
      <c r="O2126">
        <v>88</v>
      </c>
      <c r="P2126" t="str">
        <f>IF(Table11[[#This Row],[Age]]&lt;=22,"Rookie",IF(Table11[[#This Row],[Age]]&lt;=29,"Seasoned","Veteran"))</f>
        <v>Veteran</v>
      </c>
      <c r="Q2126" t="str">
        <f>IF(AND(Table11[[#This Row],[Height (cm)]]&gt;=180,Table11[[#This Row],[Weight (kg)]]&gt;=70),"180+ and 70+","")</f>
        <v>180+ and 70+</v>
      </c>
    </row>
    <row r="2127" spans="12:17" x14ac:dyDescent="0.2">
      <c r="L2127" t="s">
        <v>1928</v>
      </c>
      <c r="M2127">
        <v>35</v>
      </c>
      <c r="N2127">
        <v>188</v>
      </c>
      <c r="O2127">
        <v>77</v>
      </c>
      <c r="P2127" t="str">
        <f>IF(Table11[[#This Row],[Age]]&lt;=22,"Rookie",IF(Table11[[#This Row],[Age]]&lt;=29,"Seasoned","Veteran"))</f>
        <v>Veteran</v>
      </c>
      <c r="Q2127" t="str">
        <f>IF(AND(Table11[[#This Row],[Height (cm)]]&gt;=180,Table11[[#This Row],[Weight (kg)]]&gt;=70),"180+ and 70+","")</f>
        <v>180+ and 70+</v>
      </c>
    </row>
    <row r="2128" spans="12:17" x14ac:dyDescent="0.2">
      <c r="L2128" t="s">
        <v>1929</v>
      </c>
      <c r="M2128">
        <v>39</v>
      </c>
      <c r="N2128">
        <v>191</v>
      </c>
      <c r="O2128">
        <v>81</v>
      </c>
      <c r="P2128" t="str">
        <f>IF(Table11[[#This Row],[Age]]&lt;=22,"Rookie",IF(Table11[[#This Row],[Age]]&lt;=29,"Seasoned","Veteran"))</f>
        <v>Veteran</v>
      </c>
      <c r="Q2128" t="str">
        <f>IF(AND(Table11[[#This Row],[Height (cm)]]&gt;=180,Table11[[#This Row],[Weight (kg)]]&gt;=70),"180+ and 70+","")</f>
        <v>180+ and 70+</v>
      </c>
    </row>
    <row r="2129" spans="12:17" x14ac:dyDescent="0.2">
      <c r="L2129" t="s">
        <v>1930</v>
      </c>
      <c r="M2129">
        <v>34</v>
      </c>
      <c r="N2129">
        <v>181</v>
      </c>
      <c r="O2129">
        <v>74</v>
      </c>
      <c r="P2129" t="str">
        <f>IF(Table11[[#This Row],[Age]]&lt;=22,"Rookie",IF(Table11[[#This Row],[Age]]&lt;=29,"Seasoned","Veteran"))</f>
        <v>Veteran</v>
      </c>
      <c r="Q2129" t="str">
        <f>IF(AND(Table11[[#This Row],[Height (cm)]]&gt;=180,Table11[[#This Row],[Weight (kg)]]&gt;=70),"180+ and 70+","")</f>
        <v>180+ and 70+</v>
      </c>
    </row>
    <row r="2130" spans="12:17" x14ac:dyDescent="0.2">
      <c r="L2130" t="s">
        <v>1931</v>
      </c>
      <c r="M2130">
        <v>36</v>
      </c>
      <c r="N2130">
        <v>169</v>
      </c>
      <c r="O2130">
        <v>61</v>
      </c>
      <c r="P2130" t="str">
        <f>IF(Table11[[#This Row],[Age]]&lt;=22,"Rookie",IF(Table11[[#This Row],[Age]]&lt;=29,"Seasoned","Veteran"))</f>
        <v>Veteran</v>
      </c>
      <c r="Q2130" t="str">
        <f>IF(AND(Table11[[#This Row],[Height (cm)]]&gt;=180,Table11[[#This Row],[Weight (kg)]]&gt;=70),"180+ and 70+","")</f>
        <v/>
      </c>
    </row>
    <row r="2131" spans="12:17" x14ac:dyDescent="0.2">
      <c r="L2131" t="s">
        <v>1932</v>
      </c>
      <c r="M2131">
        <v>35</v>
      </c>
      <c r="N2131">
        <v>194</v>
      </c>
      <c r="O2131">
        <v>85</v>
      </c>
      <c r="P2131" t="str">
        <f>IF(Table11[[#This Row],[Age]]&lt;=22,"Rookie",IF(Table11[[#This Row],[Age]]&lt;=29,"Seasoned","Veteran"))</f>
        <v>Veteran</v>
      </c>
      <c r="Q2131" t="str">
        <f>IF(AND(Table11[[#This Row],[Height (cm)]]&gt;=180,Table11[[#This Row],[Weight (kg)]]&gt;=70),"180+ and 70+","")</f>
        <v>180+ and 70+</v>
      </c>
    </row>
    <row r="2132" spans="12:17" x14ac:dyDescent="0.2">
      <c r="L2132" t="s">
        <v>1933</v>
      </c>
      <c r="M2132">
        <v>30</v>
      </c>
      <c r="N2132">
        <v>170</v>
      </c>
      <c r="O2132">
        <v>65</v>
      </c>
      <c r="P2132" t="str">
        <f>IF(Table11[[#This Row],[Age]]&lt;=22,"Rookie",IF(Table11[[#This Row],[Age]]&lt;=29,"Seasoned","Veteran"))</f>
        <v>Veteran</v>
      </c>
      <c r="Q2132" t="str">
        <f>IF(AND(Table11[[#This Row],[Height (cm)]]&gt;=180,Table11[[#This Row],[Weight (kg)]]&gt;=70),"180+ and 70+","")</f>
        <v/>
      </c>
    </row>
    <row r="2133" spans="12:17" x14ac:dyDescent="0.2">
      <c r="L2133" t="s">
        <v>1934</v>
      </c>
      <c r="M2133">
        <v>34</v>
      </c>
      <c r="N2133">
        <v>177</v>
      </c>
      <c r="O2133">
        <v>89</v>
      </c>
      <c r="P2133" t="str">
        <f>IF(Table11[[#This Row],[Age]]&lt;=22,"Rookie",IF(Table11[[#This Row],[Age]]&lt;=29,"Seasoned","Veteran"))</f>
        <v>Veteran</v>
      </c>
      <c r="Q2133" t="str">
        <f>IF(AND(Table11[[#This Row],[Height (cm)]]&gt;=180,Table11[[#This Row],[Weight (kg)]]&gt;=70),"180+ and 70+","")</f>
        <v/>
      </c>
    </row>
    <row r="2134" spans="12:17" x14ac:dyDescent="0.2">
      <c r="L2134" t="s">
        <v>1935</v>
      </c>
      <c r="M2134">
        <v>33</v>
      </c>
      <c r="N2134">
        <v>189</v>
      </c>
      <c r="O2134">
        <v>86</v>
      </c>
      <c r="P2134" t="str">
        <f>IF(Table11[[#This Row],[Age]]&lt;=22,"Rookie",IF(Table11[[#This Row],[Age]]&lt;=29,"Seasoned","Veteran"))</f>
        <v>Veteran</v>
      </c>
      <c r="Q2134" t="str">
        <f>IF(AND(Table11[[#This Row],[Height (cm)]]&gt;=180,Table11[[#This Row],[Weight (kg)]]&gt;=70),"180+ and 70+","")</f>
        <v>180+ and 70+</v>
      </c>
    </row>
    <row r="2135" spans="12:17" x14ac:dyDescent="0.2">
      <c r="L2135" t="s">
        <v>1936</v>
      </c>
      <c r="M2135">
        <v>32</v>
      </c>
      <c r="N2135">
        <v>178</v>
      </c>
      <c r="O2135">
        <v>72</v>
      </c>
      <c r="P2135" t="str">
        <f>IF(Table11[[#This Row],[Age]]&lt;=22,"Rookie",IF(Table11[[#This Row],[Age]]&lt;=29,"Seasoned","Veteran"))</f>
        <v>Veteran</v>
      </c>
      <c r="Q2135" t="str">
        <f>IF(AND(Table11[[#This Row],[Height (cm)]]&gt;=180,Table11[[#This Row],[Weight (kg)]]&gt;=70),"180+ and 70+","")</f>
        <v/>
      </c>
    </row>
    <row r="2136" spans="12:17" x14ac:dyDescent="0.2">
      <c r="L2136" t="s">
        <v>1851</v>
      </c>
      <c r="M2136">
        <v>34</v>
      </c>
      <c r="N2136">
        <v>189</v>
      </c>
      <c r="O2136">
        <v>75</v>
      </c>
      <c r="P2136" t="str">
        <f>IF(Table11[[#This Row],[Age]]&lt;=22,"Rookie",IF(Table11[[#This Row],[Age]]&lt;=29,"Seasoned","Veteran"))</f>
        <v>Veteran</v>
      </c>
      <c r="Q2136" t="str">
        <f>IF(AND(Table11[[#This Row],[Height (cm)]]&gt;=180,Table11[[#This Row],[Weight (kg)]]&gt;=70),"180+ and 70+","")</f>
        <v>180+ and 70+</v>
      </c>
    </row>
    <row r="2137" spans="12:17" x14ac:dyDescent="0.2">
      <c r="L2137" t="s">
        <v>1852</v>
      </c>
      <c r="M2137">
        <v>39</v>
      </c>
      <c r="N2137">
        <v>185</v>
      </c>
      <c r="O2137">
        <v>82</v>
      </c>
      <c r="P2137" t="str">
        <f>IF(Table11[[#This Row],[Age]]&lt;=22,"Rookie",IF(Table11[[#This Row],[Age]]&lt;=29,"Seasoned","Veteran"))</f>
        <v>Veteran</v>
      </c>
      <c r="Q2137" t="str">
        <f>IF(AND(Table11[[#This Row],[Height (cm)]]&gt;=180,Table11[[#This Row],[Weight (kg)]]&gt;=70),"180+ and 70+","")</f>
        <v>180+ and 70+</v>
      </c>
    </row>
    <row r="2138" spans="12:17" x14ac:dyDescent="0.2">
      <c r="L2138" t="s">
        <v>1853</v>
      </c>
      <c r="M2138">
        <v>35</v>
      </c>
      <c r="N2138">
        <v>178</v>
      </c>
      <c r="O2138">
        <v>73</v>
      </c>
      <c r="P2138" t="str">
        <f>IF(Table11[[#This Row],[Age]]&lt;=22,"Rookie",IF(Table11[[#This Row],[Age]]&lt;=29,"Seasoned","Veteran"))</f>
        <v>Veteran</v>
      </c>
      <c r="Q2138" t="str">
        <f>IF(AND(Table11[[#This Row],[Height (cm)]]&gt;=180,Table11[[#This Row],[Weight (kg)]]&gt;=70),"180+ and 70+","")</f>
        <v/>
      </c>
    </row>
    <row r="2139" spans="12:17" x14ac:dyDescent="0.2">
      <c r="L2139" t="s">
        <v>1854</v>
      </c>
      <c r="M2139">
        <v>34</v>
      </c>
      <c r="N2139">
        <v>186</v>
      </c>
      <c r="O2139">
        <v>80</v>
      </c>
      <c r="P2139" t="str">
        <f>IF(Table11[[#This Row],[Age]]&lt;=22,"Rookie",IF(Table11[[#This Row],[Age]]&lt;=29,"Seasoned","Veteran"))</f>
        <v>Veteran</v>
      </c>
      <c r="Q2139" t="str">
        <f>IF(AND(Table11[[#This Row],[Height (cm)]]&gt;=180,Table11[[#This Row],[Weight (kg)]]&gt;=70),"180+ and 70+","")</f>
        <v>180+ and 70+</v>
      </c>
    </row>
    <row r="2140" spans="12:17" x14ac:dyDescent="0.2">
      <c r="L2140" t="s">
        <v>1937</v>
      </c>
      <c r="M2140">
        <v>18</v>
      </c>
      <c r="N2140">
        <v>186</v>
      </c>
      <c r="O2140">
        <v>77</v>
      </c>
      <c r="P2140" t="str">
        <f>IF(Table11[[#This Row],[Age]]&lt;=22,"Rookie",IF(Table11[[#This Row],[Age]]&lt;=29,"Seasoned","Veteran"))</f>
        <v>Rookie</v>
      </c>
      <c r="Q2140" t="str">
        <f>IF(AND(Table11[[#This Row],[Height (cm)]]&gt;=180,Table11[[#This Row],[Weight (kg)]]&gt;=70),"180+ and 70+","")</f>
        <v>180+ and 70+</v>
      </c>
    </row>
    <row r="2141" spans="12:17" x14ac:dyDescent="0.2">
      <c r="L2141" t="s">
        <v>1573</v>
      </c>
      <c r="M2141">
        <v>19</v>
      </c>
      <c r="N2141">
        <v>182</v>
      </c>
      <c r="O2141">
        <v>75</v>
      </c>
      <c r="P2141" t="str">
        <f>IF(Table11[[#This Row],[Age]]&lt;=22,"Rookie",IF(Table11[[#This Row],[Age]]&lt;=29,"Seasoned","Veteran"))</f>
        <v>Rookie</v>
      </c>
      <c r="Q2141" t="str">
        <f>IF(AND(Table11[[#This Row],[Height (cm)]]&gt;=180,Table11[[#This Row],[Weight (kg)]]&gt;=70),"180+ and 70+","")</f>
        <v>180+ and 70+</v>
      </c>
    </row>
    <row r="2142" spans="12:17" x14ac:dyDescent="0.2">
      <c r="L2142" t="s">
        <v>1938</v>
      </c>
      <c r="M2142">
        <v>19</v>
      </c>
      <c r="N2142">
        <v>182</v>
      </c>
      <c r="O2142">
        <v>78</v>
      </c>
      <c r="P2142" t="str">
        <f>IF(Table11[[#This Row],[Age]]&lt;=22,"Rookie",IF(Table11[[#This Row],[Age]]&lt;=29,"Seasoned","Veteran"))</f>
        <v>Rookie</v>
      </c>
      <c r="Q2142" t="str">
        <f>IF(AND(Table11[[#This Row],[Height (cm)]]&gt;=180,Table11[[#This Row],[Weight (kg)]]&gt;=70),"180+ and 70+","")</f>
        <v>180+ and 70+</v>
      </c>
    </row>
    <row r="2143" spans="12:17" x14ac:dyDescent="0.2">
      <c r="L2143" t="s">
        <v>1939</v>
      </c>
      <c r="M2143">
        <v>21</v>
      </c>
      <c r="N2143">
        <v>191</v>
      </c>
      <c r="O2143">
        <v>78</v>
      </c>
      <c r="P2143" t="str">
        <f>IF(Table11[[#This Row],[Age]]&lt;=22,"Rookie",IF(Table11[[#This Row],[Age]]&lt;=29,"Seasoned","Veteran"))</f>
        <v>Rookie</v>
      </c>
      <c r="Q2143" t="str">
        <f>IF(AND(Table11[[#This Row],[Height (cm)]]&gt;=180,Table11[[#This Row],[Weight (kg)]]&gt;=70),"180+ and 70+","")</f>
        <v>180+ and 70+</v>
      </c>
    </row>
    <row r="2144" spans="12:17" x14ac:dyDescent="0.2">
      <c r="L2144" t="s">
        <v>1940</v>
      </c>
      <c r="M2144">
        <v>21</v>
      </c>
      <c r="N2144">
        <v>187</v>
      </c>
      <c r="O2144">
        <v>75</v>
      </c>
      <c r="P2144" t="str">
        <f>IF(Table11[[#This Row],[Age]]&lt;=22,"Rookie",IF(Table11[[#This Row],[Age]]&lt;=29,"Seasoned","Veteran"))</f>
        <v>Rookie</v>
      </c>
      <c r="Q2144" t="str">
        <f>IF(AND(Table11[[#This Row],[Height (cm)]]&gt;=180,Table11[[#This Row],[Weight (kg)]]&gt;=70),"180+ and 70+","")</f>
        <v>180+ and 70+</v>
      </c>
    </row>
    <row r="2145" spans="12:17" x14ac:dyDescent="0.2">
      <c r="L2145" t="s">
        <v>1941</v>
      </c>
      <c r="M2145">
        <v>18</v>
      </c>
      <c r="N2145">
        <v>175</v>
      </c>
      <c r="O2145">
        <v>65</v>
      </c>
      <c r="P2145" t="str">
        <f>IF(Table11[[#This Row],[Age]]&lt;=22,"Rookie",IF(Table11[[#This Row],[Age]]&lt;=29,"Seasoned","Veteran"))</f>
        <v>Rookie</v>
      </c>
      <c r="Q2145" t="str">
        <f>IF(AND(Table11[[#This Row],[Height (cm)]]&gt;=180,Table11[[#This Row],[Weight (kg)]]&gt;=70),"180+ and 70+","")</f>
        <v/>
      </c>
    </row>
    <row r="2146" spans="12:17" x14ac:dyDescent="0.2">
      <c r="L2146" t="s">
        <v>1942</v>
      </c>
      <c r="M2146">
        <v>18</v>
      </c>
      <c r="N2146">
        <v>188</v>
      </c>
      <c r="O2146">
        <v>84</v>
      </c>
      <c r="P2146" t="str">
        <f>IF(Table11[[#This Row],[Age]]&lt;=22,"Rookie",IF(Table11[[#This Row],[Age]]&lt;=29,"Seasoned","Veteran"))</f>
        <v>Rookie</v>
      </c>
      <c r="Q2146" t="str">
        <f>IF(AND(Table11[[#This Row],[Height (cm)]]&gt;=180,Table11[[#This Row],[Weight (kg)]]&gt;=70),"180+ and 70+","")</f>
        <v>180+ and 70+</v>
      </c>
    </row>
    <row r="2147" spans="12:17" x14ac:dyDescent="0.2">
      <c r="L2147" t="s">
        <v>1943</v>
      </c>
      <c r="M2147">
        <v>20</v>
      </c>
      <c r="N2147">
        <v>183</v>
      </c>
      <c r="O2147">
        <v>74</v>
      </c>
      <c r="P2147" t="str">
        <f>IF(Table11[[#This Row],[Age]]&lt;=22,"Rookie",IF(Table11[[#This Row],[Age]]&lt;=29,"Seasoned","Veteran"))</f>
        <v>Rookie</v>
      </c>
      <c r="Q2147" t="str">
        <f>IF(AND(Table11[[#This Row],[Height (cm)]]&gt;=180,Table11[[#This Row],[Weight (kg)]]&gt;=70),"180+ and 70+","")</f>
        <v>180+ and 70+</v>
      </c>
    </row>
    <row r="2148" spans="12:17" x14ac:dyDescent="0.2">
      <c r="L2148" t="s">
        <v>1944</v>
      </c>
      <c r="M2148">
        <v>18</v>
      </c>
      <c r="N2148">
        <v>180</v>
      </c>
      <c r="O2148">
        <v>81</v>
      </c>
      <c r="P2148" t="str">
        <f>IF(Table11[[#This Row],[Age]]&lt;=22,"Rookie",IF(Table11[[#This Row],[Age]]&lt;=29,"Seasoned","Veteran"))</f>
        <v>Rookie</v>
      </c>
      <c r="Q2148" t="str">
        <f>IF(AND(Table11[[#This Row],[Height (cm)]]&gt;=180,Table11[[#This Row],[Weight (kg)]]&gt;=70),"180+ and 70+","")</f>
        <v>180+ and 70+</v>
      </c>
    </row>
    <row r="2149" spans="12:17" x14ac:dyDescent="0.2">
      <c r="L2149" t="s">
        <v>1945</v>
      </c>
      <c r="M2149">
        <v>19</v>
      </c>
      <c r="N2149">
        <v>187</v>
      </c>
      <c r="O2149">
        <v>73</v>
      </c>
      <c r="P2149" t="str">
        <f>IF(Table11[[#This Row],[Age]]&lt;=22,"Rookie",IF(Table11[[#This Row],[Age]]&lt;=29,"Seasoned","Veteran"))</f>
        <v>Rookie</v>
      </c>
      <c r="Q2149" t="str">
        <f>IF(AND(Table11[[#This Row],[Height (cm)]]&gt;=180,Table11[[#This Row],[Weight (kg)]]&gt;=70),"180+ and 70+","")</f>
        <v>180+ and 70+</v>
      </c>
    </row>
    <row r="2150" spans="12:17" x14ac:dyDescent="0.2">
      <c r="L2150" t="s">
        <v>1946</v>
      </c>
      <c r="M2150">
        <v>19</v>
      </c>
      <c r="N2150">
        <v>176</v>
      </c>
      <c r="O2150">
        <v>66</v>
      </c>
      <c r="P2150" t="str">
        <f>IF(Table11[[#This Row],[Age]]&lt;=22,"Rookie",IF(Table11[[#This Row],[Age]]&lt;=29,"Seasoned","Veteran"))</f>
        <v>Rookie</v>
      </c>
      <c r="Q2150" t="str">
        <f>IF(AND(Table11[[#This Row],[Height (cm)]]&gt;=180,Table11[[#This Row],[Weight (kg)]]&gt;=70),"180+ and 70+","")</f>
        <v/>
      </c>
    </row>
    <row r="2151" spans="12:17" x14ac:dyDescent="0.2">
      <c r="L2151" t="s">
        <v>1947</v>
      </c>
      <c r="M2151">
        <v>18</v>
      </c>
      <c r="N2151">
        <v>187</v>
      </c>
      <c r="O2151">
        <v>73</v>
      </c>
      <c r="P2151" t="str">
        <f>IF(Table11[[#This Row],[Age]]&lt;=22,"Rookie",IF(Table11[[#This Row],[Age]]&lt;=29,"Seasoned","Veteran"))</f>
        <v>Rookie</v>
      </c>
      <c r="Q2151" t="str">
        <f>IF(AND(Table11[[#This Row],[Height (cm)]]&gt;=180,Table11[[#This Row],[Weight (kg)]]&gt;=70),"180+ and 70+","")</f>
        <v>180+ and 70+</v>
      </c>
    </row>
    <row r="2152" spans="12:17" x14ac:dyDescent="0.2">
      <c r="L2152" t="s">
        <v>1948</v>
      </c>
      <c r="M2152">
        <v>23</v>
      </c>
      <c r="N2152">
        <v>185</v>
      </c>
      <c r="O2152">
        <v>88</v>
      </c>
      <c r="P2152" t="str">
        <f>IF(Table11[[#This Row],[Age]]&lt;=22,"Rookie",IF(Table11[[#This Row],[Age]]&lt;=29,"Seasoned","Veteran"))</f>
        <v>Seasoned</v>
      </c>
      <c r="Q2152" t="str">
        <f>IF(AND(Table11[[#This Row],[Height (cm)]]&gt;=180,Table11[[#This Row],[Weight (kg)]]&gt;=70),"180+ and 70+","")</f>
        <v>180+ and 70+</v>
      </c>
    </row>
    <row r="2153" spans="12:17" x14ac:dyDescent="0.2">
      <c r="L2153" t="s">
        <v>1949</v>
      </c>
      <c r="M2153">
        <v>19</v>
      </c>
      <c r="N2153">
        <v>175</v>
      </c>
      <c r="O2153">
        <v>64</v>
      </c>
      <c r="P2153" t="str">
        <f>IF(Table11[[#This Row],[Age]]&lt;=22,"Rookie",IF(Table11[[#This Row],[Age]]&lt;=29,"Seasoned","Veteran"))</f>
        <v>Rookie</v>
      </c>
      <c r="Q2153" t="str">
        <f>IF(AND(Table11[[#This Row],[Height (cm)]]&gt;=180,Table11[[#This Row],[Weight (kg)]]&gt;=70),"180+ and 70+","")</f>
        <v/>
      </c>
    </row>
    <row r="2154" spans="12:17" x14ac:dyDescent="0.2">
      <c r="L2154" t="s">
        <v>1950</v>
      </c>
      <c r="M2154">
        <v>18</v>
      </c>
      <c r="N2154">
        <v>172</v>
      </c>
      <c r="O2154">
        <v>70</v>
      </c>
      <c r="P2154" t="str">
        <f>IF(Table11[[#This Row],[Age]]&lt;=22,"Rookie",IF(Table11[[#This Row],[Age]]&lt;=29,"Seasoned","Veteran"))</f>
        <v>Rookie</v>
      </c>
      <c r="Q2154" t="str">
        <f>IF(AND(Table11[[#This Row],[Height (cm)]]&gt;=180,Table11[[#This Row],[Weight (kg)]]&gt;=70),"180+ and 70+","")</f>
        <v/>
      </c>
    </row>
    <row r="2155" spans="12:17" x14ac:dyDescent="0.2">
      <c r="L2155" t="s">
        <v>1951</v>
      </c>
      <c r="M2155">
        <v>16</v>
      </c>
      <c r="N2155">
        <v>186</v>
      </c>
      <c r="O2155">
        <v>80</v>
      </c>
      <c r="P2155" t="str">
        <f>IF(Table11[[#This Row],[Age]]&lt;=22,"Rookie",IF(Table11[[#This Row],[Age]]&lt;=29,"Seasoned","Veteran"))</f>
        <v>Rookie</v>
      </c>
      <c r="Q2155" t="str">
        <f>IF(AND(Table11[[#This Row],[Height (cm)]]&gt;=180,Table11[[#This Row],[Weight (kg)]]&gt;=70),"180+ and 70+","")</f>
        <v>180+ and 70+</v>
      </c>
    </row>
    <row r="2156" spans="12:17" x14ac:dyDescent="0.2">
      <c r="L2156" t="s">
        <v>1952</v>
      </c>
      <c r="M2156">
        <v>18</v>
      </c>
      <c r="N2156">
        <v>187</v>
      </c>
      <c r="O2156">
        <v>70</v>
      </c>
      <c r="P2156" t="str">
        <f>IF(Table11[[#This Row],[Age]]&lt;=22,"Rookie",IF(Table11[[#This Row],[Age]]&lt;=29,"Seasoned","Veteran"))</f>
        <v>Rookie</v>
      </c>
      <c r="Q2156" t="str">
        <f>IF(AND(Table11[[#This Row],[Height (cm)]]&gt;=180,Table11[[#This Row],[Weight (kg)]]&gt;=70),"180+ and 70+","")</f>
        <v>180+ and 70+</v>
      </c>
    </row>
    <row r="2157" spans="12:17" x14ac:dyDescent="0.2">
      <c r="L2157" t="s">
        <v>1953</v>
      </c>
      <c r="M2157">
        <v>20</v>
      </c>
      <c r="N2157">
        <v>181</v>
      </c>
      <c r="O2157">
        <v>72</v>
      </c>
      <c r="P2157" t="str">
        <f>IF(Table11[[#This Row],[Age]]&lt;=22,"Rookie",IF(Table11[[#This Row],[Age]]&lt;=29,"Seasoned","Veteran"))</f>
        <v>Rookie</v>
      </c>
      <c r="Q2157" t="str">
        <f>IF(AND(Table11[[#This Row],[Height (cm)]]&gt;=180,Table11[[#This Row],[Weight (kg)]]&gt;=70),"180+ and 70+","")</f>
        <v>180+ and 70+</v>
      </c>
    </row>
    <row r="2158" spans="12:17" x14ac:dyDescent="0.2">
      <c r="L2158" t="s">
        <v>1954</v>
      </c>
      <c r="M2158">
        <v>17</v>
      </c>
      <c r="N2158">
        <v>180</v>
      </c>
      <c r="O2158">
        <v>76</v>
      </c>
      <c r="P2158" t="str">
        <f>IF(Table11[[#This Row],[Age]]&lt;=22,"Rookie",IF(Table11[[#This Row],[Age]]&lt;=29,"Seasoned","Veteran"))</f>
        <v>Rookie</v>
      </c>
      <c r="Q2158" t="str">
        <f>IF(AND(Table11[[#This Row],[Height (cm)]]&gt;=180,Table11[[#This Row],[Weight (kg)]]&gt;=70),"180+ and 70+","")</f>
        <v>180+ and 70+</v>
      </c>
    </row>
    <row r="2159" spans="12:17" x14ac:dyDescent="0.2">
      <c r="L2159" t="s">
        <v>1955</v>
      </c>
      <c r="M2159">
        <v>17</v>
      </c>
      <c r="N2159">
        <v>174</v>
      </c>
      <c r="O2159">
        <v>68</v>
      </c>
      <c r="P2159" t="str">
        <f>IF(Table11[[#This Row],[Age]]&lt;=22,"Rookie",IF(Table11[[#This Row],[Age]]&lt;=29,"Seasoned","Veteran"))</f>
        <v>Rookie</v>
      </c>
      <c r="Q2159" t="str">
        <f>IF(AND(Table11[[#This Row],[Height (cm)]]&gt;=180,Table11[[#This Row],[Weight (kg)]]&gt;=70),"180+ and 70+","")</f>
        <v/>
      </c>
    </row>
    <row r="2160" spans="12:17" x14ac:dyDescent="0.2">
      <c r="L2160" t="s">
        <v>1956</v>
      </c>
      <c r="M2160">
        <v>18</v>
      </c>
      <c r="N2160">
        <v>175</v>
      </c>
      <c r="O2160">
        <v>71</v>
      </c>
      <c r="P2160" t="str">
        <f>IF(Table11[[#This Row],[Age]]&lt;=22,"Rookie",IF(Table11[[#This Row],[Age]]&lt;=29,"Seasoned","Veteran"))</f>
        <v>Rookie</v>
      </c>
      <c r="Q2160" t="str">
        <f>IF(AND(Table11[[#This Row],[Height (cm)]]&gt;=180,Table11[[#This Row],[Weight (kg)]]&gt;=70),"180+ and 70+","")</f>
        <v/>
      </c>
    </row>
    <row r="2161" spans="12:17" x14ac:dyDescent="0.2">
      <c r="L2161" t="s">
        <v>1957</v>
      </c>
      <c r="M2161">
        <v>17</v>
      </c>
      <c r="N2161">
        <v>179</v>
      </c>
      <c r="O2161">
        <v>75</v>
      </c>
      <c r="P2161" t="str">
        <f>IF(Table11[[#This Row],[Age]]&lt;=22,"Rookie",IF(Table11[[#This Row],[Age]]&lt;=29,"Seasoned","Veteran"))</f>
        <v>Rookie</v>
      </c>
      <c r="Q2161" t="str">
        <f>IF(AND(Table11[[#This Row],[Height (cm)]]&gt;=180,Table11[[#This Row],[Weight (kg)]]&gt;=70),"180+ and 70+","")</f>
        <v/>
      </c>
    </row>
    <row r="2162" spans="12:17" x14ac:dyDescent="0.2">
      <c r="L2162" t="s">
        <v>1958</v>
      </c>
      <c r="M2162">
        <v>23</v>
      </c>
      <c r="N2162">
        <v>179</v>
      </c>
      <c r="O2162">
        <v>73</v>
      </c>
      <c r="P2162" t="str">
        <f>IF(Table11[[#This Row],[Age]]&lt;=22,"Rookie",IF(Table11[[#This Row],[Age]]&lt;=29,"Seasoned","Veteran"))</f>
        <v>Seasoned</v>
      </c>
      <c r="Q2162" t="str">
        <f>IF(AND(Table11[[#This Row],[Height (cm)]]&gt;=180,Table11[[#This Row],[Weight (kg)]]&gt;=70),"180+ and 70+","")</f>
        <v/>
      </c>
    </row>
    <row r="2163" spans="12:17" x14ac:dyDescent="0.2">
      <c r="L2163" t="s">
        <v>1959</v>
      </c>
      <c r="M2163">
        <v>21</v>
      </c>
      <c r="N2163">
        <v>191</v>
      </c>
      <c r="O2163">
        <v>80</v>
      </c>
      <c r="P2163" t="str">
        <f>IF(Table11[[#This Row],[Age]]&lt;=22,"Rookie",IF(Table11[[#This Row],[Age]]&lt;=29,"Seasoned","Veteran"))</f>
        <v>Rookie</v>
      </c>
      <c r="Q2163" t="str">
        <f>IF(AND(Table11[[#This Row],[Height (cm)]]&gt;=180,Table11[[#This Row],[Weight (kg)]]&gt;=70),"180+ and 70+","")</f>
        <v>180+ and 70+</v>
      </c>
    </row>
    <row r="2164" spans="12:17" x14ac:dyDescent="0.2">
      <c r="L2164" t="s">
        <v>1960</v>
      </c>
      <c r="M2164">
        <v>18</v>
      </c>
      <c r="N2164">
        <v>180</v>
      </c>
      <c r="O2164">
        <v>76</v>
      </c>
      <c r="P2164" t="str">
        <f>IF(Table11[[#This Row],[Age]]&lt;=22,"Rookie",IF(Table11[[#This Row],[Age]]&lt;=29,"Seasoned","Veteran"))</f>
        <v>Rookie</v>
      </c>
      <c r="Q2164" t="str">
        <f>IF(AND(Table11[[#This Row],[Height (cm)]]&gt;=180,Table11[[#This Row],[Weight (kg)]]&gt;=70),"180+ and 70+","")</f>
        <v>180+ and 70+</v>
      </c>
    </row>
    <row r="2165" spans="12:17" x14ac:dyDescent="0.2">
      <c r="L2165" t="s">
        <v>1961</v>
      </c>
      <c r="M2165">
        <v>19</v>
      </c>
      <c r="N2165">
        <v>176</v>
      </c>
      <c r="O2165">
        <v>71</v>
      </c>
      <c r="P2165" t="str">
        <f>IF(Table11[[#This Row],[Age]]&lt;=22,"Rookie",IF(Table11[[#This Row],[Age]]&lt;=29,"Seasoned","Veteran"))</f>
        <v>Rookie</v>
      </c>
      <c r="Q2165" t="str">
        <f>IF(AND(Table11[[#This Row],[Height (cm)]]&gt;=180,Table11[[#This Row],[Weight (kg)]]&gt;=70),"180+ and 70+","")</f>
        <v/>
      </c>
    </row>
    <row r="2166" spans="12:17" x14ac:dyDescent="0.2">
      <c r="L2166" t="s">
        <v>1625</v>
      </c>
      <c r="M2166">
        <v>24</v>
      </c>
      <c r="N2166">
        <v>189</v>
      </c>
      <c r="O2166">
        <v>82</v>
      </c>
      <c r="P2166" t="str">
        <f>IF(Table11[[#This Row],[Age]]&lt;=22,"Rookie",IF(Table11[[#This Row],[Age]]&lt;=29,"Seasoned","Veteran"))</f>
        <v>Seasoned</v>
      </c>
      <c r="Q2166" t="str">
        <f>IF(AND(Table11[[#This Row],[Height (cm)]]&gt;=180,Table11[[#This Row],[Weight (kg)]]&gt;=70),"180+ and 70+","")</f>
        <v>180+ and 70+</v>
      </c>
    </row>
    <row r="2167" spans="12:17" x14ac:dyDescent="0.2">
      <c r="L2167" t="s">
        <v>1962</v>
      </c>
      <c r="M2167">
        <v>16</v>
      </c>
      <c r="N2167">
        <v>175</v>
      </c>
      <c r="O2167">
        <v>62</v>
      </c>
      <c r="P2167" t="str">
        <f>IF(Table11[[#This Row],[Age]]&lt;=22,"Rookie",IF(Table11[[#This Row],[Age]]&lt;=29,"Seasoned","Veteran"))</f>
        <v>Rookie</v>
      </c>
      <c r="Q2167" t="str">
        <f>IF(AND(Table11[[#This Row],[Height (cm)]]&gt;=180,Table11[[#This Row],[Weight (kg)]]&gt;=70),"180+ and 70+","")</f>
        <v/>
      </c>
    </row>
    <row r="2168" spans="12:17" x14ac:dyDescent="0.2">
      <c r="L2168" t="s">
        <v>1963</v>
      </c>
      <c r="M2168">
        <v>23</v>
      </c>
      <c r="N2168">
        <v>190</v>
      </c>
      <c r="O2168">
        <v>82</v>
      </c>
      <c r="P2168" t="str">
        <f>IF(Table11[[#This Row],[Age]]&lt;=22,"Rookie",IF(Table11[[#This Row],[Age]]&lt;=29,"Seasoned","Veteran"))</f>
        <v>Seasoned</v>
      </c>
      <c r="Q2168" t="str">
        <f>IF(AND(Table11[[#This Row],[Height (cm)]]&gt;=180,Table11[[#This Row],[Weight (kg)]]&gt;=70),"180+ and 70+","")</f>
        <v>180+ and 70+</v>
      </c>
    </row>
    <row r="2169" spans="12:17" x14ac:dyDescent="0.2">
      <c r="L2169" t="s">
        <v>1964</v>
      </c>
      <c r="M2169">
        <v>19</v>
      </c>
      <c r="N2169">
        <v>180</v>
      </c>
      <c r="O2169">
        <v>75</v>
      </c>
      <c r="P2169" t="str">
        <f>IF(Table11[[#This Row],[Age]]&lt;=22,"Rookie",IF(Table11[[#This Row],[Age]]&lt;=29,"Seasoned","Veteran"))</f>
        <v>Rookie</v>
      </c>
      <c r="Q2169" t="str">
        <f>IF(AND(Table11[[#This Row],[Height (cm)]]&gt;=180,Table11[[#This Row],[Weight (kg)]]&gt;=70),"180+ and 70+","")</f>
        <v>180+ and 70+</v>
      </c>
    </row>
    <row r="2170" spans="12:17" x14ac:dyDescent="0.2">
      <c r="L2170" t="s">
        <v>1965</v>
      </c>
      <c r="M2170">
        <v>30</v>
      </c>
      <c r="N2170">
        <v>174</v>
      </c>
      <c r="O2170">
        <v>61</v>
      </c>
      <c r="P2170" t="str">
        <f>IF(Table11[[#This Row],[Age]]&lt;=22,"Rookie",IF(Table11[[#This Row],[Age]]&lt;=29,"Seasoned","Veteran"))</f>
        <v>Veteran</v>
      </c>
      <c r="Q2170" t="str">
        <f>IF(AND(Table11[[#This Row],[Height (cm)]]&gt;=180,Table11[[#This Row],[Weight (kg)]]&gt;=70),"180+ and 70+","")</f>
        <v/>
      </c>
    </row>
    <row r="2171" spans="12:17" x14ac:dyDescent="0.2">
      <c r="L2171" t="s">
        <v>1966</v>
      </c>
      <c r="M2171">
        <v>20</v>
      </c>
      <c r="N2171">
        <v>180</v>
      </c>
      <c r="O2171">
        <v>79</v>
      </c>
      <c r="P2171" t="str">
        <f>IF(Table11[[#This Row],[Age]]&lt;=22,"Rookie",IF(Table11[[#This Row],[Age]]&lt;=29,"Seasoned","Veteran"))</f>
        <v>Rookie</v>
      </c>
      <c r="Q2171" t="str">
        <f>IF(AND(Table11[[#This Row],[Height (cm)]]&gt;=180,Table11[[#This Row],[Weight (kg)]]&gt;=70),"180+ and 70+","")</f>
        <v>180+ and 70+</v>
      </c>
    </row>
    <row r="2172" spans="12:17" x14ac:dyDescent="0.2">
      <c r="L2172" t="s">
        <v>974</v>
      </c>
      <c r="M2172">
        <v>18</v>
      </c>
      <c r="N2172">
        <v>186</v>
      </c>
      <c r="O2172">
        <v>80</v>
      </c>
      <c r="P2172" t="str">
        <f>IF(Table11[[#This Row],[Age]]&lt;=22,"Rookie",IF(Table11[[#This Row],[Age]]&lt;=29,"Seasoned","Veteran"))</f>
        <v>Rookie</v>
      </c>
      <c r="Q2172" t="str">
        <f>IF(AND(Table11[[#This Row],[Height (cm)]]&gt;=180,Table11[[#This Row],[Weight (kg)]]&gt;=70),"180+ and 70+","")</f>
        <v>180+ and 70+</v>
      </c>
    </row>
    <row r="2173" spans="12:17" x14ac:dyDescent="0.2">
      <c r="L2173" t="s">
        <v>1967</v>
      </c>
      <c r="M2173">
        <v>19</v>
      </c>
      <c r="N2173">
        <v>180</v>
      </c>
      <c r="O2173">
        <v>73</v>
      </c>
      <c r="P2173" t="str">
        <f>IF(Table11[[#This Row],[Age]]&lt;=22,"Rookie",IF(Table11[[#This Row],[Age]]&lt;=29,"Seasoned","Veteran"))</f>
        <v>Rookie</v>
      </c>
      <c r="Q2173" t="str">
        <f>IF(AND(Table11[[#This Row],[Height (cm)]]&gt;=180,Table11[[#This Row],[Weight (kg)]]&gt;=70),"180+ and 70+","")</f>
        <v>180+ and 70+</v>
      </c>
    </row>
    <row r="2174" spans="12:17" x14ac:dyDescent="0.2">
      <c r="L2174" t="s">
        <v>1968</v>
      </c>
      <c r="M2174">
        <v>18</v>
      </c>
      <c r="N2174">
        <v>170</v>
      </c>
      <c r="O2174">
        <v>65</v>
      </c>
      <c r="P2174" t="str">
        <f>IF(Table11[[#This Row],[Age]]&lt;=22,"Rookie",IF(Table11[[#This Row],[Age]]&lt;=29,"Seasoned","Veteran"))</f>
        <v>Rookie</v>
      </c>
      <c r="Q2174" t="str">
        <f>IF(AND(Table11[[#This Row],[Height (cm)]]&gt;=180,Table11[[#This Row],[Weight (kg)]]&gt;=70),"180+ and 70+","")</f>
        <v/>
      </c>
    </row>
    <row r="2175" spans="12:17" x14ac:dyDescent="0.2">
      <c r="L2175" t="s">
        <v>1297</v>
      </c>
      <c r="M2175">
        <v>22</v>
      </c>
      <c r="N2175">
        <v>162</v>
      </c>
      <c r="O2175">
        <v>69</v>
      </c>
      <c r="P2175" t="str">
        <f>IF(Table11[[#This Row],[Age]]&lt;=22,"Rookie",IF(Table11[[#This Row],[Age]]&lt;=29,"Seasoned","Veteran"))</f>
        <v>Rookie</v>
      </c>
      <c r="Q2175" t="str">
        <f>IF(AND(Table11[[#This Row],[Height (cm)]]&gt;=180,Table11[[#This Row],[Weight (kg)]]&gt;=70),"180+ and 70+","")</f>
        <v/>
      </c>
    </row>
    <row r="2176" spans="12:17" x14ac:dyDescent="0.2">
      <c r="L2176" t="s">
        <v>1969</v>
      </c>
      <c r="M2176">
        <v>18</v>
      </c>
      <c r="N2176">
        <v>183</v>
      </c>
      <c r="O2176">
        <v>70</v>
      </c>
      <c r="P2176" t="str">
        <f>IF(Table11[[#This Row],[Age]]&lt;=22,"Rookie",IF(Table11[[#This Row],[Age]]&lt;=29,"Seasoned","Veteran"))</f>
        <v>Rookie</v>
      </c>
      <c r="Q2176" t="str">
        <f>IF(AND(Table11[[#This Row],[Height (cm)]]&gt;=180,Table11[[#This Row],[Weight (kg)]]&gt;=70),"180+ and 70+","")</f>
        <v>180+ and 70+</v>
      </c>
    </row>
    <row r="2177" spans="12:17" x14ac:dyDescent="0.2">
      <c r="L2177" t="s">
        <v>1636</v>
      </c>
      <c r="M2177">
        <v>19</v>
      </c>
      <c r="N2177">
        <v>181</v>
      </c>
      <c r="O2177">
        <v>73</v>
      </c>
      <c r="P2177" t="str">
        <f>IF(Table11[[#This Row],[Age]]&lt;=22,"Rookie",IF(Table11[[#This Row],[Age]]&lt;=29,"Seasoned","Veteran"))</f>
        <v>Rookie</v>
      </c>
      <c r="Q2177" t="str">
        <f>IF(AND(Table11[[#This Row],[Height (cm)]]&gt;=180,Table11[[#This Row],[Weight (kg)]]&gt;=70),"180+ and 70+","")</f>
        <v>180+ and 70+</v>
      </c>
    </row>
    <row r="2178" spans="12:17" x14ac:dyDescent="0.2">
      <c r="L2178" t="s">
        <v>1970</v>
      </c>
      <c r="M2178">
        <v>19</v>
      </c>
      <c r="N2178">
        <v>164</v>
      </c>
      <c r="O2178">
        <v>54</v>
      </c>
      <c r="P2178" t="str">
        <f>IF(Table11[[#This Row],[Age]]&lt;=22,"Rookie",IF(Table11[[#This Row],[Age]]&lt;=29,"Seasoned","Veteran"))</f>
        <v>Rookie</v>
      </c>
      <c r="Q2178" t="str">
        <f>IF(AND(Table11[[#This Row],[Height (cm)]]&gt;=180,Table11[[#This Row],[Weight (kg)]]&gt;=70),"180+ and 70+","")</f>
        <v/>
      </c>
    </row>
    <row r="2179" spans="12:17" x14ac:dyDescent="0.2">
      <c r="L2179" t="s">
        <v>1971</v>
      </c>
      <c r="M2179">
        <v>23</v>
      </c>
      <c r="N2179">
        <v>175</v>
      </c>
      <c r="O2179">
        <v>68</v>
      </c>
      <c r="P2179" t="str">
        <f>IF(Table11[[#This Row],[Age]]&lt;=22,"Rookie",IF(Table11[[#This Row],[Age]]&lt;=29,"Seasoned","Veteran"))</f>
        <v>Seasoned</v>
      </c>
      <c r="Q2179" t="str">
        <f>IF(AND(Table11[[#This Row],[Height (cm)]]&gt;=180,Table11[[#This Row],[Weight (kg)]]&gt;=70),"180+ and 70+","")</f>
        <v/>
      </c>
    </row>
    <row r="2180" spans="12:17" x14ac:dyDescent="0.2">
      <c r="L2180" t="s">
        <v>1972</v>
      </c>
      <c r="M2180">
        <v>20</v>
      </c>
      <c r="N2180">
        <v>176</v>
      </c>
      <c r="O2180">
        <v>67</v>
      </c>
      <c r="P2180" t="str">
        <f>IF(Table11[[#This Row],[Age]]&lt;=22,"Rookie",IF(Table11[[#This Row],[Age]]&lt;=29,"Seasoned","Veteran"))</f>
        <v>Rookie</v>
      </c>
      <c r="Q2180" t="str">
        <f>IF(AND(Table11[[#This Row],[Height (cm)]]&gt;=180,Table11[[#This Row],[Weight (kg)]]&gt;=70),"180+ and 70+","")</f>
        <v/>
      </c>
    </row>
    <row r="2181" spans="12:17" x14ac:dyDescent="0.2">
      <c r="L2181" t="s">
        <v>1973</v>
      </c>
      <c r="M2181">
        <v>19</v>
      </c>
      <c r="N2181">
        <v>181</v>
      </c>
      <c r="O2181">
        <v>75</v>
      </c>
      <c r="P2181" t="str">
        <f>IF(Table11[[#This Row],[Age]]&lt;=22,"Rookie",IF(Table11[[#This Row],[Age]]&lt;=29,"Seasoned","Veteran"))</f>
        <v>Rookie</v>
      </c>
      <c r="Q2181" t="str">
        <f>IF(AND(Table11[[#This Row],[Height (cm)]]&gt;=180,Table11[[#This Row],[Weight (kg)]]&gt;=70),"180+ and 70+","")</f>
        <v>180+ and 70+</v>
      </c>
    </row>
    <row r="2182" spans="12:17" x14ac:dyDescent="0.2">
      <c r="L2182" t="s">
        <v>1974</v>
      </c>
      <c r="M2182">
        <v>18</v>
      </c>
      <c r="N2182">
        <v>178</v>
      </c>
      <c r="O2182">
        <v>67</v>
      </c>
      <c r="P2182" t="str">
        <f>IF(Table11[[#This Row],[Age]]&lt;=22,"Rookie",IF(Table11[[#This Row],[Age]]&lt;=29,"Seasoned","Veteran"))</f>
        <v>Rookie</v>
      </c>
      <c r="Q2182" t="str">
        <f>IF(AND(Table11[[#This Row],[Height (cm)]]&gt;=180,Table11[[#This Row],[Weight (kg)]]&gt;=70),"180+ and 70+","")</f>
        <v/>
      </c>
    </row>
    <row r="2183" spans="12:17" x14ac:dyDescent="0.2">
      <c r="L2183" t="s">
        <v>1975</v>
      </c>
      <c r="M2183">
        <v>20</v>
      </c>
      <c r="N2183">
        <v>175</v>
      </c>
      <c r="O2183">
        <v>68</v>
      </c>
      <c r="P2183" t="str">
        <f>IF(Table11[[#This Row],[Age]]&lt;=22,"Rookie",IF(Table11[[#This Row],[Age]]&lt;=29,"Seasoned","Veteran"))</f>
        <v>Rookie</v>
      </c>
      <c r="Q2183" t="str">
        <f>IF(AND(Table11[[#This Row],[Height (cm)]]&gt;=180,Table11[[#This Row],[Weight (kg)]]&gt;=70),"180+ and 70+","")</f>
        <v/>
      </c>
    </row>
    <row r="2184" spans="12:17" x14ac:dyDescent="0.2">
      <c r="L2184" t="s">
        <v>1976</v>
      </c>
      <c r="M2184">
        <v>19</v>
      </c>
      <c r="N2184">
        <v>188</v>
      </c>
      <c r="O2184">
        <v>78</v>
      </c>
      <c r="P2184" t="str">
        <f>IF(Table11[[#This Row],[Age]]&lt;=22,"Rookie",IF(Table11[[#This Row],[Age]]&lt;=29,"Seasoned","Veteran"))</f>
        <v>Rookie</v>
      </c>
      <c r="Q2184" t="str">
        <f>IF(AND(Table11[[#This Row],[Height (cm)]]&gt;=180,Table11[[#This Row],[Weight (kg)]]&gt;=70),"180+ and 70+","")</f>
        <v>180+ and 70+</v>
      </c>
    </row>
    <row r="2185" spans="12:17" x14ac:dyDescent="0.2">
      <c r="L2185" t="s">
        <v>1977</v>
      </c>
      <c r="M2185">
        <v>20</v>
      </c>
      <c r="N2185">
        <v>183</v>
      </c>
      <c r="O2185">
        <v>81</v>
      </c>
      <c r="P2185" t="str">
        <f>IF(Table11[[#This Row],[Age]]&lt;=22,"Rookie",IF(Table11[[#This Row],[Age]]&lt;=29,"Seasoned","Veteran"))</f>
        <v>Rookie</v>
      </c>
      <c r="Q2185" t="str">
        <f>IF(AND(Table11[[#This Row],[Height (cm)]]&gt;=180,Table11[[#This Row],[Weight (kg)]]&gt;=70),"180+ and 70+","")</f>
        <v>180+ and 70+</v>
      </c>
    </row>
    <row r="2186" spans="12:17" x14ac:dyDescent="0.2">
      <c r="L2186" t="s">
        <v>1978</v>
      </c>
      <c r="M2186">
        <v>19</v>
      </c>
      <c r="N2186">
        <v>185</v>
      </c>
      <c r="O2186">
        <v>74</v>
      </c>
      <c r="P2186" t="str">
        <f>IF(Table11[[#This Row],[Age]]&lt;=22,"Rookie",IF(Table11[[#This Row],[Age]]&lt;=29,"Seasoned","Veteran"))</f>
        <v>Rookie</v>
      </c>
      <c r="Q2186" t="str">
        <f>IF(AND(Table11[[#This Row],[Height (cm)]]&gt;=180,Table11[[#This Row],[Weight (kg)]]&gt;=70),"180+ and 70+","")</f>
        <v>180+ and 70+</v>
      </c>
    </row>
    <row r="2187" spans="12:17" x14ac:dyDescent="0.2">
      <c r="L2187" t="s">
        <v>1979</v>
      </c>
      <c r="M2187">
        <v>19</v>
      </c>
      <c r="N2187">
        <v>190</v>
      </c>
      <c r="O2187">
        <v>86</v>
      </c>
      <c r="P2187" t="str">
        <f>IF(Table11[[#This Row],[Age]]&lt;=22,"Rookie",IF(Table11[[#This Row],[Age]]&lt;=29,"Seasoned","Veteran"))</f>
        <v>Rookie</v>
      </c>
      <c r="Q2187" t="str">
        <f>IF(AND(Table11[[#This Row],[Height (cm)]]&gt;=180,Table11[[#This Row],[Weight (kg)]]&gt;=70),"180+ and 70+","")</f>
        <v>180+ and 70+</v>
      </c>
    </row>
    <row r="2188" spans="12:17" x14ac:dyDescent="0.2">
      <c r="L2188" t="s">
        <v>1980</v>
      </c>
      <c r="M2188">
        <v>20</v>
      </c>
      <c r="N2188">
        <v>182</v>
      </c>
      <c r="O2188">
        <v>80</v>
      </c>
      <c r="P2188" t="str">
        <f>IF(Table11[[#This Row],[Age]]&lt;=22,"Rookie",IF(Table11[[#This Row],[Age]]&lt;=29,"Seasoned","Veteran"))</f>
        <v>Rookie</v>
      </c>
      <c r="Q2188" t="str">
        <f>IF(AND(Table11[[#This Row],[Height (cm)]]&gt;=180,Table11[[#This Row],[Weight (kg)]]&gt;=70),"180+ and 70+","")</f>
        <v>180+ and 70+</v>
      </c>
    </row>
    <row r="2189" spans="12:17" x14ac:dyDescent="0.2">
      <c r="L2189" t="s">
        <v>1556</v>
      </c>
      <c r="M2189">
        <v>18</v>
      </c>
      <c r="N2189">
        <v>185</v>
      </c>
      <c r="O2189">
        <v>78</v>
      </c>
      <c r="P2189" t="str">
        <f>IF(Table11[[#This Row],[Age]]&lt;=22,"Rookie",IF(Table11[[#This Row],[Age]]&lt;=29,"Seasoned","Veteran"))</f>
        <v>Rookie</v>
      </c>
      <c r="Q2189" t="str">
        <f>IF(AND(Table11[[#This Row],[Height (cm)]]&gt;=180,Table11[[#This Row],[Weight (kg)]]&gt;=70),"180+ and 70+","")</f>
        <v>180+ and 70+</v>
      </c>
    </row>
    <row r="2190" spans="12:17" x14ac:dyDescent="0.2">
      <c r="L2190" t="s">
        <v>1981</v>
      </c>
      <c r="M2190">
        <v>18</v>
      </c>
      <c r="N2190">
        <v>180</v>
      </c>
      <c r="O2190">
        <v>75</v>
      </c>
      <c r="P2190" t="str">
        <f>IF(Table11[[#This Row],[Age]]&lt;=22,"Rookie",IF(Table11[[#This Row],[Age]]&lt;=29,"Seasoned","Veteran"))</f>
        <v>Rookie</v>
      </c>
      <c r="Q2190" t="str">
        <f>IF(AND(Table11[[#This Row],[Height (cm)]]&gt;=180,Table11[[#This Row],[Weight (kg)]]&gt;=70),"180+ and 70+","")</f>
        <v>180+ and 70+</v>
      </c>
    </row>
    <row r="2191" spans="12:17" x14ac:dyDescent="0.2">
      <c r="L2191" t="s">
        <v>1982</v>
      </c>
      <c r="M2191">
        <v>19</v>
      </c>
      <c r="N2191">
        <v>187</v>
      </c>
      <c r="O2191">
        <v>76</v>
      </c>
      <c r="P2191" t="str">
        <f>IF(Table11[[#This Row],[Age]]&lt;=22,"Rookie",IF(Table11[[#This Row],[Age]]&lt;=29,"Seasoned","Veteran"))</f>
        <v>Rookie</v>
      </c>
      <c r="Q2191" t="str">
        <f>IF(AND(Table11[[#This Row],[Height (cm)]]&gt;=180,Table11[[#This Row],[Weight (kg)]]&gt;=70),"180+ and 70+","")</f>
        <v>180+ and 70+</v>
      </c>
    </row>
    <row r="2192" spans="12:17" x14ac:dyDescent="0.2">
      <c r="L2192" t="s">
        <v>1983</v>
      </c>
      <c r="M2192">
        <v>19</v>
      </c>
      <c r="N2192">
        <v>184</v>
      </c>
      <c r="O2192">
        <v>77</v>
      </c>
      <c r="P2192" t="str">
        <f>IF(Table11[[#This Row],[Age]]&lt;=22,"Rookie",IF(Table11[[#This Row],[Age]]&lt;=29,"Seasoned","Veteran"))</f>
        <v>Rookie</v>
      </c>
      <c r="Q2192" t="str">
        <f>IF(AND(Table11[[#This Row],[Height (cm)]]&gt;=180,Table11[[#This Row],[Weight (kg)]]&gt;=70),"180+ and 70+","")</f>
        <v>180+ and 70+</v>
      </c>
    </row>
    <row r="2193" spans="12:17" x14ac:dyDescent="0.2">
      <c r="L2193" t="s">
        <v>1984</v>
      </c>
      <c r="M2193">
        <v>24</v>
      </c>
      <c r="N2193">
        <v>185</v>
      </c>
      <c r="O2193">
        <v>73</v>
      </c>
      <c r="P2193" t="str">
        <f>IF(Table11[[#This Row],[Age]]&lt;=22,"Rookie",IF(Table11[[#This Row],[Age]]&lt;=29,"Seasoned","Veteran"))</f>
        <v>Seasoned</v>
      </c>
      <c r="Q2193" t="str">
        <f>IF(AND(Table11[[#This Row],[Height (cm)]]&gt;=180,Table11[[#This Row],[Weight (kg)]]&gt;=70),"180+ and 70+","")</f>
        <v>180+ and 70+</v>
      </c>
    </row>
    <row r="2194" spans="12:17" x14ac:dyDescent="0.2">
      <c r="L2194" t="s">
        <v>1559</v>
      </c>
      <c r="M2194">
        <v>18</v>
      </c>
      <c r="N2194">
        <v>180</v>
      </c>
      <c r="O2194">
        <v>71</v>
      </c>
      <c r="P2194" t="str">
        <f>IF(Table11[[#This Row],[Age]]&lt;=22,"Rookie",IF(Table11[[#This Row],[Age]]&lt;=29,"Seasoned","Veteran"))</f>
        <v>Rookie</v>
      </c>
      <c r="Q2194" t="str">
        <f>IF(AND(Table11[[#This Row],[Height (cm)]]&gt;=180,Table11[[#This Row],[Weight (kg)]]&gt;=70),"180+ and 70+","")</f>
        <v>180+ and 70+</v>
      </c>
    </row>
    <row r="2195" spans="12:17" x14ac:dyDescent="0.2">
      <c r="L2195" t="s">
        <v>1985</v>
      </c>
      <c r="M2195">
        <v>20</v>
      </c>
      <c r="N2195">
        <v>181</v>
      </c>
      <c r="O2195">
        <v>79</v>
      </c>
      <c r="P2195" t="str">
        <f>IF(Table11[[#This Row],[Age]]&lt;=22,"Rookie",IF(Table11[[#This Row],[Age]]&lt;=29,"Seasoned","Veteran"))</f>
        <v>Rookie</v>
      </c>
      <c r="Q2195" t="str">
        <f>IF(AND(Table11[[#This Row],[Height (cm)]]&gt;=180,Table11[[#This Row],[Weight (kg)]]&gt;=70),"180+ and 70+","")</f>
        <v>180+ and 70+</v>
      </c>
    </row>
    <row r="2196" spans="12:17" x14ac:dyDescent="0.2">
      <c r="L2196" t="s">
        <v>1986</v>
      </c>
      <c r="M2196">
        <v>19</v>
      </c>
      <c r="N2196">
        <v>185</v>
      </c>
      <c r="O2196">
        <v>76</v>
      </c>
      <c r="P2196" t="str">
        <f>IF(Table11[[#This Row],[Age]]&lt;=22,"Rookie",IF(Table11[[#This Row],[Age]]&lt;=29,"Seasoned","Veteran"))</f>
        <v>Rookie</v>
      </c>
      <c r="Q2196" t="str">
        <f>IF(AND(Table11[[#This Row],[Height (cm)]]&gt;=180,Table11[[#This Row],[Weight (kg)]]&gt;=70),"180+ and 70+","")</f>
        <v>180+ and 70+</v>
      </c>
    </row>
    <row r="2197" spans="12:17" x14ac:dyDescent="0.2">
      <c r="L2197" t="s">
        <v>1987</v>
      </c>
      <c r="M2197">
        <v>18</v>
      </c>
      <c r="N2197">
        <v>198</v>
      </c>
      <c r="O2197">
        <v>85</v>
      </c>
      <c r="P2197" t="str">
        <f>IF(Table11[[#This Row],[Age]]&lt;=22,"Rookie",IF(Table11[[#This Row],[Age]]&lt;=29,"Seasoned","Veteran"))</f>
        <v>Rookie</v>
      </c>
      <c r="Q2197" t="str">
        <f>IF(AND(Table11[[#This Row],[Height (cm)]]&gt;=180,Table11[[#This Row],[Weight (kg)]]&gt;=70),"180+ and 70+","")</f>
        <v>180+ and 70+</v>
      </c>
    </row>
    <row r="2198" spans="12:17" x14ac:dyDescent="0.2">
      <c r="L2198" t="s">
        <v>1988</v>
      </c>
      <c r="M2198">
        <v>19</v>
      </c>
      <c r="N2198">
        <v>188</v>
      </c>
      <c r="O2198">
        <v>78</v>
      </c>
      <c r="P2198" t="str">
        <f>IF(Table11[[#This Row],[Age]]&lt;=22,"Rookie",IF(Table11[[#This Row],[Age]]&lt;=29,"Seasoned","Veteran"))</f>
        <v>Rookie</v>
      </c>
      <c r="Q2198" t="str">
        <f>IF(AND(Table11[[#This Row],[Height (cm)]]&gt;=180,Table11[[#This Row],[Weight (kg)]]&gt;=70),"180+ and 70+","")</f>
        <v>180+ and 70+</v>
      </c>
    </row>
    <row r="2199" spans="12:17" x14ac:dyDescent="0.2">
      <c r="L2199" t="s">
        <v>1989</v>
      </c>
      <c r="M2199">
        <v>20</v>
      </c>
      <c r="N2199">
        <v>172</v>
      </c>
      <c r="O2199">
        <v>68</v>
      </c>
      <c r="P2199" t="str">
        <f>IF(Table11[[#This Row],[Age]]&lt;=22,"Rookie",IF(Table11[[#This Row],[Age]]&lt;=29,"Seasoned","Veteran"))</f>
        <v>Rookie</v>
      </c>
      <c r="Q2199" t="str">
        <f>IF(AND(Table11[[#This Row],[Height (cm)]]&gt;=180,Table11[[#This Row],[Weight (kg)]]&gt;=70),"180+ and 70+","")</f>
        <v/>
      </c>
    </row>
    <row r="2200" spans="12:17" x14ac:dyDescent="0.2">
      <c r="L2200" t="s">
        <v>1990</v>
      </c>
      <c r="M2200">
        <v>19</v>
      </c>
      <c r="N2200">
        <v>184</v>
      </c>
      <c r="O2200">
        <v>78</v>
      </c>
      <c r="P2200" t="str">
        <f>IF(Table11[[#This Row],[Age]]&lt;=22,"Rookie",IF(Table11[[#This Row],[Age]]&lt;=29,"Seasoned","Veteran"))</f>
        <v>Rookie</v>
      </c>
      <c r="Q2200" t="str">
        <f>IF(AND(Table11[[#This Row],[Height (cm)]]&gt;=180,Table11[[#This Row],[Weight (kg)]]&gt;=70),"180+ and 70+","")</f>
        <v>180+ and 70+</v>
      </c>
    </row>
    <row r="2201" spans="12:17" x14ac:dyDescent="0.2">
      <c r="L2201" t="s">
        <v>1562</v>
      </c>
      <c r="M2201">
        <v>19</v>
      </c>
      <c r="N2201">
        <v>183</v>
      </c>
      <c r="O2201">
        <v>57</v>
      </c>
      <c r="P2201" t="str">
        <f>IF(Table11[[#This Row],[Age]]&lt;=22,"Rookie",IF(Table11[[#This Row],[Age]]&lt;=29,"Seasoned","Veteran"))</f>
        <v>Rookie</v>
      </c>
      <c r="Q2201" t="str">
        <f>IF(AND(Table11[[#This Row],[Height (cm)]]&gt;=180,Table11[[#This Row],[Weight (kg)]]&gt;=70),"180+ and 70+","")</f>
        <v/>
      </c>
    </row>
    <row r="2202" spans="12:17" x14ac:dyDescent="0.2">
      <c r="L2202" t="s">
        <v>1991</v>
      </c>
      <c r="M2202">
        <v>20</v>
      </c>
      <c r="N2202">
        <v>192</v>
      </c>
      <c r="O2202">
        <v>83</v>
      </c>
      <c r="P2202" t="str">
        <f>IF(Table11[[#This Row],[Age]]&lt;=22,"Rookie",IF(Table11[[#This Row],[Age]]&lt;=29,"Seasoned","Veteran"))</f>
        <v>Rookie</v>
      </c>
      <c r="Q2202" t="str">
        <f>IF(AND(Table11[[#This Row],[Height (cm)]]&gt;=180,Table11[[#This Row],[Weight (kg)]]&gt;=70),"180+ and 70+","")</f>
        <v>180+ and 70+</v>
      </c>
    </row>
    <row r="2203" spans="12:17" x14ac:dyDescent="0.2">
      <c r="L2203" t="s">
        <v>1992</v>
      </c>
      <c r="M2203">
        <v>17</v>
      </c>
      <c r="N2203">
        <v>180</v>
      </c>
      <c r="O2203">
        <v>68</v>
      </c>
      <c r="P2203" t="str">
        <f>IF(Table11[[#This Row],[Age]]&lt;=22,"Rookie",IF(Table11[[#This Row],[Age]]&lt;=29,"Seasoned","Veteran"))</f>
        <v>Rookie</v>
      </c>
      <c r="Q2203" t="str">
        <f>IF(AND(Table11[[#This Row],[Height (cm)]]&gt;=180,Table11[[#This Row],[Weight (kg)]]&gt;=70),"180+ and 70+","")</f>
        <v/>
      </c>
    </row>
    <row r="2204" spans="12:17" x14ac:dyDescent="0.2">
      <c r="L2204" t="s">
        <v>1993</v>
      </c>
      <c r="M2204">
        <v>21</v>
      </c>
      <c r="N2204">
        <v>196</v>
      </c>
      <c r="O2204">
        <v>85</v>
      </c>
      <c r="P2204" t="str">
        <f>IF(Table11[[#This Row],[Age]]&lt;=22,"Rookie",IF(Table11[[#This Row],[Age]]&lt;=29,"Seasoned","Veteran"))</f>
        <v>Rookie</v>
      </c>
      <c r="Q2204" t="str">
        <f>IF(AND(Table11[[#This Row],[Height (cm)]]&gt;=180,Table11[[#This Row],[Weight (kg)]]&gt;=70),"180+ and 70+","")</f>
        <v>180+ and 70+</v>
      </c>
    </row>
    <row r="2205" spans="12:17" x14ac:dyDescent="0.2">
      <c r="L2205" t="s">
        <v>1994</v>
      </c>
      <c r="M2205">
        <v>18</v>
      </c>
      <c r="N2205">
        <v>172</v>
      </c>
      <c r="O2205">
        <v>73</v>
      </c>
      <c r="P2205" t="str">
        <f>IF(Table11[[#This Row],[Age]]&lt;=22,"Rookie",IF(Table11[[#This Row],[Age]]&lt;=29,"Seasoned","Veteran"))</f>
        <v>Rookie</v>
      </c>
      <c r="Q2205" t="str">
        <f>IF(AND(Table11[[#This Row],[Height (cm)]]&gt;=180,Table11[[#This Row],[Weight (kg)]]&gt;=70),"180+ and 70+","")</f>
        <v/>
      </c>
    </row>
    <row r="2206" spans="12:17" x14ac:dyDescent="0.2">
      <c r="L2206" t="s">
        <v>1995</v>
      </c>
      <c r="M2206">
        <v>25</v>
      </c>
      <c r="N2206">
        <v>186</v>
      </c>
      <c r="O2206">
        <v>78</v>
      </c>
      <c r="P2206" t="str">
        <f>IF(Table11[[#This Row],[Age]]&lt;=22,"Rookie",IF(Table11[[#This Row],[Age]]&lt;=29,"Seasoned","Veteran"))</f>
        <v>Seasoned</v>
      </c>
      <c r="Q2206" t="str">
        <f>IF(AND(Table11[[#This Row],[Height (cm)]]&gt;=180,Table11[[#This Row],[Weight (kg)]]&gt;=70),"180+ and 70+","")</f>
        <v>180+ and 70+</v>
      </c>
    </row>
    <row r="2207" spans="12:17" x14ac:dyDescent="0.2">
      <c r="L2207" t="s">
        <v>1996</v>
      </c>
      <c r="M2207">
        <v>18</v>
      </c>
      <c r="N2207">
        <v>185</v>
      </c>
      <c r="O2207">
        <v>78</v>
      </c>
      <c r="P2207" t="str">
        <f>IF(Table11[[#This Row],[Age]]&lt;=22,"Rookie",IF(Table11[[#This Row],[Age]]&lt;=29,"Seasoned","Veteran"))</f>
        <v>Rookie</v>
      </c>
      <c r="Q2207" t="str">
        <f>IF(AND(Table11[[#This Row],[Height (cm)]]&gt;=180,Table11[[#This Row],[Weight (kg)]]&gt;=70),"180+ and 70+","")</f>
        <v>180+ and 70+</v>
      </c>
    </row>
    <row r="2208" spans="12:17" x14ac:dyDescent="0.2">
      <c r="L2208" t="s">
        <v>1997</v>
      </c>
      <c r="M2208">
        <v>17</v>
      </c>
      <c r="N2208">
        <v>174</v>
      </c>
      <c r="O2208">
        <v>66</v>
      </c>
      <c r="P2208" t="str">
        <f>IF(Table11[[#This Row],[Age]]&lt;=22,"Rookie",IF(Table11[[#This Row],[Age]]&lt;=29,"Seasoned","Veteran"))</f>
        <v>Rookie</v>
      </c>
      <c r="Q2208" t="str">
        <f>IF(AND(Table11[[#This Row],[Height (cm)]]&gt;=180,Table11[[#This Row],[Weight (kg)]]&gt;=70),"180+ and 70+","")</f>
        <v/>
      </c>
    </row>
    <row r="2209" spans="12:17" x14ac:dyDescent="0.2">
      <c r="L2209" t="s">
        <v>1998</v>
      </c>
      <c r="M2209">
        <v>19</v>
      </c>
      <c r="N2209">
        <v>175</v>
      </c>
      <c r="O2209">
        <v>68</v>
      </c>
      <c r="P2209" t="str">
        <f>IF(Table11[[#This Row],[Age]]&lt;=22,"Rookie",IF(Table11[[#This Row],[Age]]&lt;=29,"Seasoned","Veteran"))</f>
        <v>Rookie</v>
      </c>
      <c r="Q2209" t="str">
        <f>IF(AND(Table11[[#This Row],[Height (cm)]]&gt;=180,Table11[[#This Row],[Weight (kg)]]&gt;=70),"180+ and 70+","")</f>
        <v/>
      </c>
    </row>
    <row r="2210" spans="12:17" x14ac:dyDescent="0.2">
      <c r="L2210" t="s">
        <v>1565</v>
      </c>
      <c r="M2210">
        <v>21</v>
      </c>
      <c r="N2210">
        <v>180</v>
      </c>
      <c r="O2210">
        <v>80</v>
      </c>
      <c r="P2210" t="str">
        <f>IF(Table11[[#This Row],[Age]]&lt;=22,"Rookie",IF(Table11[[#This Row],[Age]]&lt;=29,"Seasoned","Veteran"))</f>
        <v>Rookie</v>
      </c>
      <c r="Q2210" t="str">
        <f>IF(AND(Table11[[#This Row],[Height (cm)]]&gt;=180,Table11[[#This Row],[Weight (kg)]]&gt;=70),"180+ and 70+","")</f>
        <v>180+ and 70+</v>
      </c>
    </row>
    <row r="2211" spans="12:17" x14ac:dyDescent="0.2">
      <c r="L2211" t="s">
        <v>1566</v>
      </c>
      <c r="M2211">
        <v>17</v>
      </c>
      <c r="N2211">
        <v>175</v>
      </c>
      <c r="O2211">
        <v>65</v>
      </c>
      <c r="P2211" t="str">
        <f>IF(Table11[[#This Row],[Age]]&lt;=22,"Rookie",IF(Table11[[#This Row],[Age]]&lt;=29,"Seasoned","Veteran"))</f>
        <v>Rookie</v>
      </c>
      <c r="Q2211" t="str">
        <f>IF(AND(Table11[[#This Row],[Height (cm)]]&gt;=180,Table11[[#This Row],[Weight (kg)]]&gt;=70),"180+ and 70+","")</f>
        <v/>
      </c>
    </row>
    <row r="2212" spans="12:17" x14ac:dyDescent="0.2">
      <c r="L2212" t="s">
        <v>1999</v>
      </c>
      <c r="M2212">
        <v>17</v>
      </c>
      <c r="N2212">
        <v>194</v>
      </c>
      <c r="O2212">
        <v>77</v>
      </c>
      <c r="P2212" t="str">
        <f>IF(Table11[[#This Row],[Age]]&lt;=22,"Rookie",IF(Table11[[#This Row],[Age]]&lt;=29,"Seasoned","Veteran"))</f>
        <v>Rookie</v>
      </c>
      <c r="Q2212" t="str">
        <f>IF(AND(Table11[[#This Row],[Height (cm)]]&gt;=180,Table11[[#This Row],[Weight (kg)]]&gt;=70),"180+ and 70+","")</f>
        <v>180+ and 70+</v>
      </c>
    </row>
    <row r="2213" spans="12:17" x14ac:dyDescent="0.2">
      <c r="L2213" t="s">
        <v>2000</v>
      </c>
      <c r="M2213">
        <v>17</v>
      </c>
      <c r="N2213">
        <v>183</v>
      </c>
      <c r="O2213">
        <v>70</v>
      </c>
      <c r="P2213" t="str">
        <f>IF(Table11[[#This Row],[Age]]&lt;=22,"Rookie",IF(Table11[[#This Row],[Age]]&lt;=29,"Seasoned","Veteran"))</f>
        <v>Rookie</v>
      </c>
      <c r="Q2213" t="str">
        <f>IF(AND(Table11[[#This Row],[Height (cm)]]&gt;=180,Table11[[#This Row],[Weight (kg)]]&gt;=70),"180+ and 70+","")</f>
        <v>180+ and 70+</v>
      </c>
    </row>
    <row r="2214" spans="12:17" x14ac:dyDescent="0.2">
      <c r="L2214" t="s">
        <v>2001</v>
      </c>
      <c r="M2214">
        <v>18</v>
      </c>
      <c r="N2214">
        <v>183</v>
      </c>
      <c r="O2214">
        <v>72</v>
      </c>
      <c r="P2214" t="str">
        <f>IF(Table11[[#This Row],[Age]]&lt;=22,"Rookie",IF(Table11[[#This Row],[Age]]&lt;=29,"Seasoned","Veteran"))</f>
        <v>Rookie</v>
      </c>
      <c r="Q2214" t="str">
        <f>IF(AND(Table11[[#This Row],[Height (cm)]]&gt;=180,Table11[[#This Row],[Weight (kg)]]&gt;=70),"180+ and 70+","")</f>
        <v>180+ and 70+</v>
      </c>
    </row>
    <row r="2215" spans="12:17" x14ac:dyDescent="0.2">
      <c r="L2215" t="s">
        <v>2002</v>
      </c>
      <c r="M2215">
        <v>20</v>
      </c>
      <c r="N2215">
        <v>195</v>
      </c>
      <c r="O2215">
        <v>82</v>
      </c>
      <c r="P2215" t="str">
        <f>IF(Table11[[#This Row],[Age]]&lt;=22,"Rookie",IF(Table11[[#This Row],[Age]]&lt;=29,"Seasoned","Veteran"))</f>
        <v>Rookie</v>
      </c>
      <c r="Q2215" t="str">
        <f>IF(AND(Table11[[#This Row],[Height (cm)]]&gt;=180,Table11[[#This Row],[Weight (kg)]]&gt;=70),"180+ and 70+","")</f>
        <v>180+ and 70+</v>
      </c>
    </row>
    <row r="2216" spans="12:17" x14ac:dyDescent="0.2">
      <c r="L2216" t="s">
        <v>2003</v>
      </c>
      <c r="M2216">
        <v>22</v>
      </c>
      <c r="N2216">
        <v>180</v>
      </c>
      <c r="O2216">
        <v>71</v>
      </c>
      <c r="P2216" t="str">
        <f>IF(Table11[[#This Row],[Age]]&lt;=22,"Rookie",IF(Table11[[#This Row],[Age]]&lt;=29,"Seasoned","Veteran"))</f>
        <v>Rookie</v>
      </c>
      <c r="Q2216" t="str">
        <f>IF(AND(Table11[[#This Row],[Height (cm)]]&gt;=180,Table11[[#This Row],[Weight (kg)]]&gt;=70),"180+ and 70+","")</f>
        <v>180+ and 70+</v>
      </c>
    </row>
    <row r="2217" spans="12:17" x14ac:dyDescent="0.2">
      <c r="L2217" t="s">
        <v>2004</v>
      </c>
      <c r="M2217">
        <v>16</v>
      </c>
      <c r="N2217">
        <v>176</v>
      </c>
      <c r="O2217">
        <v>72</v>
      </c>
      <c r="P2217" t="str">
        <f>IF(Table11[[#This Row],[Age]]&lt;=22,"Rookie",IF(Table11[[#This Row],[Age]]&lt;=29,"Seasoned","Veteran"))</f>
        <v>Rookie</v>
      </c>
      <c r="Q2217" t="str">
        <f>IF(AND(Table11[[#This Row],[Height (cm)]]&gt;=180,Table11[[#This Row],[Weight (kg)]]&gt;=70),"180+ and 70+","")</f>
        <v/>
      </c>
    </row>
    <row r="2218" spans="12:17" x14ac:dyDescent="0.2">
      <c r="L2218" t="s">
        <v>2005</v>
      </c>
      <c r="M2218">
        <v>21</v>
      </c>
      <c r="N2218">
        <v>183</v>
      </c>
      <c r="O2218">
        <v>76</v>
      </c>
      <c r="P2218" t="str">
        <f>IF(Table11[[#This Row],[Age]]&lt;=22,"Rookie",IF(Table11[[#This Row],[Age]]&lt;=29,"Seasoned","Veteran"))</f>
        <v>Rookie</v>
      </c>
      <c r="Q2218" t="str">
        <f>IF(AND(Table11[[#This Row],[Height (cm)]]&gt;=180,Table11[[#This Row],[Weight (kg)]]&gt;=70),"180+ and 70+","")</f>
        <v>180+ and 70+</v>
      </c>
    </row>
    <row r="2219" spans="12:17" x14ac:dyDescent="0.2">
      <c r="L2219" t="s">
        <v>2006</v>
      </c>
      <c r="M2219">
        <v>18</v>
      </c>
      <c r="N2219">
        <v>178</v>
      </c>
      <c r="O2219">
        <v>68</v>
      </c>
      <c r="P2219" t="str">
        <f>IF(Table11[[#This Row],[Age]]&lt;=22,"Rookie",IF(Table11[[#This Row],[Age]]&lt;=29,"Seasoned","Veteran"))</f>
        <v>Rookie</v>
      </c>
      <c r="Q2219" t="str">
        <f>IF(AND(Table11[[#This Row],[Height (cm)]]&gt;=180,Table11[[#This Row],[Weight (kg)]]&gt;=70),"180+ and 70+","")</f>
        <v/>
      </c>
    </row>
    <row r="2220" spans="12:17" x14ac:dyDescent="0.2">
      <c r="L2220" t="s">
        <v>2007</v>
      </c>
      <c r="M2220">
        <v>19</v>
      </c>
      <c r="N2220">
        <v>189</v>
      </c>
      <c r="O2220">
        <v>77</v>
      </c>
      <c r="P2220" t="str">
        <f>IF(Table11[[#This Row],[Age]]&lt;=22,"Rookie",IF(Table11[[#This Row],[Age]]&lt;=29,"Seasoned","Veteran"))</f>
        <v>Rookie</v>
      </c>
      <c r="Q2220" t="str">
        <f>IF(AND(Table11[[#This Row],[Height (cm)]]&gt;=180,Table11[[#This Row],[Weight (kg)]]&gt;=70),"180+ and 70+","")</f>
        <v>180+ and 70+</v>
      </c>
    </row>
    <row r="2221" spans="12:17" x14ac:dyDescent="0.2">
      <c r="L2221" t="s">
        <v>1937</v>
      </c>
      <c r="M2221">
        <v>18</v>
      </c>
      <c r="N2221">
        <v>186</v>
      </c>
      <c r="O2221">
        <v>77</v>
      </c>
      <c r="P2221" t="str">
        <f>IF(Table11[[#This Row],[Age]]&lt;=22,"Rookie",IF(Table11[[#This Row],[Age]]&lt;=29,"Seasoned","Veteran"))</f>
        <v>Rookie</v>
      </c>
      <c r="Q2221" t="str">
        <f>IF(AND(Table11[[#This Row],[Height (cm)]]&gt;=180,Table11[[#This Row],[Weight (kg)]]&gt;=70),"180+ and 70+","")</f>
        <v>180+ and 70+</v>
      </c>
    </row>
    <row r="2222" spans="12:17" x14ac:dyDescent="0.2">
      <c r="L2222" t="s">
        <v>2008</v>
      </c>
      <c r="M2222">
        <v>26</v>
      </c>
      <c r="N2222">
        <v>194</v>
      </c>
      <c r="O2222">
        <v>83</v>
      </c>
      <c r="P2222" t="str">
        <f>IF(Table11[[#This Row],[Age]]&lt;=22,"Rookie",IF(Table11[[#This Row],[Age]]&lt;=29,"Seasoned","Veteran"))</f>
        <v>Seasoned</v>
      </c>
      <c r="Q2222" t="str">
        <f>IF(AND(Table11[[#This Row],[Height (cm)]]&gt;=180,Table11[[#This Row],[Weight (kg)]]&gt;=70),"180+ and 70+","")</f>
        <v>180+ and 70+</v>
      </c>
    </row>
    <row r="2223" spans="12:17" x14ac:dyDescent="0.2">
      <c r="L2223" t="s">
        <v>2009</v>
      </c>
      <c r="M2223">
        <v>21</v>
      </c>
      <c r="N2223">
        <v>185</v>
      </c>
      <c r="O2223">
        <v>77</v>
      </c>
      <c r="P2223" t="str">
        <f>IF(Table11[[#This Row],[Age]]&lt;=22,"Rookie",IF(Table11[[#This Row],[Age]]&lt;=29,"Seasoned","Veteran"))</f>
        <v>Rookie</v>
      </c>
      <c r="Q2223" t="str">
        <f>IF(AND(Table11[[#This Row],[Height (cm)]]&gt;=180,Table11[[#This Row],[Weight (kg)]]&gt;=70),"180+ and 70+","")</f>
        <v>180+ and 70+</v>
      </c>
    </row>
    <row r="2224" spans="12:17" x14ac:dyDescent="0.2">
      <c r="L2224" t="s">
        <v>2010</v>
      </c>
      <c r="M2224">
        <v>19</v>
      </c>
      <c r="N2224">
        <v>181</v>
      </c>
      <c r="O2224">
        <v>80</v>
      </c>
      <c r="P2224" t="str">
        <f>IF(Table11[[#This Row],[Age]]&lt;=22,"Rookie",IF(Table11[[#This Row],[Age]]&lt;=29,"Seasoned","Veteran"))</f>
        <v>Rookie</v>
      </c>
      <c r="Q2224" t="str">
        <f>IF(AND(Table11[[#This Row],[Height (cm)]]&gt;=180,Table11[[#This Row],[Weight (kg)]]&gt;=70),"180+ and 70+","")</f>
        <v>180+ and 70+</v>
      </c>
    </row>
    <row r="2225" spans="12:17" x14ac:dyDescent="0.2">
      <c r="L2225" t="s">
        <v>2011</v>
      </c>
      <c r="M2225">
        <v>20</v>
      </c>
      <c r="N2225">
        <v>181</v>
      </c>
      <c r="O2225">
        <v>81</v>
      </c>
      <c r="P2225" t="str">
        <f>IF(Table11[[#This Row],[Age]]&lt;=22,"Rookie",IF(Table11[[#This Row],[Age]]&lt;=29,"Seasoned","Veteran"))</f>
        <v>Rookie</v>
      </c>
      <c r="Q2225" t="str">
        <f>IF(AND(Table11[[#This Row],[Height (cm)]]&gt;=180,Table11[[#This Row],[Weight (kg)]]&gt;=70),"180+ and 70+","")</f>
        <v>180+ and 70+</v>
      </c>
    </row>
    <row r="2226" spans="12:17" x14ac:dyDescent="0.2">
      <c r="L2226" t="s">
        <v>2012</v>
      </c>
      <c r="M2226">
        <v>23</v>
      </c>
      <c r="N2226">
        <v>178</v>
      </c>
      <c r="O2226">
        <v>76</v>
      </c>
      <c r="P2226" t="str">
        <f>IF(Table11[[#This Row],[Age]]&lt;=22,"Rookie",IF(Table11[[#This Row],[Age]]&lt;=29,"Seasoned","Veteran"))</f>
        <v>Seasoned</v>
      </c>
      <c r="Q2226" t="str">
        <f>IF(AND(Table11[[#This Row],[Height (cm)]]&gt;=180,Table11[[#This Row],[Weight (kg)]]&gt;=70),"180+ and 70+","")</f>
        <v/>
      </c>
    </row>
    <row r="2227" spans="12:17" x14ac:dyDescent="0.2">
      <c r="L2227" t="s">
        <v>1351</v>
      </c>
      <c r="M2227">
        <v>21</v>
      </c>
      <c r="N2227">
        <v>174</v>
      </c>
      <c r="O2227">
        <v>68</v>
      </c>
      <c r="P2227" t="str">
        <f>IF(Table11[[#This Row],[Age]]&lt;=22,"Rookie",IF(Table11[[#This Row],[Age]]&lt;=29,"Seasoned","Veteran"))</f>
        <v>Rookie</v>
      </c>
      <c r="Q2227" t="str">
        <f>IF(AND(Table11[[#This Row],[Height (cm)]]&gt;=180,Table11[[#This Row],[Weight (kg)]]&gt;=70),"180+ and 70+","")</f>
        <v/>
      </c>
    </row>
    <row r="2228" spans="12:17" x14ac:dyDescent="0.2">
      <c r="L2228" t="s">
        <v>2013</v>
      </c>
      <c r="M2228">
        <v>18</v>
      </c>
      <c r="N2228">
        <v>183</v>
      </c>
      <c r="O2228">
        <v>82</v>
      </c>
      <c r="P2228" t="str">
        <f>IF(Table11[[#This Row],[Age]]&lt;=22,"Rookie",IF(Table11[[#This Row],[Age]]&lt;=29,"Seasoned","Veteran"))</f>
        <v>Rookie</v>
      </c>
      <c r="Q2228" t="str">
        <f>IF(AND(Table11[[#This Row],[Height (cm)]]&gt;=180,Table11[[#This Row],[Weight (kg)]]&gt;=70),"180+ and 70+","")</f>
        <v>180+ and 70+</v>
      </c>
    </row>
    <row r="2229" spans="12:17" x14ac:dyDescent="0.2">
      <c r="L2229" t="s">
        <v>2014</v>
      </c>
      <c r="M2229">
        <v>20</v>
      </c>
      <c r="N2229">
        <v>180</v>
      </c>
      <c r="O2229">
        <v>64</v>
      </c>
      <c r="P2229" t="str">
        <f>IF(Table11[[#This Row],[Age]]&lt;=22,"Rookie",IF(Table11[[#This Row],[Age]]&lt;=29,"Seasoned","Veteran"))</f>
        <v>Rookie</v>
      </c>
      <c r="Q2229" t="str">
        <f>IF(AND(Table11[[#This Row],[Height (cm)]]&gt;=180,Table11[[#This Row],[Weight (kg)]]&gt;=70),"180+ and 70+","")</f>
        <v/>
      </c>
    </row>
    <row r="2230" spans="12:17" x14ac:dyDescent="0.2">
      <c r="L2230" t="s">
        <v>2015</v>
      </c>
      <c r="M2230">
        <v>21</v>
      </c>
      <c r="N2230">
        <v>178</v>
      </c>
      <c r="O2230">
        <v>72</v>
      </c>
      <c r="P2230" t="str">
        <f>IF(Table11[[#This Row],[Age]]&lt;=22,"Rookie",IF(Table11[[#This Row],[Age]]&lt;=29,"Seasoned","Veteran"))</f>
        <v>Rookie</v>
      </c>
      <c r="Q2230" t="str">
        <f>IF(AND(Table11[[#This Row],[Height (cm)]]&gt;=180,Table11[[#This Row],[Weight (kg)]]&gt;=70),"180+ and 70+","")</f>
        <v/>
      </c>
    </row>
    <row r="2231" spans="12:17" x14ac:dyDescent="0.2">
      <c r="L2231" t="s">
        <v>2016</v>
      </c>
      <c r="M2231">
        <v>22</v>
      </c>
      <c r="N2231">
        <v>178</v>
      </c>
      <c r="O2231">
        <v>69</v>
      </c>
      <c r="P2231" t="str">
        <f>IF(Table11[[#This Row],[Age]]&lt;=22,"Rookie",IF(Table11[[#This Row],[Age]]&lt;=29,"Seasoned","Veteran"))</f>
        <v>Rookie</v>
      </c>
      <c r="Q2231" t="str">
        <f>IF(AND(Table11[[#This Row],[Height (cm)]]&gt;=180,Table11[[#This Row],[Weight (kg)]]&gt;=70),"180+ and 70+","")</f>
        <v/>
      </c>
    </row>
    <row r="2232" spans="12:17" x14ac:dyDescent="0.2">
      <c r="L2232" t="s">
        <v>2017</v>
      </c>
      <c r="M2232">
        <v>21</v>
      </c>
      <c r="N2232">
        <v>173</v>
      </c>
      <c r="O2232">
        <v>68</v>
      </c>
      <c r="P2232" t="str">
        <f>IF(Table11[[#This Row],[Age]]&lt;=22,"Rookie",IF(Table11[[#This Row],[Age]]&lt;=29,"Seasoned","Veteran"))</f>
        <v>Rookie</v>
      </c>
      <c r="Q2232" t="str">
        <f>IF(AND(Table11[[#This Row],[Height (cm)]]&gt;=180,Table11[[#This Row],[Weight (kg)]]&gt;=70),"180+ and 70+","")</f>
        <v/>
      </c>
    </row>
    <row r="2233" spans="12:17" x14ac:dyDescent="0.2">
      <c r="L2233" t="s">
        <v>1600</v>
      </c>
      <c r="M2233">
        <v>20</v>
      </c>
      <c r="N2233">
        <v>188</v>
      </c>
      <c r="O2233">
        <v>79</v>
      </c>
      <c r="P2233" t="str">
        <f>IF(Table11[[#This Row],[Age]]&lt;=22,"Rookie",IF(Table11[[#This Row],[Age]]&lt;=29,"Seasoned","Veteran"))</f>
        <v>Rookie</v>
      </c>
      <c r="Q2233" t="str">
        <f>IF(AND(Table11[[#This Row],[Height (cm)]]&gt;=180,Table11[[#This Row],[Weight (kg)]]&gt;=70),"180+ and 70+","")</f>
        <v>180+ and 70+</v>
      </c>
    </row>
    <row r="2234" spans="12:17" x14ac:dyDescent="0.2">
      <c r="L2234" t="s">
        <v>2018</v>
      </c>
      <c r="M2234">
        <v>20</v>
      </c>
      <c r="N2234">
        <v>185</v>
      </c>
      <c r="O2234">
        <v>75</v>
      </c>
      <c r="P2234" t="str">
        <f>IF(Table11[[#This Row],[Age]]&lt;=22,"Rookie",IF(Table11[[#This Row],[Age]]&lt;=29,"Seasoned","Veteran"))</f>
        <v>Rookie</v>
      </c>
      <c r="Q2234" t="str">
        <f>IF(AND(Table11[[#This Row],[Height (cm)]]&gt;=180,Table11[[#This Row],[Weight (kg)]]&gt;=70),"180+ and 70+","")</f>
        <v>180+ and 70+</v>
      </c>
    </row>
    <row r="2235" spans="12:17" x14ac:dyDescent="0.2">
      <c r="L2235" t="s">
        <v>2019</v>
      </c>
      <c r="M2235">
        <v>22</v>
      </c>
      <c r="N2235">
        <v>190</v>
      </c>
      <c r="O2235">
        <v>76</v>
      </c>
      <c r="P2235" t="str">
        <f>IF(Table11[[#This Row],[Age]]&lt;=22,"Rookie",IF(Table11[[#This Row],[Age]]&lt;=29,"Seasoned","Veteran"))</f>
        <v>Rookie</v>
      </c>
      <c r="Q2235" t="str">
        <f>IF(AND(Table11[[#This Row],[Height (cm)]]&gt;=180,Table11[[#This Row],[Weight (kg)]]&gt;=70),"180+ and 70+","")</f>
        <v>180+ and 70+</v>
      </c>
    </row>
    <row r="2236" spans="12:17" x14ac:dyDescent="0.2">
      <c r="L2236" t="s">
        <v>2020</v>
      </c>
      <c r="M2236">
        <v>18</v>
      </c>
      <c r="N2236">
        <v>180</v>
      </c>
      <c r="O2236">
        <v>68</v>
      </c>
      <c r="P2236" t="str">
        <f>IF(Table11[[#This Row],[Age]]&lt;=22,"Rookie",IF(Table11[[#This Row],[Age]]&lt;=29,"Seasoned","Veteran"))</f>
        <v>Rookie</v>
      </c>
      <c r="Q2236" t="str">
        <f>IF(AND(Table11[[#This Row],[Height (cm)]]&gt;=180,Table11[[#This Row],[Weight (kg)]]&gt;=70),"180+ and 70+","")</f>
        <v/>
      </c>
    </row>
    <row r="2237" spans="12:17" x14ac:dyDescent="0.2">
      <c r="L2237" t="s">
        <v>2021</v>
      </c>
      <c r="M2237">
        <v>19</v>
      </c>
      <c r="N2237">
        <v>183</v>
      </c>
      <c r="O2237">
        <v>70</v>
      </c>
      <c r="P2237" t="str">
        <f>IF(Table11[[#This Row],[Age]]&lt;=22,"Rookie",IF(Table11[[#This Row],[Age]]&lt;=29,"Seasoned","Veteran"))</f>
        <v>Rookie</v>
      </c>
      <c r="Q2237" t="str">
        <f>IF(AND(Table11[[#This Row],[Height (cm)]]&gt;=180,Table11[[#This Row],[Weight (kg)]]&gt;=70),"180+ and 70+","")</f>
        <v>180+ and 70+</v>
      </c>
    </row>
    <row r="2238" spans="12:17" x14ac:dyDescent="0.2">
      <c r="L2238" t="s">
        <v>2022</v>
      </c>
      <c r="M2238">
        <v>22</v>
      </c>
      <c r="N2238">
        <v>188</v>
      </c>
      <c r="O2238">
        <v>82</v>
      </c>
      <c r="P2238" t="str">
        <f>IF(Table11[[#This Row],[Age]]&lt;=22,"Rookie",IF(Table11[[#This Row],[Age]]&lt;=29,"Seasoned","Veteran"))</f>
        <v>Rookie</v>
      </c>
      <c r="Q2238" t="str">
        <f>IF(AND(Table11[[#This Row],[Height (cm)]]&gt;=180,Table11[[#This Row],[Weight (kg)]]&gt;=70),"180+ and 70+","")</f>
        <v>180+ and 70+</v>
      </c>
    </row>
    <row r="2239" spans="12:17" x14ac:dyDescent="0.2">
      <c r="L2239" t="s">
        <v>2023</v>
      </c>
      <c r="M2239">
        <v>20</v>
      </c>
      <c r="N2239">
        <v>180</v>
      </c>
      <c r="O2239">
        <v>75</v>
      </c>
      <c r="P2239" t="str">
        <f>IF(Table11[[#This Row],[Age]]&lt;=22,"Rookie",IF(Table11[[#This Row],[Age]]&lt;=29,"Seasoned","Veteran"))</f>
        <v>Rookie</v>
      </c>
      <c r="Q2239" t="str">
        <f>IF(AND(Table11[[#This Row],[Height (cm)]]&gt;=180,Table11[[#This Row],[Weight (kg)]]&gt;=70),"180+ and 70+","")</f>
        <v>180+ and 70+</v>
      </c>
    </row>
    <row r="2240" spans="12:17" x14ac:dyDescent="0.2">
      <c r="L2240" t="s">
        <v>2024</v>
      </c>
      <c r="M2240">
        <v>23</v>
      </c>
      <c r="N2240">
        <v>182</v>
      </c>
      <c r="O2240">
        <v>71</v>
      </c>
      <c r="P2240" t="str">
        <f>IF(Table11[[#This Row],[Age]]&lt;=22,"Rookie",IF(Table11[[#This Row],[Age]]&lt;=29,"Seasoned","Veteran"))</f>
        <v>Seasoned</v>
      </c>
      <c r="Q2240" t="str">
        <f>IF(AND(Table11[[#This Row],[Height (cm)]]&gt;=180,Table11[[#This Row],[Weight (kg)]]&gt;=70),"180+ and 70+","")</f>
        <v>180+ and 70+</v>
      </c>
    </row>
    <row r="2241" spans="12:17" x14ac:dyDescent="0.2">
      <c r="L2241" t="s">
        <v>2025</v>
      </c>
      <c r="M2241">
        <v>20</v>
      </c>
      <c r="N2241">
        <v>174</v>
      </c>
      <c r="O2241">
        <v>70</v>
      </c>
      <c r="P2241" t="str">
        <f>IF(Table11[[#This Row],[Age]]&lt;=22,"Rookie",IF(Table11[[#This Row],[Age]]&lt;=29,"Seasoned","Veteran"))</f>
        <v>Rookie</v>
      </c>
      <c r="Q2241" t="str">
        <f>IF(AND(Table11[[#This Row],[Height (cm)]]&gt;=180,Table11[[#This Row],[Weight (kg)]]&gt;=70),"180+ and 70+","")</f>
        <v/>
      </c>
    </row>
    <row r="2242" spans="12:17" x14ac:dyDescent="0.2">
      <c r="L2242" t="s">
        <v>2026</v>
      </c>
      <c r="M2242">
        <v>24</v>
      </c>
      <c r="N2242">
        <v>170</v>
      </c>
      <c r="O2242">
        <v>68</v>
      </c>
      <c r="P2242" t="str">
        <f>IF(Table11[[#This Row],[Age]]&lt;=22,"Rookie",IF(Table11[[#This Row],[Age]]&lt;=29,"Seasoned","Veteran"))</f>
        <v>Seasoned</v>
      </c>
      <c r="Q2242" t="str">
        <f>IF(AND(Table11[[#This Row],[Height (cm)]]&gt;=180,Table11[[#This Row],[Weight (kg)]]&gt;=70),"180+ and 70+","")</f>
        <v/>
      </c>
    </row>
    <row r="2243" spans="12:17" x14ac:dyDescent="0.2">
      <c r="L2243" t="s">
        <v>2027</v>
      </c>
      <c r="M2243">
        <v>22</v>
      </c>
      <c r="N2243">
        <v>185</v>
      </c>
      <c r="O2243">
        <v>79</v>
      </c>
      <c r="P2243" t="str">
        <f>IF(Table11[[#This Row],[Age]]&lt;=22,"Rookie",IF(Table11[[#This Row],[Age]]&lt;=29,"Seasoned","Veteran"))</f>
        <v>Rookie</v>
      </c>
      <c r="Q2243" t="str">
        <f>IF(AND(Table11[[#This Row],[Height (cm)]]&gt;=180,Table11[[#This Row],[Weight (kg)]]&gt;=70),"180+ and 70+","")</f>
        <v>180+ and 70+</v>
      </c>
    </row>
    <row r="2244" spans="12:17" x14ac:dyDescent="0.2">
      <c r="L2244" t="s">
        <v>2028</v>
      </c>
      <c r="M2244">
        <v>20</v>
      </c>
      <c r="N2244">
        <v>190</v>
      </c>
      <c r="O2244">
        <v>81</v>
      </c>
      <c r="P2244" t="str">
        <f>IF(Table11[[#This Row],[Age]]&lt;=22,"Rookie",IF(Table11[[#This Row],[Age]]&lt;=29,"Seasoned","Veteran"))</f>
        <v>Rookie</v>
      </c>
      <c r="Q2244" t="str">
        <f>IF(AND(Table11[[#This Row],[Height (cm)]]&gt;=180,Table11[[#This Row],[Weight (kg)]]&gt;=70),"180+ and 70+","")</f>
        <v>180+ and 70+</v>
      </c>
    </row>
    <row r="2245" spans="12:17" x14ac:dyDescent="0.2">
      <c r="L2245" t="s">
        <v>1606</v>
      </c>
      <c r="M2245">
        <v>21</v>
      </c>
      <c r="N2245">
        <v>186</v>
      </c>
      <c r="O2245">
        <v>84</v>
      </c>
      <c r="P2245" t="str">
        <f>IF(Table11[[#This Row],[Age]]&lt;=22,"Rookie",IF(Table11[[#This Row],[Age]]&lt;=29,"Seasoned","Veteran"))</f>
        <v>Rookie</v>
      </c>
      <c r="Q2245" t="str">
        <f>IF(AND(Table11[[#This Row],[Height (cm)]]&gt;=180,Table11[[#This Row],[Weight (kg)]]&gt;=70),"180+ and 70+","")</f>
        <v>180+ and 70+</v>
      </c>
    </row>
    <row r="2246" spans="12:17" x14ac:dyDescent="0.2">
      <c r="L2246" t="s">
        <v>2029</v>
      </c>
      <c r="M2246">
        <v>18</v>
      </c>
      <c r="N2246">
        <v>178</v>
      </c>
      <c r="O2246">
        <v>79</v>
      </c>
      <c r="P2246" t="str">
        <f>IF(Table11[[#This Row],[Age]]&lt;=22,"Rookie",IF(Table11[[#This Row],[Age]]&lt;=29,"Seasoned","Veteran"))</f>
        <v>Rookie</v>
      </c>
      <c r="Q2246" t="str">
        <f>IF(AND(Table11[[#This Row],[Height (cm)]]&gt;=180,Table11[[#This Row],[Weight (kg)]]&gt;=70),"180+ and 70+","")</f>
        <v/>
      </c>
    </row>
    <row r="2247" spans="12:17" x14ac:dyDescent="0.2">
      <c r="L2247" t="s">
        <v>2030</v>
      </c>
      <c r="M2247">
        <v>18</v>
      </c>
      <c r="N2247">
        <v>186</v>
      </c>
      <c r="O2247">
        <v>74</v>
      </c>
      <c r="P2247" t="str">
        <f>IF(Table11[[#This Row],[Age]]&lt;=22,"Rookie",IF(Table11[[#This Row],[Age]]&lt;=29,"Seasoned","Veteran"))</f>
        <v>Rookie</v>
      </c>
      <c r="Q2247" t="str">
        <f>IF(AND(Table11[[#This Row],[Height (cm)]]&gt;=180,Table11[[#This Row],[Weight (kg)]]&gt;=70),"180+ and 70+","")</f>
        <v>180+ and 70+</v>
      </c>
    </row>
    <row r="2248" spans="12:17" x14ac:dyDescent="0.2">
      <c r="L2248" t="s">
        <v>2031</v>
      </c>
      <c r="M2248">
        <v>23</v>
      </c>
      <c r="N2248">
        <v>170</v>
      </c>
      <c r="O2248">
        <v>61</v>
      </c>
      <c r="P2248" t="str">
        <f>IF(Table11[[#This Row],[Age]]&lt;=22,"Rookie",IF(Table11[[#This Row],[Age]]&lt;=29,"Seasoned","Veteran"))</f>
        <v>Seasoned</v>
      </c>
      <c r="Q2248" t="str">
        <f>IF(AND(Table11[[#This Row],[Height (cm)]]&gt;=180,Table11[[#This Row],[Weight (kg)]]&gt;=70),"180+ and 70+","")</f>
        <v/>
      </c>
    </row>
    <row r="2249" spans="12:17" x14ac:dyDescent="0.2">
      <c r="L2249" t="s">
        <v>2032</v>
      </c>
      <c r="M2249">
        <v>19</v>
      </c>
      <c r="N2249">
        <v>184</v>
      </c>
      <c r="O2249">
        <v>72</v>
      </c>
      <c r="P2249" t="str">
        <f>IF(Table11[[#This Row],[Age]]&lt;=22,"Rookie",IF(Table11[[#This Row],[Age]]&lt;=29,"Seasoned","Veteran"))</f>
        <v>Rookie</v>
      </c>
      <c r="Q2249" t="str">
        <f>IF(AND(Table11[[#This Row],[Height (cm)]]&gt;=180,Table11[[#This Row],[Weight (kg)]]&gt;=70),"180+ and 70+","")</f>
        <v>180+ and 70+</v>
      </c>
    </row>
    <row r="2250" spans="12:17" x14ac:dyDescent="0.2">
      <c r="L2250" t="s">
        <v>2033</v>
      </c>
      <c r="M2250">
        <v>19</v>
      </c>
      <c r="N2250">
        <v>180</v>
      </c>
      <c r="O2250">
        <v>67</v>
      </c>
      <c r="P2250" t="str">
        <f>IF(Table11[[#This Row],[Age]]&lt;=22,"Rookie",IF(Table11[[#This Row],[Age]]&lt;=29,"Seasoned","Veteran"))</f>
        <v>Rookie</v>
      </c>
      <c r="Q2250" t="str">
        <f>IF(AND(Table11[[#This Row],[Height (cm)]]&gt;=180,Table11[[#This Row],[Weight (kg)]]&gt;=70),"180+ and 70+","")</f>
        <v/>
      </c>
    </row>
    <row r="2251" spans="12:17" x14ac:dyDescent="0.2">
      <c r="L2251" t="s">
        <v>2034</v>
      </c>
      <c r="M2251">
        <v>20</v>
      </c>
      <c r="N2251">
        <v>175</v>
      </c>
      <c r="O2251">
        <v>62</v>
      </c>
      <c r="P2251" t="str">
        <f>IF(Table11[[#This Row],[Age]]&lt;=22,"Rookie",IF(Table11[[#This Row],[Age]]&lt;=29,"Seasoned","Veteran"))</f>
        <v>Rookie</v>
      </c>
      <c r="Q2251" t="str">
        <f>IF(AND(Table11[[#This Row],[Height (cm)]]&gt;=180,Table11[[#This Row],[Weight (kg)]]&gt;=70),"180+ and 70+","")</f>
        <v/>
      </c>
    </row>
    <row r="2252" spans="12:17" x14ac:dyDescent="0.2">
      <c r="L2252" t="s">
        <v>2035</v>
      </c>
      <c r="M2252">
        <v>19</v>
      </c>
      <c r="N2252">
        <v>173</v>
      </c>
      <c r="O2252">
        <v>64</v>
      </c>
      <c r="P2252" t="str">
        <f>IF(Table11[[#This Row],[Age]]&lt;=22,"Rookie",IF(Table11[[#This Row],[Age]]&lt;=29,"Seasoned","Veteran"))</f>
        <v>Rookie</v>
      </c>
      <c r="Q2252" t="str">
        <f>IF(AND(Table11[[#This Row],[Height (cm)]]&gt;=180,Table11[[#This Row],[Weight (kg)]]&gt;=70),"180+ and 70+","")</f>
        <v/>
      </c>
    </row>
    <row r="2253" spans="12:17" x14ac:dyDescent="0.2">
      <c r="L2253" t="s">
        <v>2036</v>
      </c>
      <c r="M2253">
        <v>20</v>
      </c>
      <c r="N2253">
        <v>178</v>
      </c>
      <c r="O2253">
        <v>73</v>
      </c>
      <c r="P2253" t="str">
        <f>IF(Table11[[#This Row],[Age]]&lt;=22,"Rookie",IF(Table11[[#This Row],[Age]]&lt;=29,"Seasoned","Veteran"))</f>
        <v>Rookie</v>
      </c>
      <c r="Q2253" t="str">
        <f>IF(AND(Table11[[#This Row],[Height (cm)]]&gt;=180,Table11[[#This Row],[Weight (kg)]]&gt;=70),"180+ and 70+","")</f>
        <v/>
      </c>
    </row>
    <row r="2254" spans="12:17" x14ac:dyDescent="0.2">
      <c r="L2254" t="s">
        <v>2037</v>
      </c>
      <c r="M2254">
        <v>19</v>
      </c>
      <c r="N2254">
        <v>172</v>
      </c>
      <c r="O2254">
        <v>59</v>
      </c>
      <c r="P2254" t="str">
        <f>IF(Table11[[#This Row],[Age]]&lt;=22,"Rookie",IF(Table11[[#This Row],[Age]]&lt;=29,"Seasoned","Veteran"))</f>
        <v>Rookie</v>
      </c>
      <c r="Q2254" t="str">
        <f>IF(AND(Table11[[#This Row],[Height (cm)]]&gt;=180,Table11[[#This Row],[Weight (kg)]]&gt;=70),"180+ and 70+","")</f>
        <v/>
      </c>
    </row>
    <row r="2255" spans="12:17" x14ac:dyDescent="0.2">
      <c r="L2255" t="s">
        <v>2038</v>
      </c>
      <c r="M2255">
        <v>21</v>
      </c>
      <c r="N2255">
        <v>193</v>
      </c>
      <c r="O2255">
        <v>78</v>
      </c>
      <c r="P2255" t="str">
        <f>IF(Table11[[#This Row],[Age]]&lt;=22,"Rookie",IF(Table11[[#This Row],[Age]]&lt;=29,"Seasoned","Veteran"))</f>
        <v>Rookie</v>
      </c>
      <c r="Q2255" t="str">
        <f>IF(AND(Table11[[#This Row],[Height (cm)]]&gt;=180,Table11[[#This Row],[Weight (kg)]]&gt;=70),"180+ and 70+","")</f>
        <v>180+ and 70+</v>
      </c>
    </row>
    <row r="2256" spans="12:17" x14ac:dyDescent="0.2">
      <c r="L2256" t="s">
        <v>2039</v>
      </c>
      <c r="M2256">
        <v>20</v>
      </c>
      <c r="N2256">
        <v>182</v>
      </c>
      <c r="O2256">
        <v>72</v>
      </c>
      <c r="P2256" t="str">
        <f>IF(Table11[[#This Row],[Age]]&lt;=22,"Rookie",IF(Table11[[#This Row],[Age]]&lt;=29,"Seasoned","Veteran"))</f>
        <v>Rookie</v>
      </c>
      <c r="Q2256" t="str">
        <f>IF(AND(Table11[[#This Row],[Height (cm)]]&gt;=180,Table11[[#This Row],[Weight (kg)]]&gt;=70),"180+ and 70+","")</f>
        <v>180+ and 70+</v>
      </c>
    </row>
    <row r="2257" spans="12:17" x14ac:dyDescent="0.2">
      <c r="L2257" t="s">
        <v>2040</v>
      </c>
      <c r="M2257">
        <v>20</v>
      </c>
      <c r="N2257">
        <v>178</v>
      </c>
      <c r="O2257">
        <v>74</v>
      </c>
      <c r="P2257" t="str">
        <f>IF(Table11[[#This Row],[Age]]&lt;=22,"Rookie",IF(Table11[[#This Row],[Age]]&lt;=29,"Seasoned","Veteran"))</f>
        <v>Rookie</v>
      </c>
      <c r="Q2257" t="str">
        <f>IF(AND(Table11[[#This Row],[Height (cm)]]&gt;=180,Table11[[#This Row],[Weight (kg)]]&gt;=70),"180+ and 70+","")</f>
        <v/>
      </c>
    </row>
    <row r="2258" spans="12:17" x14ac:dyDescent="0.2">
      <c r="L2258" t="s">
        <v>2041</v>
      </c>
      <c r="M2258">
        <v>23</v>
      </c>
      <c r="N2258">
        <v>184</v>
      </c>
      <c r="O2258">
        <v>72</v>
      </c>
      <c r="P2258" t="str">
        <f>IF(Table11[[#This Row],[Age]]&lt;=22,"Rookie",IF(Table11[[#This Row],[Age]]&lt;=29,"Seasoned","Veteran"))</f>
        <v>Seasoned</v>
      </c>
      <c r="Q2258" t="str">
        <f>IF(AND(Table11[[#This Row],[Height (cm)]]&gt;=180,Table11[[#This Row],[Weight (kg)]]&gt;=70),"180+ and 70+","")</f>
        <v>180+ and 70+</v>
      </c>
    </row>
    <row r="2259" spans="12:17" x14ac:dyDescent="0.2">
      <c r="L2259" t="s">
        <v>2042</v>
      </c>
      <c r="M2259">
        <v>22</v>
      </c>
      <c r="N2259">
        <v>187</v>
      </c>
      <c r="O2259">
        <v>74</v>
      </c>
      <c r="P2259" t="str">
        <f>IF(Table11[[#This Row],[Age]]&lt;=22,"Rookie",IF(Table11[[#This Row],[Age]]&lt;=29,"Seasoned","Veteran"))</f>
        <v>Rookie</v>
      </c>
      <c r="Q2259" t="str">
        <f>IF(AND(Table11[[#This Row],[Height (cm)]]&gt;=180,Table11[[#This Row],[Weight (kg)]]&gt;=70),"180+ and 70+","")</f>
        <v>180+ and 70+</v>
      </c>
    </row>
    <row r="2260" spans="12:17" x14ac:dyDescent="0.2">
      <c r="L2260" t="s">
        <v>2043</v>
      </c>
      <c r="M2260">
        <v>20</v>
      </c>
      <c r="N2260">
        <v>170</v>
      </c>
      <c r="O2260">
        <v>53</v>
      </c>
      <c r="P2260" t="str">
        <f>IF(Table11[[#This Row],[Age]]&lt;=22,"Rookie",IF(Table11[[#This Row],[Age]]&lt;=29,"Seasoned","Veteran"))</f>
        <v>Rookie</v>
      </c>
      <c r="Q2260" t="str">
        <f>IF(AND(Table11[[#This Row],[Height (cm)]]&gt;=180,Table11[[#This Row],[Weight (kg)]]&gt;=70),"180+ and 70+","")</f>
        <v/>
      </c>
    </row>
    <row r="2261" spans="12:17" x14ac:dyDescent="0.2">
      <c r="L2261" t="s">
        <v>2044</v>
      </c>
      <c r="M2261">
        <v>18</v>
      </c>
      <c r="N2261">
        <v>192</v>
      </c>
      <c r="O2261">
        <v>73</v>
      </c>
      <c r="P2261" t="str">
        <f>IF(Table11[[#This Row],[Age]]&lt;=22,"Rookie",IF(Table11[[#This Row],[Age]]&lt;=29,"Seasoned","Veteran"))</f>
        <v>Rookie</v>
      </c>
      <c r="Q2261" t="str">
        <f>IF(AND(Table11[[#This Row],[Height (cm)]]&gt;=180,Table11[[#This Row],[Weight (kg)]]&gt;=70),"180+ and 70+","")</f>
        <v>180+ and 70+</v>
      </c>
    </row>
    <row r="2262" spans="12:17" x14ac:dyDescent="0.2">
      <c r="L2262" t="s">
        <v>2045</v>
      </c>
      <c r="M2262">
        <v>19</v>
      </c>
      <c r="N2262">
        <v>170</v>
      </c>
      <c r="O2262">
        <v>56</v>
      </c>
      <c r="P2262" t="str">
        <f>IF(Table11[[#This Row],[Age]]&lt;=22,"Rookie",IF(Table11[[#This Row],[Age]]&lt;=29,"Seasoned","Veteran"))</f>
        <v>Rookie</v>
      </c>
      <c r="Q2262" t="str">
        <f>IF(AND(Table11[[#This Row],[Height (cm)]]&gt;=180,Table11[[#This Row],[Weight (kg)]]&gt;=70),"180+ and 70+","")</f>
        <v/>
      </c>
    </row>
    <row r="2263" spans="12:17" x14ac:dyDescent="0.2">
      <c r="L2263" t="s">
        <v>2046</v>
      </c>
      <c r="M2263">
        <v>19</v>
      </c>
      <c r="N2263">
        <v>180</v>
      </c>
      <c r="O2263">
        <v>73</v>
      </c>
      <c r="P2263" t="str">
        <f>IF(Table11[[#This Row],[Age]]&lt;=22,"Rookie",IF(Table11[[#This Row],[Age]]&lt;=29,"Seasoned","Veteran"))</f>
        <v>Rookie</v>
      </c>
      <c r="Q2263" t="str">
        <f>IF(AND(Table11[[#This Row],[Height (cm)]]&gt;=180,Table11[[#This Row],[Weight (kg)]]&gt;=70),"180+ and 70+","")</f>
        <v>180+ and 70+</v>
      </c>
    </row>
    <row r="2264" spans="12:17" x14ac:dyDescent="0.2">
      <c r="L2264" t="s">
        <v>2047</v>
      </c>
      <c r="M2264">
        <v>18</v>
      </c>
      <c r="N2264">
        <v>180</v>
      </c>
      <c r="O2264">
        <v>81</v>
      </c>
      <c r="P2264" t="str">
        <f>IF(Table11[[#This Row],[Age]]&lt;=22,"Rookie",IF(Table11[[#This Row],[Age]]&lt;=29,"Seasoned","Veteran"))</f>
        <v>Rookie</v>
      </c>
      <c r="Q2264" t="str">
        <f>IF(AND(Table11[[#This Row],[Height (cm)]]&gt;=180,Table11[[#This Row],[Weight (kg)]]&gt;=70),"180+ and 70+","")</f>
        <v>180+ and 70+</v>
      </c>
    </row>
    <row r="2265" spans="12:17" x14ac:dyDescent="0.2">
      <c r="L2265" t="s">
        <v>2048</v>
      </c>
      <c r="M2265">
        <v>19</v>
      </c>
      <c r="N2265">
        <v>191</v>
      </c>
      <c r="O2265">
        <v>78</v>
      </c>
      <c r="P2265" t="str">
        <f>IF(Table11[[#This Row],[Age]]&lt;=22,"Rookie",IF(Table11[[#This Row],[Age]]&lt;=29,"Seasoned","Veteran"))</f>
        <v>Rookie</v>
      </c>
      <c r="Q2265" t="str">
        <f>IF(AND(Table11[[#This Row],[Height (cm)]]&gt;=180,Table11[[#This Row],[Weight (kg)]]&gt;=70),"180+ and 70+","")</f>
        <v>180+ and 70+</v>
      </c>
    </row>
    <row r="2266" spans="12:17" x14ac:dyDescent="0.2">
      <c r="L2266" t="s">
        <v>2049</v>
      </c>
      <c r="M2266">
        <v>18</v>
      </c>
      <c r="N2266">
        <v>193</v>
      </c>
      <c r="O2266">
        <v>83</v>
      </c>
      <c r="P2266" t="str">
        <f>IF(Table11[[#This Row],[Age]]&lt;=22,"Rookie",IF(Table11[[#This Row],[Age]]&lt;=29,"Seasoned","Veteran"))</f>
        <v>Rookie</v>
      </c>
      <c r="Q2266" t="str">
        <f>IF(AND(Table11[[#This Row],[Height (cm)]]&gt;=180,Table11[[#This Row],[Weight (kg)]]&gt;=70),"180+ and 70+","")</f>
        <v>180+ and 70+</v>
      </c>
    </row>
    <row r="2267" spans="12:17" x14ac:dyDescent="0.2">
      <c r="L2267" t="s">
        <v>1614</v>
      </c>
      <c r="M2267">
        <v>19</v>
      </c>
      <c r="N2267">
        <v>182</v>
      </c>
      <c r="O2267">
        <v>70</v>
      </c>
      <c r="P2267" t="str">
        <f>IF(Table11[[#This Row],[Age]]&lt;=22,"Rookie",IF(Table11[[#This Row],[Age]]&lt;=29,"Seasoned","Veteran"))</f>
        <v>Rookie</v>
      </c>
      <c r="Q2267" t="str">
        <f>IF(AND(Table11[[#This Row],[Height (cm)]]&gt;=180,Table11[[#This Row],[Weight (kg)]]&gt;=70),"180+ and 70+","")</f>
        <v>180+ and 70+</v>
      </c>
    </row>
    <row r="2268" spans="12:17" x14ac:dyDescent="0.2">
      <c r="L2268" t="s">
        <v>1367</v>
      </c>
      <c r="M2268">
        <v>22</v>
      </c>
      <c r="N2268">
        <v>201</v>
      </c>
      <c r="O2268">
        <v>80</v>
      </c>
      <c r="P2268" t="str">
        <f>IF(Table11[[#This Row],[Age]]&lt;=22,"Rookie",IF(Table11[[#This Row],[Age]]&lt;=29,"Seasoned","Veteran"))</f>
        <v>Rookie</v>
      </c>
      <c r="Q2268" t="str">
        <f>IF(AND(Table11[[#This Row],[Height (cm)]]&gt;=180,Table11[[#This Row],[Weight (kg)]]&gt;=70),"180+ and 70+","")</f>
        <v>180+ and 70+</v>
      </c>
    </row>
    <row r="2269" spans="12:17" x14ac:dyDescent="0.2">
      <c r="L2269" t="s">
        <v>2050</v>
      </c>
      <c r="M2269">
        <v>25</v>
      </c>
      <c r="N2269">
        <v>187</v>
      </c>
      <c r="O2269">
        <v>80</v>
      </c>
      <c r="P2269" t="str">
        <f>IF(Table11[[#This Row],[Age]]&lt;=22,"Rookie",IF(Table11[[#This Row],[Age]]&lt;=29,"Seasoned","Veteran"))</f>
        <v>Seasoned</v>
      </c>
      <c r="Q2269" t="str">
        <f>IF(AND(Table11[[#This Row],[Height (cm)]]&gt;=180,Table11[[#This Row],[Weight (kg)]]&gt;=70),"180+ and 70+","")</f>
        <v>180+ and 70+</v>
      </c>
    </row>
    <row r="2270" spans="12:17" x14ac:dyDescent="0.2">
      <c r="L2270" t="s">
        <v>2051</v>
      </c>
      <c r="M2270">
        <v>20</v>
      </c>
      <c r="N2270">
        <v>168</v>
      </c>
      <c r="O2270">
        <v>65</v>
      </c>
      <c r="P2270" t="str">
        <f>IF(Table11[[#This Row],[Age]]&lt;=22,"Rookie",IF(Table11[[#This Row],[Age]]&lt;=29,"Seasoned","Veteran"))</f>
        <v>Rookie</v>
      </c>
      <c r="Q2270" t="str">
        <f>IF(AND(Table11[[#This Row],[Height (cm)]]&gt;=180,Table11[[#This Row],[Weight (kg)]]&gt;=70),"180+ and 70+","")</f>
        <v/>
      </c>
    </row>
    <row r="2271" spans="12:17" x14ac:dyDescent="0.2">
      <c r="L2271" t="s">
        <v>2052</v>
      </c>
      <c r="M2271">
        <v>23</v>
      </c>
      <c r="N2271">
        <v>182</v>
      </c>
      <c r="O2271">
        <v>72</v>
      </c>
      <c r="P2271" t="str">
        <f>IF(Table11[[#This Row],[Age]]&lt;=22,"Rookie",IF(Table11[[#This Row],[Age]]&lt;=29,"Seasoned","Veteran"))</f>
        <v>Seasoned</v>
      </c>
      <c r="Q2271" t="str">
        <f>IF(AND(Table11[[#This Row],[Height (cm)]]&gt;=180,Table11[[#This Row],[Weight (kg)]]&gt;=70),"180+ and 70+","")</f>
        <v>180+ and 70+</v>
      </c>
    </row>
    <row r="2272" spans="12:17" x14ac:dyDescent="0.2">
      <c r="L2272" t="s">
        <v>2053</v>
      </c>
      <c r="M2272">
        <v>23</v>
      </c>
      <c r="N2272">
        <v>186</v>
      </c>
      <c r="O2272">
        <v>78</v>
      </c>
      <c r="P2272" t="str">
        <f>IF(Table11[[#This Row],[Age]]&lt;=22,"Rookie",IF(Table11[[#This Row],[Age]]&lt;=29,"Seasoned","Veteran"))</f>
        <v>Seasoned</v>
      </c>
      <c r="Q2272" t="str">
        <f>IF(AND(Table11[[#This Row],[Height (cm)]]&gt;=180,Table11[[#This Row],[Weight (kg)]]&gt;=70),"180+ and 70+","")</f>
        <v>180+ and 70+</v>
      </c>
    </row>
    <row r="2273" spans="12:17" x14ac:dyDescent="0.2">
      <c r="L2273" t="s">
        <v>2054</v>
      </c>
      <c r="M2273">
        <v>23</v>
      </c>
      <c r="N2273">
        <v>180</v>
      </c>
      <c r="O2273">
        <v>73</v>
      </c>
      <c r="P2273" t="str">
        <f>IF(Table11[[#This Row],[Age]]&lt;=22,"Rookie",IF(Table11[[#This Row],[Age]]&lt;=29,"Seasoned","Veteran"))</f>
        <v>Seasoned</v>
      </c>
      <c r="Q2273" t="str">
        <f>IF(AND(Table11[[#This Row],[Height (cm)]]&gt;=180,Table11[[#This Row],[Weight (kg)]]&gt;=70),"180+ and 70+","")</f>
        <v>180+ and 70+</v>
      </c>
    </row>
    <row r="2274" spans="12:17" x14ac:dyDescent="0.2">
      <c r="L2274" t="s">
        <v>2055</v>
      </c>
      <c r="M2274">
        <v>30</v>
      </c>
      <c r="N2274">
        <v>171</v>
      </c>
      <c r="O2274">
        <v>70</v>
      </c>
      <c r="P2274" t="str">
        <f>IF(Table11[[#This Row],[Age]]&lt;=22,"Rookie",IF(Table11[[#This Row],[Age]]&lt;=29,"Seasoned","Veteran"))</f>
        <v>Veteran</v>
      </c>
      <c r="Q2274" t="str">
        <f>IF(AND(Table11[[#This Row],[Height (cm)]]&gt;=180,Table11[[#This Row],[Weight (kg)]]&gt;=70),"180+ and 70+","")</f>
        <v/>
      </c>
    </row>
    <row r="2275" spans="12:17" x14ac:dyDescent="0.2">
      <c r="L2275" t="s">
        <v>2056</v>
      </c>
      <c r="M2275">
        <v>19</v>
      </c>
      <c r="N2275">
        <v>190</v>
      </c>
      <c r="O2275">
        <v>77</v>
      </c>
      <c r="P2275" t="str">
        <f>IF(Table11[[#This Row],[Age]]&lt;=22,"Rookie",IF(Table11[[#This Row],[Age]]&lt;=29,"Seasoned","Veteran"))</f>
        <v>Rookie</v>
      </c>
      <c r="Q2275" t="str">
        <f>IF(AND(Table11[[#This Row],[Height (cm)]]&gt;=180,Table11[[#This Row],[Weight (kg)]]&gt;=70),"180+ and 70+","")</f>
        <v>180+ and 70+</v>
      </c>
    </row>
    <row r="2276" spans="12:17" x14ac:dyDescent="0.2">
      <c r="L2276" t="s">
        <v>2057</v>
      </c>
      <c r="M2276">
        <v>21</v>
      </c>
      <c r="N2276">
        <v>178</v>
      </c>
      <c r="O2276">
        <v>66</v>
      </c>
      <c r="P2276" t="str">
        <f>IF(Table11[[#This Row],[Age]]&lt;=22,"Rookie",IF(Table11[[#This Row],[Age]]&lt;=29,"Seasoned","Veteran"))</f>
        <v>Rookie</v>
      </c>
      <c r="Q2276" t="str">
        <f>IF(AND(Table11[[#This Row],[Height (cm)]]&gt;=180,Table11[[#This Row],[Weight (kg)]]&gt;=70),"180+ and 70+","")</f>
        <v/>
      </c>
    </row>
    <row r="2277" spans="12:17" x14ac:dyDescent="0.2">
      <c r="L2277" t="s">
        <v>2058</v>
      </c>
      <c r="M2277">
        <v>18</v>
      </c>
      <c r="N2277">
        <v>188</v>
      </c>
      <c r="O2277">
        <v>80</v>
      </c>
      <c r="P2277" t="str">
        <f>IF(Table11[[#This Row],[Age]]&lt;=22,"Rookie",IF(Table11[[#This Row],[Age]]&lt;=29,"Seasoned","Veteran"))</f>
        <v>Rookie</v>
      </c>
      <c r="Q2277" t="str">
        <f>IF(AND(Table11[[#This Row],[Height (cm)]]&gt;=180,Table11[[#This Row],[Weight (kg)]]&gt;=70),"180+ and 70+","")</f>
        <v>180+ and 70+</v>
      </c>
    </row>
    <row r="2278" spans="12:17" x14ac:dyDescent="0.2">
      <c r="L2278" t="s">
        <v>2059</v>
      </c>
      <c r="M2278">
        <v>20</v>
      </c>
      <c r="N2278">
        <v>183</v>
      </c>
      <c r="O2278">
        <v>80</v>
      </c>
      <c r="P2278" t="str">
        <f>IF(Table11[[#This Row],[Age]]&lt;=22,"Rookie",IF(Table11[[#This Row],[Age]]&lt;=29,"Seasoned","Veteran"))</f>
        <v>Rookie</v>
      </c>
      <c r="Q2278" t="str">
        <f>IF(AND(Table11[[#This Row],[Height (cm)]]&gt;=180,Table11[[#This Row],[Weight (kg)]]&gt;=70),"180+ and 70+","")</f>
        <v>180+ and 70+</v>
      </c>
    </row>
    <row r="2279" spans="12:17" x14ac:dyDescent="0.2">
      <c r="L2279" t="s">
        <v>1958</v>
      </c>
      <c r="M2279">
        <v>23</v>
      </c>
      <c r="N2279">
        <v>179</v>
      </c>
      <c r="O2279">
        <v>73</v>
      </c>
      <c r="P2279" t="str">
        <f>IF(Table11[[#This Row],[Age]]&lt;=22,"Rookie",IF(Table11[[#This Row],[Age]]&lt;=29,"Seasoned","Veteran"))</f>
        <v>Seasoned</v>
      </c>
      <c r="Q2279" t="str">
        <f>IF(AND(Table11[[#This Row],[Height (cm)]]&gt;=180,Table11[[#This Row],[Weight (kg)]]&gt;=70),"180+ and 70+","")</f>
        <v/>
      </c>
    </row>
    <row r="2280" spans="12:17" x14ac:dyDescent="0.2">
      <c r="L2280" t="s">
        <v>1959</v>
      </c>
      <c r="M2280">
        <v>21</v>
      </c>
      <c r="N2280">
        <v>191</v>
      </c>
      <c r="O2280">
        <v>80</v>
      </c>
      <c r="P2280" t="str">
        <f>IF(Table11[[#This Row],[Age]]&lt;=22,"Rookie",IF(Table11[[#This Row],[Age]]&lt;=29,"Seasoned","Veteran"))</f>
        <v>Rookie</v>
      </c>
      <c r="Q2280" t="str">
        <f>IF(AND(Table11[[#This Row],[Height (cm)]]&gt;=180,Table11[[#This Row],[Weight (kg)]]&gt;=70),"180+ and 70+","")</f>
        <v>180+ and 70+</v>
      </c>
    </row>
    <row r="2281" spans="12:17" x14ac:dyDescent="0.2">
      <c r="L2281" t="s">
        <v>1960</v>
      </c>
      <c r="M2281">
        <v>18</v>
      </c>
      <c r="N2281">
        <v>180</v>
      </c>
      <c r="O2281">
        <v>76</v>
      </c>
      <c r="P2281" t="str">
        <f>IF(Table11[[#This Row],[Age]]&lt;=22,"Rookie",IF(Table11[[#This Row],[Age]]&lt;=29,"Seasoned","Veteran"))</f>
        <v>Rookie</v>
      </c>
      <c r="Q2281" t="str">
        <f>IF(AND(Table11[[#This Row],[Height (cm)]]&gt;=180,Table11[[#This Row],[Weight (kg)]]&gt;=70),"180+ and 70+","")</f>
        <v>180+ and 70+</v>
      </c>
    </row>
    <row r="2282" spans="12:17" x14ac:dyDescent="0.2">
      <c r="L2282" t="s">
        <v>1010</v>
      </c>
      <c r="M2282">
        <v>19</v>
      </c>
      <c r="N2282">
        <v>191</v>
      </c>
      <c r="O2282">
        <v>84</v>
      </c>
      <c r="P2282" t="str">
        <f>IF(Table11[[#This Row],[Age]]&lt;=22,"Rookie",IF(Table11[[#This Row],[Age]]&lt;=29,"Seasoned","Veteran"))</f>
        <v>Rookie</v>
      </c>
      <c r="Q2282" t="str">
        <f>IF(AND(Table11[[#This Row],[Height (cm)]]&gt;=180,Table11[[#This Row],[Weight (kg)]]&gt;=70),"180+ and 70+","")</f>
        <v>180+ and 70+</v>
      </c>
    </row>
    <row r="2283" spans="12:17" x14ac:dyDescent="0.2">
      <c r="L2283" t="s">
        <v>2060</v>
      </c>
      <c r="M2283">
        <v>21</v>
      </c>
      <c r="N2283">
        <v>187</v>
      </c>
      <c r="O2283">
        <v>78</v>
      </c>
      <c r="P2283" t="str">
        <f>IF(Table11[[#This Row],[Age]]&lt;=22,"Rookie",IF(Table11[[#This Row],[Age]]&lt;=29,"Seasoned","Veteran"))</f>
        <v>Rookie</v>
      </c>
      <c r="Q2283" t="str">
        <f>IF(AND(Table11[[#This Row],[Height (cm)]]&gt;=180,Table11[[#This Row],[Weight (kg)]]&gt;=70),"180+ and 70+","")</f>
        <v>180+ and 70+</v>
      </c>
    </row>
    <row r="2284" spans="12:17" x14ac:dyDescent="0.2">
      <c r="L2284" t="s">
        <v>2061</v>
      </c>
      <c r="M2284">
        <v>22</v>
      </c>
      <c r="N2284">
        <v>184</v>
      </c>
      <c r="O2284">
        <v>84</v>
      </c>
      <c r="P2284" t="str">
        <f>IF(Table11[[#This Row],[Age]]&lt;=22,"Rookie",IF(Table11[[#This Row],[Age]]&lt;=29,"Seasoned","Veteran"))</f>
        <v>Rookie</v>
      </c>
      <c r="Q2284" t="str">
        <f>IF(AND(Table11[[#This Row],[Height (cm)]]&gt;=180,Table11[[#This Row],[Weight (kg)]]&gt;=70),"180+ and 70+","")</f>
        <v>180+ and 70+</v>
      </c>
    </row>
    <row r="2285" spans="12:17" x14ac:dyDescent="0.2">
      <c r="L2285" t="s">
        <v>2062</v>
      </c>
      <c r="M2285">
        <v>24</v>
      </c>
      <c r="N2285">
        <v>178</v>
      </c>
      <c r="O2285">
        <v>74</v>
      </c>
      <c r="P2285" t="str">
        <f>IF(Table11[[#This Row],[Age]]&lt;=22,"Rookie",IF(Table11[[#This Row],[Age]]&lt;=29,"Seasoned","Veteran"))</f>
        <v>Seasoned</v>
      </c>
      <c r="Q2285" t="str">
        <f>IF(AND(Table11[[#This Row],[Height (cm)]]&gt;=180,Table11[[#This Row],[Weight (kg)]]&gt;=70),"180+ and 70+","")</f>
        <v/>
      </c>
    </row>
    <row r="2286" spans="12:17" x14ac:dyDescent="0.2">
      <c r="L2286" t="s">
        <v>1660</v>
      </c>
      <c r="M2286">
        <v>21</v>
      </c>
      <c r="N2286">
        <v>177</v>
      </c>
      <c r="O2286">
        <v>71</v>
      </c>
      <c r="P2286" t="str">
        <f>IF(Table11[[#This Row],[Age]]&lt;=22,"Rookie",IF(Table11[[#This Row],[Age]]&lt;=29,"Seasoned","Veteran"))</f>
        <v>Rookie</v>
      </c>
      <c r="Q2286" t="str">
        <f>IF(AND(Table11[[#This Row],[Height (cm)]]&gt;=180,Table11[[#This Row],[Weight (kg)]]&gt;=70),"180+ and 70+","")</f>
        <v/>
      </c>
    </row>
    <row r="2287" spans="12:17" x14ac:dyDescent="0.2">
      <c r="L2287" t="s">
        <v>1661</v>
      </c>
      <c r="M2287">
        <v>22</v>
      </c>
      <c r="N2287">
        <v>176</v>
      </c>
      <c r="O2287">
        <v>65</v>
      </c>
      <c r="P2287" t="str">
        <f>IF(Table11[[#This Row],[Age]]&lt;=22,"Rookie",IF(Table11[[#This Row],[Age]]&lt;=29,"Seasoned","Veteran"))</f>
        <v>Rookie</v>
      </c>
      <c r="Q2287" t="str">
        <f>IF(AND(Table11[[#This Row],[Height (cm)]]&gt;=180,Table11[[#This Row],[Weight (kg)]]&gt;=70),"180+ and 70+","")</f>
        <v/>
      </c>
    </row>
    <row r="2288" spans="12:17" x14ac:dyDescent="0.2">
      <c r="L2288" t="s">
        <v>2063</v>
      </c>
      <c r="M2288">
        <v>19</v>
      </c>
      <c r="N2288">
        <v>183</v>
      </c>
      <c r="O2288">
        <v>80</v>
      </c>
      <c r="P2288" t="str">
        <f>IF(Table11[[#This Row],[Age]]&lt;=22,"Rookie",IF(Table11[[#This Row],[Age]]&lt;=29,"Seasoned","Veteran"))</f>
        <v>Rookie</v>
      </c>
      <c r="Q2288" t="str">
        <f>IF(AND(Table11[[#This Row],[Height (cm)]]&gt;=180,Table11[[#This Row],[Weight (kg)]]&gt;=70),"180+ and 70+","")</f>
        <v>180+ and 70+</v>
      </c>
    </row>
    <row r="2289" spans="12:17" x14ac:dyDescent="0.2">
      <c r="L2289" t="s">
        <v>2064</v>
      </c>
      <c r="M2289">
        <v>20</v>
      </c>
      <c r="N2289">
        <v>191</v>
      </c>
      <c r="O2289">
        <v>83</v>
      </c>
      <c r="P2289" t="str">
        <f>IF(Table11[[#This Row],[Age]]&lt;=22,"Rookie",IF(Table11[[#This Row],[Age]]&lt;=29,"Seasoned","Veteran"))</f>
        <v>Rookie</v>
      </c>
      <c r="Q2289" t="str">
        <f>IF(AND(Table11[[#This Row],[Height (cm)]]&gt;=180,Table11[[#This Row],[Weight (kg)]]&gt;=70),"180+ and 70+","")</f>
        <v>180+ and 70+</v>
      </c>
    </row>
    <row r="2290" spans="12:17" x14ac:dyDescent="0.2">
      <c r="L2290" t="s">
        <v>2065</v>
      </c>
      <c r="M2290">
        <v>24</v>
      </c>
      <c r="N2290">
        <v>184</v>
      </c>
      <c r="O2290">
        <v>75</v>
      </c>
      <c r="P2290" t="str">
        <f>IF(Table11[[#This Row],[Age]]&lt;=22,"Rookie",IF(Table11[[#This Row],[Age]]&lt;=29,"Seasoned","Veteran"))</f>
        <v>Seasoned</v>
      </c>
      <c r="Q2290" t="str">
        <f>IF(AND(Table11[[#This Row],[Height (cm)]]&gt;=180,Table11[[#This Row],[Weight (kg)]]&gt;=70),"180+ and 70+","")</f>
        <v>180+ and 70+</v>
      </c>
    </row>
    <row r="2291" spans="12:17" x14ac:dyDescent="0.2">
      <c r="L2291" t="s">
        <v>2066</v>
      </c>
      <c r="M2291">
        <v>22</v>
      </c>
      <c r="N2291">
        <v>184</v>
      </c>
      <c r="O2291">
        <v>74</v>
      </c>
      <c r="P2291" t="str">
        <f>IF(Table11[[#This Row],[Age]]&lt;=22,"Rookie",IF(Table11[[#This Row],[Age]]&lt;=29,"Seasoned","Veteran"))</f>
        <v>Rookie</v>
      </c>
      <c r="Q2291" t="str">
        <f>IF(AND(Table11[[#This Row],[Height (cm)]]&gt;=180,Table11[[#This Row],[Weight (kg)]]&gt;=70),"180+ and 70+","")</f>
        <v>180+ and 70+</v>
      </c>
    </row>
    <row r="2292" spans="12:17" x14ac:dyDescent="0.2">
      <c r="L2292" t="s">
        <v>1665</v>
      </c>
      <c r="M2292">
        <v>23</v>
      </c>
      <c r="N2292">
        <v>198</v>
      </c>
      <c r="O2292">
        <v>94</v>
      </c>
      <c r="P2292" t="str">
        <f>IF(Table11[[#This Row],[Age]]&lt;=22,"Rookie",IF(Table11[[#This Row],[Age]]&lt;=29,"Seasoned","Veteran"))</f>
        <v>Seasoned</v>
      </c>
      <c r="Q2292" t="str">
        <f>IF(AND(Table11[[#This Row],[Height (cm)]]&gt;=180,Table11[[#This Row],[Weight (kg)]]&gt;=70),"180+ and 70+","")</f>
        <v>180+ and 70+</v>
      </c>
    </row>
    <row r="2293" spans="12:17" x14ac:dyDescent="0.2">
      <c r="L2293" t="s">
        <v>2067</v>
      </c>
      <c r="M2293">
        <v>23</v>
      </c>
      <c r="N2293">
        <v>175</v>
      </c>
      <c r="O2293">
        <v>66</v>
      </c>
      <c r="P2293" t="str">
        <f>IF(Table11[[#This Row],[Age]]&lt;=22,"Rookie",IF(Table11[[#This Row],[Age]]&lt;=29,"Seasoned","Veteran"))</f>
        <v>Seasoned</v>
      </c>
      <c r="Q2293" t="str">
        <f>IF(AND(Table11[[#This Row],[Height (cm)]]&gt;=180,Table11[[#This Row],[Weight (kg)]]&gt;=70),"180+ and 70+","")</f>
        <v/>
      </c>
    </row>
    <row r="2294" spans="12:17" x14ac:dyDescent="0.2">
      <c r="L2294" t="s">
        <v>2068</v>
      </c>
      <c r="M2294">
        <v>29</v>
      </c>
      <c r="N2294">
        <v>190</v>
      </c>
      <c r="O2294">
        <v>79</v>
      </c>
      <c r="P2294" t="str">
        <f>IF(Table11[[#This Row],[Age]]&lt;=22,"Rookie",IF(Table11[[#This Row],[Age]]&lt;=29,"Seasoned","Veteran"))</f>
        <v>Seasoned</v>
      </c>
      <c r="Q2294" t="str">
        <f>IF(AND(Table11[[#This Row],[Height (cm)]]&gt;=180,Table11[[#This Row],[Weight (kg)]]&gt;=70),"180+ and 70+","")</f>
        <v>180+ and 70+</v>
      </c>
    </row>
    <row r="2295" spans="12:17" x14ac:dyDescent="0.2">
      <c r="L2295" t="s">
        <v>2069</v>
      </c>
      <c r="M2295">
        <v>24</v>
      </c>
      <c r="N2295">
        <v>186</v>
      </c>
      <c r="O2295">
        <v>82</v>
      </c>
      <c r="P2295" t="str">
        <f>IF(Table11[[#This Row],[Age]]&lt;=22,"Rookie",IF(Table11[[#This Row],[Age]]&lt;=29,"Seasoned","Veteran"))</f>
        <v>Seasoned</v>
      </c>
      <c r="Q2295" t="str">
        <f>IF(AND(Table11[[#This Row],[Height (cm)]]&gt;=180,Table11[[#This Row],[Weight (kg)]]&gt;=70),"180+ and 70+","")</f>
        <v>180+ and 70+</v>
      </c>
    </row>
    <row r="2296" spans="12:17" x14ac:dyDescent="0.2">
      <c r="L2296" t="s">
        <v>2070</v>
      </c>
      <c r="M2296">
        <v>27</v>
      </c>
      <c r="N2296">
        <v>173</v>
      </c>
      <c r="O2296">
        <v>68</v>
      </c>
      <c r="P2296" t="str">
        <f>IF(Table11[[#This Row],[Age]]&lt;=22,"Rookie",IF(Table11[[#This Row],[Age]]&lt;=29,"Seasoned","Veteran"))</f>
        <v>Seasoned</v>
      </c>
      <c r="Q2296" t="str">
        <f>IF(AND(Table11[[#This Row],[Height (cm)]]&gt;=180,Table11[[#This Row],[Weight (kg)]]&gt;=70),"180+ and 70+","")</f>
        <v/>
      </c>
    </row>
    <row r="2297" spans="12:17" x14ac:dyDescent="0.2">
      <c r="L2297" t="s">
        <v>2071</v>
      </c>
      <c r="M2297">
        <v>26</v>
      </c>
      <c r="N2297">
        <v>181</v>
      </c>
      <c r="O2297">
        <v>75</v>
      </c>
      <c r="P2297" t="str">
        <f>IF(Table11[[#This Row],[Age]]&lt;=22,"Rookie",IF(Table11[[#This Row],[Age]]&lt;=29,"Seasoned","Veteran"))</f>
        <v>Seasoned</v>
      </c>
      <c r="Q2297" t="str">
        <f>IF(AND(Table11[[#This Row],[Height (cm)]]&gt;=180,Table11[[#This Row],[Weight (kg)]]&gt;=70),"180+ and 70+","")</f>
        <v>180+ and 70+</v>
      </c>
    </row>
    <row r="2298" spans="12:17" x14ac:dyDescent="0.2">
      <c r="L2298" t="s">
        <v>2072</v>
      </c>
      <c r="M2298">
        <v>23</v>
      </c>
      <c r="N2298">
        <v>183</v>
      </c>
      <c r="O2298">
        <v>73</v>
      </c>
      <c r="P2298" t="str">
        <f>IF(Table11[[#This Row],[Age]]&lt;=22,"Rookie",IF(Table11[[#This Row],[Age]]&lt;=29,"Seasoned","Veteran"))</f>
        <v>Seasoned</v>
      </c>
      <c r="Q2298" t="str">
        <f>IF(AND(Table11[[#This Row],[Height (cm)]]&gt;=180,Table11[[#This Row],[Weight (kg)]]&gt;=70),"180+ and 70+","")</f>
        <v>180+ and 70+</v>
      </c>
    </row>
    <row r="2299" spans="12:17" x14ac:dyDescent="0.2">
      <c r="L2299" t="s">
        <v>2073</v>
      </c>
      <c r="M2299">
        <v>22</v>
      </c>
      <c r="N2299">
        <v>182</v>
      </c>
      <c r="O2299">
        <v>75</v>
      </c>
      <c r="P2299" t="str">
        <f>IF(Table11[[#This Row],[Age]]&lt;=22,"Rookie",IF(Table11[[#This Row],[Age]]&lt;=29,"Seasoned","Veteran"))</f>
        <v>Rookie</v>
      </c>
      <c r="Q2299" t="str">
        <f>IF(AND(Table11[[#This Row],[Height (cm)]]&gt;=180,Table11[[#This Row],[Weight (kg)]]&gt;=70),"180+ and 70+","")</f>
        <v>180+ and 70+</v>
      </c>
    </row>
    <row r="2300" spans="12:17" x14ac:dyDescent="0.2">
      <c r="L2300" t="s">
        <v>2074</v>
      </c>
      <c r="M2300">
        <v>21</v>
      </c>
      <c r="N2300">
        <v>179</v>
      </c>
      <c r="O2300">
        <v>69</v>
      </c>
      <c r="P2300" t="str">
        <f>IF(Table11[[#This Row],[Age]]&lt;=22,"Rookie",IF(Table11[[#This Row],[Age]]&lt;=29,"Seasoned","Veteran"))</f>
        <v>Rookie</v>
      </c>
      <c r="Q2300" t="str">
        <f>IF(AND(Table11[[#This Row],[Height (cm)]]&gt;=180,Table11[[#This Row],[Weight (kg)]]&gt;=70),"180+ and 70+","")</f>
        <v/>
      </c>
    </row>
    <row r="2301" spans="12:17" x14ac:dyDescent="0.2">
      <c r="L2301" t="s">
        <v>2075</v>
      </c>
      <c r="M2301">
        <v>20</v>
      </c>
      <c r="N2301">
        <v>180</v>
      </c>
      <c r="O2301">
        <v>65</v>
      </c>
      <c r="P2301" t="str">
        <f>IF(Table11[[#This Row],[Age]]&lt;=22,"Rookie",IF(Table11[[#This Row],[Age]]&lt;=29,"Seasoned","Veteran"))</f>
        <v>Rookie</v>
      </c>
      <c r="Q2301" t="str">
        <f>IF(AND(Table11[[#This Row],[Height (cm)]]&gt;=180,Table11[[#This Row],[Weight (kg)]]&gt;=70),"180+ and 70+","")</f>
        <v/>
      </c>
    </row>
    <row r="2302" spans="12:17" x14ac:dyDescent="0.2">
      <c r="L2302" t="s">
        <v>2076</v>
      </c>
      <c r="M2302">
        <v>20</v>
      </c>
      <c r="N2302">
        <v>168</v>
      </c>
      <c r="O2302">
        <v>60</v>
      </c>
      <c r="P2302" t="str">
        <f>IF(Table11[[#This Row],[Age]]&lt;=22,"Rookie",IF(Table11[[#This Row],[Age]]&lt;=29,"Seasoned","Veteran"))</f>
        <v>Rookie</v>
      </c>
      <c r="Q2302" t="str">
        <f>IF(AND(Table11[[#This Row],[Height (cm)]]&gt;=180,Table11[[#This Row],[Weight (kg)]]&gt;=70),"180+ and 70+","")</f>
        <v/>
      </c>
    </row>
    <row r="2303" spans="12:17" x14ac:dyDescent="0.2">
      <c r="L2303" t="s">
        <v>2077</v>
      </c>
      <c r="M2303">
        <v>21</v>
      </c>
      <c r="N2303">
        <v>180</v>
      </c>
      <c r="O2303">
        <v>76</v>
      </c>
      <c r="P2303" t="str">
        <f>IF(Table11[[#This Row],[Age]]&lt;=22,"Rookie",IF(Table11[[#This Row],[Age]]&lt;=29,"Seasoned","Veteran"))</f>
        <v>Rookie</v>
      </c>
      <c r="Q2303" t="str">
        <f>IF(AND(Table11[[#This Row],[Height (cm)]]&gt;=180,Table11[[#This Row],[Weight (kg)]]&gt;=70),"180+ and 70+","")</f>
        <v>180+ and 70+</v>
      </c>
    </row>
    <row r="2304" spans="12:17" x14ac:dyDescent="0.2">
      <c r="L2304" t="s">
        <v>2078</v>
      </c>
      <c r="M2304">
        <v>21</v>
      </c>
      <c r="N2304">
        <v>188</v>
      </c>
      <c r="O2304">
        <v>75</v>
      </c>
      <c r="P2304" t="str">
        <f>IF(Table11[[#This Row],[Age]]&lt;=22,"Rookie",IF(Table11[[#This Row],[Age]]&lt;=29,"Seasoned","Veteran"))</f>
        <v>Rookie</v>
      </c>
      <c r="Q2304" t="str">
        <f>IF(AND(Table11[[#This Row],[Height (cm)]]&gt;=180,Table11[[#This Row],[Weight (kg)]]&gt;=70),"180+ and 70+","")</f>
        <v>180+ and 70+</v>
      </c>
    </row>
    <row r="2305" spans="12:17" x14ac:dyDescent="0.2">
      <c r="L2305" t="s">
        <v>2079</v>
      </c>
      <c r="M2305">
        <v>20</v>
      </c>
      <c r="N2305">
        <v>187</v>
      </c>
      <c r="O2305">
        <v>85</v>
      </c>
      <c r="P2305" t="str">
        <f>IF(Table11[[#This Row],[Age]]&lt;=22,"Rookie",IF(Table11[[#This Row],[Age]]&lt;=29,"Seasoned","Veteran"))</f>
        <v>Rookie</v>
      </c>
      <c r="Q2305" t="str">
        <f>IF(AND(Table11[[#This Row],[Height (cm)]]&gt;=180,Table11[[#This Row],[Weight (kg)]]&gt;=70),"180+ and 70+","")</f>
        <v>180+ and 70+</v>
      </c>
    </row>
    <row r="2306" spans="12:17" x14ac:dyDescent="0.2">
      <c r="L2306" t="s">
        <v>2080</v>
      </c>
      <c r="M2306">
        <v>21</v>
      </c>
      <c r="N2306">
        <v>181</v>
      </c>
      <c r="O2306">
        <v>82</v>
      </c>
      <c r="P2306" t="str">
        <f>IF(Table11[[#This Row],[Age]]&lt;=22,"Rookie",IF(Table11[[#This Row],[Age]]&lt;=29,"Seasoned","Veteran"))</f>
        <v>Rookie</v>
      </c>
      <c r="Q2306" t="str">
        <f>IF(AND(Table11[[#This Row],[Height (cm)]]&gt;=180,Table11[[#This Row],[Weight (kg)]]&gt;=70),"180+ and 70+","")</f>
        <v>180+ and 70+</v>
      </c>
    </row>
    <row r="2307" spans="12:17" x14ac:dyDescent="0.2">
      <c r="L2307" t="s">
        <v>2081</v>
      </c>
      <c r="M2307">
        <v>21</v>
      </c>
      <c r="N2307">
        <v>170</v>
      </c>
      <c r="O2307">
        <v>67</v>
      </c>
      <c r="P2307" t="str">
        <f>IF(Table11[[#This Row],[Age]]&lt;=22,"Rookie",IF(Table11[[#This Row],[Age]]&lt;=29,"Seasoned","Veteran"))</f>
        <v>Rookie</v>
      </c>
      <c r="Q2307" t="str">
        <f>IF(AND(Table11[[#This Row],[Height (cm)]]&gt;=180,Table11[[#This Row],[Weight (kg)]]&gt;=70),"180+ and 70+","")</f>
        <v/>
      </c>
    </row>
    <row r="2308" spans="12:17" x14ac:dyDescent="0.2">
      <c r="L2308" t="s">
        <v>1673</v>
      </c>
      <c r="M2308">
        <v>19</v>
      </c>
      <c r="N2308">
        <v>182</v>
      </c>
      <c r="O2308">
        <v>69</v>
      </c>
      <c r="P2308" t="str">
        <f>IF(Table11[[#This Row],[Age]]&lt;=22,"Rookie",IF(Table11[[#This Row],[Age]]&lt;=29,"Seasoned","Veteran"))</f>
        <v>Rookie</v>
      </c>
      <c r="Q2308" t="str">
        <f>IF(AND(Table11[[#This Row],[Height (cm)]]&gt;=180,Table11[[#This Row],[Weight (kg)]]&gt;=70),"180+ and 70+","")</f>
        <v/>
      </c>
    </row>
    <row r="2309" spans="12:17" x14ac:dyDescent="0.2">
      <c r="L2309" t="s">
        <v>2082</v>
      </c>
      <c r="M2309">
        <v>22</v>
      </c>
      <c r="N2309">
        <v>197</v>
      </c>
      <c r="O2309">
        <v>97</v>
      </c>
      <c r="P2309" t="str">
        <f>IF(Table11[[#This Row],[Age]]&lt;=22,"Rookie",IF(Table11[[#This Row],[Age]]&lt;=29,"Seasoned","Veteran"))</f>
        <v>Rookie</v>
      </c>
      <c r="Q2309" t="str">
        <f>IF(AND(Table11[[#This Row],[Height (cm)]]&gt;=180,Table11[[#This Row],[Weight (kg)]]&gt;=70),"180+ and 70+","")</f>
        <v>180+ and 70+</v>
      </c>
    </row>
    <row r="2310" spans="12:17" x14ac:dyDescent="0.2">
      <c r="L2310" t="s">
        <v>2083</v>
      </c>
      <c r="M2310">
        <v>23</v>
      </c>
      <c r="N2310">
        <v>178</v>
      </c>
      <c r="O2310">
        <v>63</v>
      </c>
      <c r="P2310" t="str">
        <f>IF(Table11[[#This Row],[Age]]&lt;=22,"Rookie",IF(Table11[[#This Row],[Age]]&lt;=29,"Seasoned","Veteran"))</f>
        <v>Seasoned</v>
      </c>
      <c r="Q2310" t="str">
        <f>IF(AND(Table11[[#This Row],[Height (cm)]]&gt;=180,Table11[[#This Row],[Weight (kg)]]&gt;=70),"180+ and 70+","")</f>
        <v/>
      </c>
    </row>
    <row r="2311" spans="12:17" x14ac:dyDescent="0.2">
      <c r="L2311" t="s">
        <v>2084</v>
      </c>
      <c r="M2311">
        <v>23</v>
      </c>
      <c r="N2311">
        <v>188</v>
      </c>
      <c r="O2311">
        <v>78</v>
      </c>
      <c r="P2311" t="str">
        <f>IF(Table11[[#This Row],[Age]]&lt;=22,"Rookie",IF(Table11[[#This Row],[Age]]&lt;=29,"Seasoned","Veteran"))</f>
        <v>Seasoned</v>
      </c>
      <c r="Q2311" t="str">
        <f>IF(AND(Table11[[#This Row],[Height (cm)]]&gt;=180,Table11[[#This Row],[Weight (kg)]]&gt;=70),"180+ and 70+","")</f>
        <v>180+ and 70+</v>
      </c>
    </row>
    <row r="2312" spans="12:17" x14ac:dyDescent="0.2">
      <c r="L2312" t="s">
        <v>2085</v>
      </c>
      <c r="M2312">
        <v>22</v>
      </c>
      <c r="N2312">
        <v>168</v>
      </c>
      <c r="O2312">
        <v>64</v>
      </c>
      <c r="P2312" t="str">
        <f>IF(Table11[[#This Row],[Age]]&lt;=22,"Rookie",IF(Table11[[#This Row],[Age]]&lt;=29,"Seasoned","Veteran"))</f>
        <v>Rookie</v>
      </c>
      <c r="Q2312" t="str">
        <f>IF(AND(Table11[[#This Row],[Height (cm)]]&gt;=180,Table11[[#This Row],[Weight (kg)]]&gt;=70),"180+ and 70+","")</f>
        <v/>
      </c>
    </row>
    <row r="2313" spans="12:17" x14ac:dyDescent="0.2">
      <c r="L2313" t="s">
        <v>1678</v>
      </c>
      <c r="M2313">
        <v>22</v>
      </c>
      <c r="N2313">
        <v>186</v>
      </c>
      <c r="O2313">
        <v>78</v>
      </c>
      <c r="P2313" t="str">
        <f>IF(Table11[[#This Row],[Age]]&lt;=22,"Rookie",IF(Table11[[#This Row],[Age]]&lt;=29,"Seasoned","Veteran"))</f>
        <v>Rookie</v>
      </c>
      <c r="Q2313" t="str">
        <f>IF(AND(Table11[[#This Row],[Height (cm)]]&gt;=180,Table11[[#This Row],[Weight (kg)]]&gt;=70),"180+ and 70+","")</f>
        <v>180+ and 70+</v>
      </c>
    </row>
    <row r="2314" spans="12:17" x14ac:dyDescent="0.2">
      <c r="L2314" t="s">
        <v>2086</v>
      </c>
      <c r="M2314">
        <v>26</v>
      </c>
      <c r="N2314">
        <v>176</v>
      </c>
      <c r="O2314">
        <v>66</v>
      </c>
      <c r="P2314" t="str">
        <f>IF(Table11[[#This Row],[Age]]&lt;=22,"Rookie",IF(Table11[[#This Row],[Age]]&lt;=29,"Seasoned","Veteran"))</f>
        <v>Seasoned</v>
      </c>
      <c r="Q2314" t="str">
        <f>IF(AND(Table11[[#This Row],[Height (cm)]]&gt;=180,Table11[[#This Row],[Weight (kg)]]&gt;=70),"180+ and 70+","")</f>
        <v/>
      </c>
    </row>
    <row r="2315" spans="12:17" x14ac:dyDescent="0.2">
      <c r="L2315" t="s">
        <v>2087</v>
      </c>
      <c r="M2315">
        <v>20</v>
      </c>
      <c r="N2315">
        <v>185</v>
      </c>
      <c r="O2315">
        <v>73</v>
      </c>
      <c r="P2315" t="str">
        <f>IF(Table11[[#This Row],[Age]]&lt;=22,"Rookie",IF(Table11[[#This Row],[Age]]&lt;=29,"Seasoned","Veteran"))</f>
        <v>Rookie</v>
      </c>
      <c r="Q2315" t="str">
        <f>IF(AND(Table11[[#This Row],[Height (cm)]]&gt;=180,Table11[[#This Row],[Weight (kg)]]&gt;=70),"180+ and 70+","")</f>
        <v>180+ and 70+</v>
      </c>
    </row>
    <row r="2316" spans="12:17" x14ac:dyDescent="0.2">
      <c r="L2316" t="s">
        <v>2088</v>
      </c>
      <c r="M2316">
        <v>23</v>
      </c>
      <c r="N2316">
        <v>183</v>
      </c>
      <c r="O2316">
        <v>79</v>
      </c>
      <c r="P2316" t="str">
        <f>IF(Table11[[#This Row],[Age]]&lt;=22,"Rookie",IF(Table11[[#This Row],[Age]]&lt;=29,"Seasoned","Veteran"))</f>
        <v>Seasoned</v>
      </c>
      <c r="Q2316" t="str">
        <f>IF(AND(Table11[[#This Row],[Height (cm)]]&gt;=180,Table11[[#This Row],[Weight (kg)]]&gt;=70),"180+ and 70+","")</f>
        <v>180+ and 70+</v>
      </c>
    </row>
    <row r="2317" spans="12:17" x14ac:dyDescent="0.2">
      <c r="L2317" t="s">
        <v>2089</v>
      </c>
      <c r="M2317">
        <v>21</v>
      </c>
      <c r="N2317">
        <v>185</v>
      </c>
      <c r="O2317">
        <v>81</v>
      </c>
      <c r="P2317" t="str">
        <f>IF(Table11[[#This Row],[Age]]&lt;=22,"Rookie",IF(Table11[[#This Row],[Age]]&lt;=29,"Seasoned","Veteran"))</f>
        <v>Rookie</v>
      </c>
      <c r="Q2317" t="str">
        <f>IF(AND(Table11[[#This Row],[Height (cm)]]&gt;=180,Table11[[#This Row],[Weight (kg)]]&gt;=70),"180+ and 70+","")</f>
        <v>180+ and 70+</v>
      </c>
    </row>
    <row r="2318" spans="12:17" x14ac:dyDescent="0.2">
      <c r="L2318" t="s">
        <v>2090</v>
      </c>
      <c r="M2318">
        <v>20</v>
      </c>
      <c r="N2318">
        <v>180</v>
      </c>
      <c r="O2318">
        <v>70</v>
      </c>
      <c r="P2318" t="str">
        <f>IF(Table11[[#This Row],[Age]]&lt;=22,"Rookie",IF(Table11[[#This Row],[Age]]&lt;=29,"Seasoned","Veteran"))</f>
        <v>Rookie</v>
      </c>
      <c r="Q2318" t="str">
        <f>IF(AND(Table11[[#This Row],[Height (cm)]]&gt;=180,Table11[[#This Row],[Weight (kg)]]&gt;=70),"180+ and 70+","")</f>
        <v>180+ and 70+</v>
      </c>
    </row>
    <row r="2319" spans="12:17" x14ac:dyDescent="0.2">
      <c r="L2319" t="s">
        <v>1682</v>
      </c>
      <c r="M2319">
        <v>22</v>
      </c>
      <c r="N2319">
        <v>184</v>
      </c>
      <c r="O2319">
        <v>80</v>
      </c>
      <c r="P2319" t="str">
        <f>IF(Table11[[#This Row],[Age]]&lt;=22,"Rookie",IF(Table11[[#This Row],[Age]]&lt;=29,"Seasoned","Veteran"))</f>
        <v>Rookie</v>
      </c>
      <c r="Q2319" t="str">
        <f>IF(AND(Table11[[#This Row],[Height (cm)]]&gt;=180,Table11[[#This Row],[Weight (kg)]]&gt;=70),"180+ and 70+","")</f>
        <v>180+ and 70+</v>
      </c>
    </row>
    <row r="2320" spans="12:17" x14ac:dyDescent="0.2">
      <c r="L2320" t="s">
        <v>2091</v>
      </c>
      <c r="M2320">
        <v>20</v>
      </c>
      <c r="N2320">
        <v>194</v>
      </c>
      <c r="O2320">
        <v>90</v>
      </c>
      <c r="P2320" t="str">
        <f>IF(Table11[[#This Row],[Age]]&lt;=22,"Rookie",IF(Table11[[#This Row],[Age]]&lt;=29,"Seasoned","Veteran"))</f>
        <v>Rookie</v>
      </c>
      <c r="Q2320" t="str">
        <f>IF(AND(Table11[[#This Row],[Height (cm)]]&gt;=180,Table11[[#This Row],[Weight (kg)]]&gt;=70),"180+ and 70+","")</f>
        <v>180+ and 70+</v>
      </c>
    </row>
    <row r="2321" spans="12:17" x14ac:dyDescent="0.2">
      <c r="L2321" t="s">
        <v>2092</v>
      </c>
      <c r="M2321">
        <v>22</v>
      </c>
      <c r="N2321">
        <v>188</v>
      </c>
      <c r="O2321">
        <v>74</v>
      </c>
      <c r="P2321" t="str">
        <f>IF(Table11[[#This Row],[Age]]&lt;=22,"Rookie",IF(Table11[[#This Row],[Age]]&lt;=29,"Seasoned","Veteran"))</f>
        <v>Rookie</v>
      </c>
      <c r="Q2321" t="str">
        <f>IF(AND(Table11[[#This Row],[Height (cm)]]&gt;=180,Table11[[#This Row],[Weight (kg)]]&gt;=70),"180+ and 70+","")</f>
        <v>180+ and 70+</v>
      </c>
    </row>
    <row r="2322" spans="12:17" x14ac:dyDescent="0.2">
      <c r="L2322" t="s">
        <v>2093</v>
      </c>
      <c r="M2322">
        <v>26</v>
      </c>
      <c r="N2322">
        <v>183</v>
      </c>
      <c r="O2322">
        <v>79</v>
      </c>
      <c r="P2322" t="str">
        <f>IF(Table11[[#This Row],[Age]]&lt;=22,"Rookie",IF(Table11[[#This Row],[Age]]&lt;=29,"Seasoned","Veteran"))</f>
        <v>Seasoned</v>
      </c>
      <c r="Q2322" t="str">
        <f>IF(AND(Table11[[#This Row],[Height (cm)]]&gt;=180,Table11[[#This Row],[Weight (kg)]]&gt;=70),"180+ and 70+","")</f>
        <v>180+ and 70+</v>
      </c>
    </row>
    <row r="2323" spans="12:17" x14ac:dyDescent="0.2">
      <c r="L2323" t="s">
        <v>2094</v>
      </c>
      <c r="M2323">
        <v>22</v>
      </c>
      <c r="N2323">
        <v>185</v>
      </c>
      <c r="O2323">
        <v>77</v>
      </c>
      <c r="P2323" t="str">
        <f>IF(Table11[[#This Row],[Age]]&lt;=22,"Rookie",IF(Table11[[#This Row],[Age]]&lt;=29,"Seasoned","Veteran"))</f>
        <v>Rookie</v>
      </c>
      <c r="Q2323" t="str">
        <f>IF(AND(Table11[[#This Row],[Height (cm)]]&gt;=180,Table11[[#This Row],[Weight (kg)]]&gt;=70),"180+ and 70+","")</f>
        <v>180+ and 70+</v>
      </c>
    </row>
    <row r="2324" spans="12:17" x14ac:dyDescent="0.2">
      <c r="L2324" t="s">
        <v>2095</v>
      </c>
      <c r="M2324">
        <v>21</v>
      </c>
      <c r="N2324">
        <v>174</v>
      </c>
      <c r="O2324">
        <v>70</v>
      </c>
      <c r="P2324" t="str">
        <f>IF(Table11[[#This Row],[Age]]&lt;=22,"Rookie",IF(Table11[[#This Row],[Age]]&lt;=29,"Seasoned","Veteran"))</f>
        <v>Rookie</v>
      </c>
      <c r="Q2324" t="str">
        <f>IF(AND(Table11[[#This Row],[Height (cm)]]&gt;=180,Table11[[#This Row],[Weight (kg)]]&gt;=70),"180+ and 70+","")</f>
        <v/>
      </c>
    </row>
    <row r="2325" spans="12:17" x14ac:dyDescent="0.2">
      <c r="L2325" t="s">
        <v>2096</v>
      </c>
      <c r="M2325">
        <v>20</v>
      </c>
      <c r="N2325">
        <v>180</v>
      </c>
      <c r="O2325">
        <v>70</v>
      </c>
      <c r="P2325" t="str">
        <f>IF(Table11[[#This Row],[Age]]&lt;=22,"Rookie",IF(Table11[[#This Row],[Age]]&lt;=29,"Seasoned","Veteran"))</f>
        <v>Rookie</v>
      </c>
      <c r="Q2325" t="str">
        <f>IF(AND(Table11[[#This Row],[Height (cm)]]&gt;=180,Table11[[#This Row],[Weight (kg)]]&gt;=70),"180+ and 70+","")</f>
        <v>180+ and 70+</v>
      </c>
    </row>
    <row r="2326" spans="12:17" x14ac:dyDescent="0.2">
      <c r="L2326" t="s">
        <v>2097</v>
      </c>
      <c r="M2326">
        <v>20</v>
      </c>
      <c r="N2326">
        <v>183</v>
      </c>
      <c r="O2326">
        <v>72</v>
      </c>
      <c r="P2326" t="str">
        <f>IF(Table11[[#This Row],[Age]]&lt;=22,"Rookie",IF(Table11[[#This Row],[Age]]&lt;=29,"Seasoned","Veteran"))</f>
        <v>Rookie</v>
      </c>
      <c r="Q2326" t="str">
        <f>IF(AND(Table11[[#This Row],[Height (cm)]]&gt;=180,Table11[[#This Row],[Weight (kg)]]&gt;=70),"180+ and 70+","")</f>
        <v>180+ and 70+</v>
      </c>
    </row>
    <row r="2327" spans="12:17" x14ac:dyDescent="0.2">
      <c r="L2327" t="s">
        <v>2098</v>
      </c>
      <c r="M2327">
        <v>19</v>
      </c>
      <c r="N2327">
        <v>180</v>
      </c>
      <c r="O2327">
        <v>73</v>
      </c>
      <c r="P2327" t="str">
        <f>IF(Table11[[#This Row],[Age]]&lt;=22,"Rookie",IF(Table11[[#This Row],[Age]]&lt;=29,"Seasoned","Veteran"))</f>
        <v>Rookie</v>
      </c>
      <c r="Q2327" t="str">
        <f>IF(AND(Table11[[#This Row],[Height (cm)]]&gt;=180,Table11[[#This Row],[Weight (kg)]]&gt;=70),"180+ and 70+","")</f>
        <v>180+ and 70+</v>
      </c>
    </row>
    <row r="2328" spans="12:17" x14ac:dyDescent="0.2">
      <c r="L2328" t="s">
        <v>2099</v>
      </c>
      <c r="M2328">
        <v>19</v>
      </c>
      <c r="N2328">
        <v>181</v>
      </c>
      <c r="O2328">
        <v>73</v>
      </c>
      <c r="P2328" t="str">
        <f>IF(Table11[[#This Row],[Age]]&lt;=22,"Rookie",IF(Table11[[#This Row],[Age]]&lt;=29,"Seasoned","Veteran"))</f>
        <v>Rookie</v>
      </c>
      <c r="Q2328" t="str">
        <f>IF(AND(Table11[[#This Row],[Height (cm)]]&gt;=180,Table11[[#This Row],[Weight (kg)]]&gt;=70),"180+ and 70+","")</f>
        <v>180+ and 70+</v>
      </c>
    </row>
    <row r="2329" spans="12:17" x14ac:dyDescent="0.2">
      <c r="L2329" t="s">
        <v>2100</v>
      </c>
      <c r="M2329">
        <v>20</v>
      </c>
      <c r="N2329">
        <v>172</v>
      </c>
      <c r="O2329">
        <v>64</v>
      </c>
      <c r="P2329" t="str">
        <f>IF(Table11[[#This Row],[Age]]&lt;=22,"Rookie",IF(Table11[[#This Row],[Age]]&lt;=29,"Seasoned","Veteran"))</f>
        <v>Rookie</v>
      </c>
      <c r="Q2329" t="str">
        <f>IF(AND(Table11[[#This Row],[Height (cm)]]&gt;=180,Table11[[#This Row],[Weight (kg)]]&gt;=70),"180+ and 70+","")</f>
        <v/>
      </c>
    </row>
    <row r="2330" spans="12:17" x14ac:dyDescent="0.2">
      <c r="L2330" t="s">
        <v>2101</v>
      </c>
      <c r="M2330">
        <v>19</v>
      </c>
      <c r="N2330">
        <v>181</v>
      </c>
      <c r="O2330">
        <v>70</v>
      </c>
      <c r="P2330" t="str">
        <f>IF(Table11[[#This Row],[Age]]&lt;=22,"Rookie",IF(Table11[[#This Row],[Age]]&lt;=29,"Seasoned","Veteran"))</f>
        <v>Rookie</v>
      </c>
      <c r="Q2330" t="str">
        <f>IF(AND(Table11[[#This Row],[Height (cm)]]&gt;=180,Table11[[#This Row],[Weight (kg)]]&gt;=70),"180+ and 70+","")</f>
        <v>180+ and 70+</v>
      </c>
    </row>
    <row r="2331" spans="12:17" x14ac:dyDescent="0.2">
      <c r="L2331" t="s">
        <v>2102</v>
      </c>
      <c r="M2331">
        <v>20</v>
      </c>
      <c r="N2331">
        <v>185</v>
      </c>
      <c r="O2331">
        <v>81</v>
      </c>
      <c r="P2331" t="str">
        <f>IF(Table11[[#This Row],[Age]]&lt;=22,"Rookie",IF(Table11[[#This Row],[Age]]&lt;=29,"Seasoned","Veteran"))</f>
        <v>Rookie</v>
      </c>
      <c r="Q2331" t="str">
        <f>IF(AND(Table11[[#This Row],[Height (cm)]]&gt;=180,Table11[[#This Row],[Weight (kg)]]&gt;=70),"180+ and 70+","")</f>
        <v>180+ and 70+</v>
      </c>
    </row>
    <row r="2332" spans="12:17" x14ac:dyDescent="0.2">
      <c r="L2332" t="s">
        <v>2103</v>
      </c>
      <c r="M2332">
        <v>20</v>
      </c>
      <c r="N2332">
        <v>174</v>
      </c>
      <c r="O2332">
        <v>70</v>
      </c>
      <c r="P2332" t="str">
        <f>IF(Table11[[#This Row],[Age]]&lt;=22,"Rookie",IF(Table11[[#This Row],[Age]]&lt;=29,"Seasoned","Veteran"))</f>
        <v>Rookie</v>
      </c>
      <c r="Q2332" t="str">
        <f>IF(AND(Table11[[#This Row],[Height (cm)]]&gt;=180,Table11[[#This Row],[Weight (kg)]]&gt;=70),"180+ and 70+","")</f>
        <v/>
      </c>
    </row>
    <row r="2333" spans="12:17" x14ac:dyDescent="0.2">
      <c r="L2333" t="s">
        <v>2104</v>
      </c>
      <c r="M2333">
        <v>23</v>
      </c>
      <c r="N2333">
        <v>179</v>
      </c>
      <c r="O2333">
        <v>75</v>
      </c>
      <c r="P2333" t="str">
        <f>IF(Table11[[#This Row],[Age]]&lt;=22,"Rookie",IF(Table11[[#This Row],[Age]]&lt;=29,"Seasoned","Veteran"))</f>
        <v>Seasoned</v>
      </c>
      <c r="Q2333" t="str">
        <f>IF(AND(Table11[[#This Row],[Height (cm)]]&gt;=180,Table11[[#This Row],[Weight (kg)]]&gt;=70),"180+ and 70+","")</f>
        <v/>
      </c>
    </row>
    <row r="2334" spans="12:17" x14ac:dyDescent="0.2">
      <c r="L2334" t="s">
        <v>2105</v>
      </c>
      <c r="M2334">
        <v>20</v>
      </c>
      <c r="N2334">
        <v>178</v>
      </c>
      <c r="O2334">
        <v>68</v>
      </c>
      <c r="P2334" t="str">
        <f>IF(Table11[[#This Row],[Age]]&lt;=22,"Rookie",IF(Table11[[#This Row],[Age]]&lt;=29,"Seasoned","Veteran"))</f>
        <v>Rookie</v>
      </c>
      <c r="Q2334" t="str">
        <f>IF(AND(Table11[[#This Row],[Height (cm)]]&gt;=180,Table11[[#This Row],[Weight (kg)]]&gt;=70),"180+ and 70+","")</f>
        <v/>
      </c>
    </row>
    <row r="2335" spans="12:17" x14ac:dyDescent="0.2">
      <c r="L2335" t="s">
        <v>2106</v>
      </c>
      <c r="M2335">
        <v>21</v>
      </c>
      <c r="N2335">
        <v>184</v>
      </c>
      <c r="O2335">
        <v>73</v>
      </c>
      <c r="P2335" t="str">
        <f>IF(Table11[[#This Row],[Age]]&lt;=22,"Rookie",IF(Table11[[#This Row],[Age]]&lt;=29,"Seasoned","Veteran"))</f>
        <v>Rookie</v>
      </c>
      <c r="Q2335" t="str">
        <f>IF(AND(Table11[[#This Row],[Height (cm)]]&gt;=180,Table11[[#This Row],[Weight (kg)]]&gt;=70),"180+ and 70+","")</f>
        <v>180+ and 70+</v>
      </c>
    </row>
    <row r="2336" spans="12:17" x14ac:dyDescent="0.2">
      <c r="L2336" t="s">
        <v>2107</v>
      </c>
      <c r="M2336">
        <v>20</v>
      </c>
      <c r="N2336">
        <v>178</v>
      </c>
      <c r="O2336">
        <v>76</v>
      </c>
      <c r="P2336" t="str">
        <f>IF(Table11[[#This Row],[Age]]&lt;=22,"Rookie",IF(Table11[[#This Row],[Age]]&lt;=29,"Seasoned","Veteran"))</f>
        <v>Rookie</v>
      </c>
      <c r="Q2336" t="str">
        <f>IF(AND(Table11[[#This Row],[Height (cm)]]&gt;=180,Table11[[#This Row],[Weight (kg)]]&gt;=70),"180+ and 70+","")</f>
        <v/>
      </c>
    </row>
    <row r="2337" spans="12:17" x14ac:dyDescent="0.2">
      <c r="L2337" t="s">
        <v>2108</v>
      </c>
      <c r="M2337">
        <v>23</v>
      </c>
      <c r="N2337">
        <v>186</v>
      </c>
      <c r="O2337">
        <v>76</v>
      </c>
      <c r="P2337" t="str">
        <f>IF(Table11[[#This Row],[Age]]&lt;=22,"Rookie",IF(Table11[[#This Row],[Age]]&lt;=29,"Seasoned","Veteran"))</f>
        <v>Seasoned</v>
      </c>
      <c r="Q2337" t="str">
        <f>IF(AND(Table11[[#This Row],[Height (cm)]]&gt;=180,Table11[[#This Row],[Weight (kg)]]&gt;=70),"180+ and 70+","")</f>
        <v>180+ and 70+</v>
      </c>
    </row>
    <row r="2338" spans="12:17" x14ac:dyDescent="0.2">
      <c r="L2338" t="s">
        <v>2109</v>
      </c>
      <c r="M2338">
        <v>18</v>
      </c>
      <c r="N2338">
        <v>178</v>
      </c>
      <c r="O2338">
        <v>80</v>
      </c>
      <c r="P2338" t="str">
        <f>IF(Table11[[#This Row],[Age]]&lt;=22,"Rookie",IF(Table11[[#This Row],[Age]]&lt;=29,"Seasoned","Veteran"))</f>
        <v>Rookie</v>
      </c>
      <c r="Q2338" t="str">
        <f>IF(AND(Table11[[#This Row],[Height (cm)]]&gt;=180,Table11[[#This Row],[Weight (kg)]]&gt;=70),"180+ and 70+","")</f>
        <v/>
      </c>
    </row>
    <row r="2339" spans="12:17" x14ac:dyDescent="0.2">
      <c r="L2339" t="s">
        <v>2110</v>
      </c>
      <c r="M2339">
        <v>19</v>
      </c>
      <c r="N2339">
        <v>183</v>
      </c>
      <c r="O2339">
        <v>75</v>
      </c>
      <c r="P2339" t="str">
        <f>IF(Table11[[#This Row],[Age]]&lt;=22,"Rookie",IF(Table11[[#This Row],[Age]]&lt;=29,"Seasoned","Veteran"))</f>
        <v>Rookie</v>
      </c>
      <c r="Q2339" t="str">
        <f>IF(AND(Table11[[#This Row],[Height (cm)]]&gt;=180,Table11[[#This Row],[Weight (kg)]]&gt;=70),"180+ and 70+","")</f>
        <v>180+ and 70+</v>
      </c>
    </row>
    <row r="2340" spans="12:17" x14ac:dyDescent="0.2">
      <c r="L2340" t="s">
        <v>2111</v>
      </c>
      <c r="M2340">
        <v>20</v>
      </c>
      <c r="N2340">
        <v>175</v>
      </c>
      <c r="O2340">
        <v>64</v>
      </c>
      <c r="P2340" t="str">
        <f>IF(Table11[[#This Row],[Age]]&lt;=22,"Rookie",IF(Table11[[#This Row],[Age]]&lt;=29,"Seasoned","Veteran"))</f>
        <v>Rookie</v>
      </c>
      <c r="Q2340" t="str">
        <f>IF(AND(Table11[[#This Row],[Height (cm)]]&gt;=180,Table11[[#This Row],[Weight (kg)]]&gt;=70),"180+ and 70+","")</f>
        <v/>
      </c>
    </row>
    <row r="2341" spans="12:17" x14ac:dyDescent="0.2">
      <c r="L2341" t="s">
        <v>2112</v>
      </c>
      <c r="M2341">
        <v>19</v>
      </c>
      <c r="N2341">
        <v>181</v>
      </c>
      <c r="O2341">
        <v>76</v>
      </c>
      <c r="P2341" t="str">
        <f>IF(Table11[[#This Row],[Age]]&lt;=22,"Rookie",IF(Table11[[#This Row],[Age]]&lt;=29,"Seasoned","Veteran"))</f>
        <v>Rookie</v>
      </c>
      <c r="Q2341" t="str">
        <f>IF(AND(Table11[[#This Row],[Height (cm)]]&gt;=180,Table11[[#This Row],[Weight (kg)]]&gt;=70),"180+ and 70+","")</f>
        <v>180+ and 70+</v>
      </c>
    </row>
    <row r="2342" spans="12:17" x14ac:dyDescent="0.2">
      <c r="L2342" t="s">
        <v>2113</v>
      </c>
      <c r="M2342">
        <v>19</v>
      </c>
      <c r="N2342">
        <v>182</v>
      </c>
      <c r="O2342">
        <v>75</v>
      </c>
      <c r="P2342" t="str">
        <f>IF(Table11[[#This Row],[Age]]&lt;=22,"Rookie",IF(Table11[[#This Row],[Age]]&lt;=29,"Seasoned","Veteran"))</f>
        <v>Rookie</v>
      </c>
      <c r="Q2342" t="str">
        <f>IF(AND(Table11[[#This Row],[Height (cm)]]&gt;=180,Table11[[#This Row],[Weight (kg)]]&gt;=70),"180+ and 70+","")</f>
        <v>180+ and 70+</v>
      </c>
    </row>
    <row r="2343" spans="12:17" x14ac:dyDescent="0.2">
      <c r="L2343" t="s">
        <v>2114</v>
      </c>
      <c r="M2343">
        <v>22</v>
      </c>
      <c r="N2343">
        <v>177</v>
      </c>
      <c r="O2343">
        <v>66</v>
      </c>
      <c r="P2343" t="str">
        <f>IF(Table11[[#This Row],[Age]]&lt;=22,"Rookie",IF(Table11[[#This Row],[Age]]&lt;=29,"Seasoned","Veteran"))</f>
        <v>Rookie</v>
      </c>
      <c r="Q2343" t="str">
        <f>IF(AND(Table11[[#This Row],[Height (cm)]]&gt;=180,Table11[[#This Row],[Weight (kg)]]&gt;=70),"180+ and 70+","")</f>
        <v/>
      </c>
    </row>
    <row r="2344" spans="12:17" x14ac:dyDescent="0.2">
      <c r="L2344" t="s">
        <v>2115</v>
      </c>
      <c r="M2344">
        <v>20</v>
      </c>
      <c r="N2344">
        <v>188</v>
      </c>
      <c r="O2344">
        <v>73</v>
      </c>
      <c r="P2344" t="str">
        <f>IF(Table11[[#This Row],[Age]]&lt;=22,"Rookie",IF(Table11[[#This Row],[Age]]&lt;=29,"Seasoned","Veteran"))</f>
        <v>Rookie</v>
      </c>
      <c r="Q2344" t="str">
        <f>IF(AND(Table11[[#This Row],[Height (cm)]]&gt;=180,Table11[[#This Row],[Weight (kg)]]&gt;=70),"180+ and 70+","")</f>
        <v>180+ and 70+</v>
      </c>
    </row>
    <row r="2345" spans="12:17" x14ac:dyDescent="0.2">
      <c r="L2345" t="s">
        <v>2116</v>
      </c>
      <c r="M2345">
        <v>23</v>
      </c>
      <c r="N2345">
        <v>188</v>
      </c>
      <c r="O2345">
        <v>87</v>
      </c>
      <c r="P2345" t="str">
        <f>IF(Table11[[#This Row],[Age]]&lt;=22,"Rookie",IF(Table11[[#This Row],[Age]]&lt;=29,"Seasoned","Veteran"))</f>
        <v>Seasoned</v>
      </c>
      <c r="Q2345" t="str">
        <f>IF(AND(Table11[[#This Row],[Height (cm)]]&gt;=180,Table11[[#This Row],[Weight (kg)]]&gt;=70),"180+ and 70+","")</f>
        <v>180+ and 70+</v>
      </c>
    </row>
    <row r="2346" spans="12:17" x14ac:dyDescent="0.2">
      <c r="L2346" t="s">
        <v>2117</v>
      </c>
      <c r="M2346">
        <v>23</v>
      </c>
      <c r="N2346">
        <v>180</v>
      </c>
      <c r="O2346">
        <v>68</v>
      </c>
      <c r="P2346" t="str">
        <f>IF(Table11[[#This Row],[Age]]&lt;=22,"Rookie",IF(Table11[[#This Row],[Age]]&lt;=29,"Seasoned","Veteran"))</f>
        <v>Seasoned</v>
      </c>
      <c r="Q2346" t="str">
        <f>IF(AND(Table11[[#This Row],[Height (cm)]]&gt;=180,Table11[[#This Row],[Weight (kg)]]&gt;=70),"180+ and 70+","")</f>
        <v/>
      </c>
    </row>
    <row r="2347" spans="12:17" x14ac:dyDescent="0.2">
      <c r="L2347" t="s">
        <v>2118</v>
      </c>
      <c r="M2347">
        <v>22</v>
      </c>
      <c r="N2347">
        <v>178</v>
      </c>
      <c r="O2347">
        <v>73</v>
      </c>
      <c r="P2347" t="str">
        <f>IF(Table11[[#This Row],[Age]]&lt;=22,"Rookie",IF(Table11[[#This Row],[Age]]&lt;=29,"Seasoned","Veteran"))</f>
        <v>Rookie</v>
      </c>
      <c r="Q2347" t="str">
        <f>IF(AND(Table11[[#This Row],[Height (cm)]]&gt;=180,Table11[[#This Row],[Weight (kg)]]&gt;=70),"180+ and 70+","")</f>
        <v/>
      </c>
    </row>
    <row r="2348" spans="12:17" x14ac:dyDescent="0.2">
      <c r="L2348" t="s">
        <v>2119</v>
      </c>
      <c r="M2348">
        <v>23</v>
      </c>
      <c r="N2348">
        <v>181</v>
      </c>
      <c r="O2348">
        <v>70</v>
      </c>
      <c r="P2348" t="str">
        <f>IF(Table11[[#This Row],[Age]]&lt;=22,"Rookie",IF(Table11[[#This Row],[Age]]&lt;=29,"Seasoned","Veteran"))</f>
        <v>Seasoned</v>
      </c>
      <c r="Q2348" t="str">
        <f>IF(AND(Table11[[#This Row],[Height (cm)]]&gt;=180,Table11[[#This Row],[Weight (kg)]]&gt;=70),"180+ and 70+","")</f>
        <v>180+ and 70+</v>
      </c>
    </row>
    <row r="2349" spans="12:17" x14ac:dyDescent="0.2">
      <c r="L2349" t="s">
        <v>2120</v>
      </c>
      <c r="M2349">
        <v>23</v>
      </c>
      <c r="N2349">
        <v>180</v>
      </c>
      <c r="O2349">
        <v>71</v>
      </c>
      <c r="P2349" t="str">
        <f>IF(Table11[[#This Row],[Age]]&lt;=22,"Rookie",IF(Table11[[#This Row],[Age]]&lt;=29,"Seasoned","Veteran"))</f>
        <v>Seasoned</v>
      </c>
      <c r="Q2349" t="str">
        <f>IF(AND(Table11[[#This Row],[Height (cm)]]&gt;=180,Table11[[#This Row],[Weight (kg)]]&gt;=70),"180+ and 70+","")</f>
        <v>180+ and 70+</v>
      </c>
    </row>
    <row r="2350" spans="12:17" x14ac:dyDescent="0.2">
      <c r="L2350" t="s">
        <v>2121</v>
      </c>
      <c r="M2350">
        <v>22</v>
      </c>
      <c r="N2350">
        <v>187</v>
      </c>
      <c r="O2350">
        <v>86</v>
      </c>
      <c r="P2350" t="str">
        <f>IF(Table11[[#This Row],[Age]]&lt;=22,"Rookie",IF(Table11[[#This Row],[Age]]&lt;=29,"Seasoned","Veteran"))</f>
        <v>Rookie</v>
      </c>
      <c r="Q2350" t="str">
        <f>IF(AND(Table11[[#This Row],[Height (cm)]]&gt;=180,Table11[[#This Row],[Weight (kg)]]&gt;=70),"180+ and 70+","")</f>
        <v>180+ and 70+</v>
      </c>
    </row>
    <row r="2351" spans="12:17" x14ac:dyDescent="0.2">
      <c r="L2351" t="s">
        <v>2122</v>
      </c>
      <c r="M2351">
        <v>21</v>
      </c>
      <c r="N2351">
        <v>168</v>
      </c>
      <c r="O2351">
        <v>60</v>
      </c>
      <c r="P2351" t="str">
        <f>IF(Table11[[#This Row],[Age]]&lt;=22,"Rookie",IF(Table11[[#This Row],[Age]]&lt;=29,"Seasoned","Veteran"))</f>
        <v>Rookie</v>
      </c>
      <c r="Q2351" t="str">
        <f>IF(AND(Table11[[#This Row],[Height (cm)]]&gt;=180,Table11[[#This Row],[Weight (kg)]]&gt;=70),"180+ and 70+","")</f>
        <v/>
      </c>
    </row>
    <row r="2352" spans="12:17" x14ac:dyDescent="0.2">
      <c r="L2352" t="s">
        <v>2123</v>
      </c>
      <c r="M2352">
        <v>24</v>
      </c>
      <c r="N2352">
        <v>185</v>
      </c>
      <c r="O2352">
        <v>76</v>
      </c>
      <c r="P2352" t="str">
        <f>IF(Table11[[#This Row],[Age]]&lt;=22,"Rookie",IF(Table11[[#This Row],[Age]]&lt;=29,"Seasoned","Veteran"))</f>
        <v>Seasoned</v>
      </c>
      <c r="Q2352" t="str">
        <f>IF(AND(Table11[[#This Row],[Height (cm)]]&gt;=180,Table11[[#This Row],[Weight (kg)]]&gt;=70),"180+ and 70+","")</f>
        <v>180+ and 70+</v>
      </c>
    </row>
    <row r="2353" spans="12:17" x14ac:dyDescent="0.2">
      <c r="L2353" t="s">
        <v>2124</v>
      </c>
      <c r="M2353">
        <v>22</v>
      </c>
      <c r="N2353">
        <v>185</v>
      </c>
      <c r="O2353">
        <v>83</v>
      </c>
      <c r="P2353" t="str">
        <f>IF(Table11[[#This Row],[Age]]&lt;=22,"Rookie",IF(Table11[[#This Row],[Age]]&lt;=29,"Seasoned","Veteran"))</f>
        <v>Rookie</v>
      </c>
      <c r="Q2353" t="str">
        <f>IF(AND(Table11[[#This Row],[Height (cm)]]&gt;=180,Table11[[#This Row],[Weight (kg)]]&gt;=70),"180+ and 70+","")</f>
        <v>180+ and 70+</v>
      </c>
    </row>
    <row r="2354" spans="12:17" x14ac:dyDescent="0.2">
      <c r="L2354" t="s">
        <v>2125</v>
      </c>
      <c r="M2354">
        <v>22</v>
      </c>
      <c r="N2354">
        <v>189</v>
      </c>
      <c r="O2354">
        <v>76</v>
      </c>
      <c r="P2354" t="str">
        <f>IF(Table11[[#This Row],[Age]]&lt;=22,"Rookie",IF(Table11[[#This Row],[Age]]&lt;=29,"Seasoned","Veteran"))</f>
        <v>Rookie</v>
      </c>
      <c r="Q2354" t="str">
        <f>IF(AND(Table11[[#This Row],[Height (cm)]]&gt;=180,Table11[[#This Row],[Weight (kg)]]&gt;=70),"180+ and 70+","")</f>
        <v>180+ and 70+</v>
      </c>
    </row>
    <row r="2355" spans="12:17" x14ac:dyDescent="0.2">
      <c r="L2355" t="s">
        <v>2126</v>
      </c>
      <c r="M2355">
        <v>21</v>
      </c>
      <c r="N2355">
        <v>187</v>
      </c>
      <c r="O2355">
        <v>84</v>
      </c>
      <c r="P2355" t="str">
        <f>IF(Table11[[#This Row],[Age]]&lt;=22,"Rookie",IF(Table11[[#This Row],[Age]]&lt;=29,"Seasoned","Veteran"))</f>
        <v>Rookie</v>
      </c>
      <c r="Q2355" t="str">
        <f>IF(AND(Table11[[#This Row],[Height (cm)]]&gt;=180,Table11[[#This Row],[Weight (kg)]]&gt;=70),"180+ and 70+","")</f>
        <v>180+ and 70+</v>
      </c>
    </row>
    <row r="2356" spans="12:17" x14ac:dyDescent="0.2">
      <c r="L2356" t="s">
        <v>2127</v>
      </c>
      <c r="M2356">
        <v>23</v>
      </c>
      <c r="N2356">
        <v>185</v>
      </c>
      <c r="O2356">
        <v>73</v>
      </c>
      <c r="P2356" t="str">
        <f>IF(Table11[[#This Row],[Age]]&lt;=22,"Rookie",IF(Table11[[#This Row],[Age]]&lt;=29,"Seasoned","Veteran"))</f>
        <v>Seasoned</v>
      </c>
      <c r="Q2356" t="str">
        <f>IF(AND(Table11[[#This Row],[Height (cm)]]&gt;=180,Table11[[#This Row],[Weight (kg)]]&gt;=70),"180+ and 70+","")</f>
        <v>180+ and 70+</v>
      </c>
    </row>
    <row r="2357" spans="12:17" x14ac:dyDescent="0.2">
      <c r="L2357" t="s">
        <v>2128</v>
      </c>
      <c r="M2357">
        <v>27</v>
      </c>
      <c r="N2357">
        <v>174</v>
      </c>
      <c r="O2357">
        <v>79</v>
      </c>
      <c r="P2357" t="str">
        <f>IF(Table11[[#This Row],[Age]]&lt;=22,"Rookie",IF(Table11[[#This Row],[Age]]&lt;=29,"Seasoned","Veteran"))</f>
        <v>Seasoned</v>
      </c>
      <c r="Q2357" t="str">
        <f>IF(AND(Table11[[#This Row],[Height (cm)]]&gt;=180,Table11[[#This Row],[Weight (kg)]]&gt;=70),"180+ and 70+","")</f>
        <v/>
      </c>
    </row>
    <row r="2358" spans="12:17" x14ac:dyDescent="0.2">
      <c r="L2358" t="s">
        <v>2129</v>
      </c>
      <c r="M2358">
        <v>22</v>
      </c>
      <c r="N2358">
        <v>169</v>
      </c>
      <c r="O2358">
        <v>58</v>
      </c>
      <c r="P2358" t="str">
        <f>IF(Table11[[#This Row],[Age]]&lt;=22,"Rookie",IF(Table11[[#This Row],[Age]]&lt;=29,"Seasoned","Veteran"))</f>
        <v>Rookie</v>
      </c>
      <c r="Q2358" t="str">
        <f>IF(AND(Table11[[#This Row],[Height (cm)]]&gt;=180,Table11[[#This Row],[Weight (kg)]]&gt;=70),"180+ and 70+","")</f>
        <v/>
      </c>
    </row>
    <row r="2359" spans="12:17" x14ac:dyDescent="0.2">
      <c r="L2359" t="s">
        <v>2130</v>
      </c>
      <c r="M2359">
        <v>26</v>
      </c>
      <c r="N2359">
        <v>182</v>
      </c>
      <c r="O2359">
        <v>71</v>
      </c>
      <c r="P2359" t="str">
        <f>IF(Table11[[#This Row],[Age]]&lt;=22,"Rookie",IF(Table11[[#This Row],[Age]]&lt;=29,"Seasoned","Veteran"))</f>
        <v>Seasoned</v>
      </c>
      <c r="Q2359" t="str">
        <f>IF(AND(Table11[[#This Row],[Height (cm)]]&gt;=180,Table11[[#This Row],[Weight (kg)]]&gt;=70),"180+ and 70+","")</f>
        <v>180+ and 70+</v>
      </c>
    </row>
    <row r="2360" spans="12:17" x14ac:dyDescent="0.2">
      <c r="L2360" t="s">
        <v>2131</v>
      </c>
      <c r="M2360">
        <v>23</v>
      </c>
      <c r="N2360">
        <v>181</v>
      </c>
      <c r="O2360">
        <v>78</v>
      </c>
      <c r="P2360" t="str">
        <f>IF(Table11[[#This Row],[Age]]&lt;=22,"Rookie",IF(Table11[[#This Row],[Age]]&lt;=29,"Seasoned","Veteran"))</f>
        <v>Seasoned</v>
      </c>
      <c r="Q2360" t="str">
        <f>IF(AND(Table11[[#This Row],[Height (cm)]]&gt;=180,Table11[[#This Row],[Weight (kg)]]&gt;=70),"180+ and 70+","")</f>
        <v>180+ and 70+</v>
      </c>
    </row>
    <row r="2361" spans="12:17" x14ac:dyDescent="0.2">
      <c r="L2361" t="s">
        <v>2132</v>
      </c>
      <c r="M2361">
        <v>23</v>
      </c>
      <c r="N2361">
        <v>178</v>
      </c>
      <c r="O2361">
        <v>69</v>
      </c>
      <c r="P2361" t="str">
        <f>IF(Table11[[#This Row],[Age]]&lt;=22,"Rookie",IF(Table11[[#This Row],[Age]]&lt;=29,"Seasoned","Veteran"))</f>
        <v>Seasoned</v>
      </c>
      <c r="Q2361" t="str">
        <f>IF(AND(Table11[[#This Row],[Height (cm)]]&gt;=180,Table11[[#This Row],[Weight (kg)]]&gt;=70),"180+ and 70+","")</f>
        <v/>
      </c>
    </row>
    <row r="2362" spans="12:17" x14ac:dyDescent="0.2">
      <c r="L2362" t="s">
        <v>2133</v>
      </c>
      <c r="M2362">
        <v>21</v>
      </c>
      <c r="N2362">
        <v>180</v>
      </c>
      <c r="O2362">
        <v>72</v>
      </c>
      <c r="P2362" t="str">
        <f>IF(Table11[[#This Row],[Age]]&lt;=22,"Rookie",IF(Table11[[#This Row],[Age]]&lt;=29,"Seasoned","Veteran"))</f>
        <v>Rookie</v>
      </c>
      <c r="Q2362" t="str">
        <f>IF(AND(Table11[[#This Row],[Height (cm)]]&gt;=180,Table11[[#This Row],[Weight (kg)]]&gt;=70),"180+ and 70+","")</f>
        <v>180+ and 70+</v>
      </c>
    </row>
    <row r="2363" spans="12:17" x14ac:dyDescent="0.2">
      <c r="L2363" t="s">
        <v>2134</v>
      </c>
      <c r="M2363">
        <v>22</v>
      </c>
      <c r="N2363">
        <v>178</v>
      </c>
      <c r="O2363">
        <v>70</v>
      </c>
      <c r="P2363" t="str">
        <f>IF(Table11[[#This Row],[Age]]&lt;=22,"Rookie",IF(Table11[[#This Row],[Age]]&lt;=29,"Seasoned","Veteran"))</f>
        <v>Rookie</v>
      </c>
      <c r="Q2363" t="str">
        <f>IF(AND(Table11[[#This Row],[Height (cm)]]&gt;=180,Table11[[#This Row],[Weight (kg)]]&gt;=70),"180+ and 70+","")</f>
        <v/>
      </c>
    </row>
    <row r="2364" spans="12:17" x14ac:dyDescent="0.2">
      <c r="L2364" t="s">
        <v>2135</v>
      </c>
      <c r="M2364">
        <v>24</v>
      </c>
      <c r="N2364">
        <v>188</v>
      </c>
      <c r="O2364">
        <v>76</v>
      </c>
      <c r="P2364" t="str">
        <f>IF(Table11[[#This Row],[Age]]&lt;=22,"Rookie",IF(Table11[[#This Row],[Age]]&lt;=29,"Seasoned","Veteran"))</f>
        <v>Seasoned</v>
      </c>
      <c r="Q2364" t="str">
        <f>IF(AND(Table11[[#This Row],[Height (cm)]]&gt;=180,Table11[[#This Row],[Weight (kg)]]&gt;=70),"180+ and 70+","")</f>
        <v>180+ and 70+</v>
      </c>
    </row>
    <row r="2365" spans="12:17" x14ac:dyDescent="0.2">
      <c r="L2365" t="s">
        <v>2136</v>
      </c>
      <c r="M2365">
        <v>23</v>
      </c>
      <c r="N2365">
        <v>183</v>
      </c>
      <c r="O2365">
        <v>74</v>
      </c>
      <c r="P2365" t="str">
        <f>IF(Table11[[#This Row],[Age]]&lt;=22,"Rookie",IF(Table11[[#This Row],[Age]]&lt;=29,"Seasoned","Veteran"))</f>
        <v>Seasoned</v>
      </c>
      <c r="Q2365" t="str">
        <f>IF(AND(Table11[[#This Row],[Height (cm)]]&gt;=180,Table11[[#This Row],[Weight (kg)]]&gt;=70),"180+ and 70+","")</f>
        <v>180+ and 70+</v>
      </c>
    </row>
    <row r="2366" spans="12:17" x14ac:dyDescent="0.2">
      <c r="L2366" t="s">
        <v>2137</v>
      </c>
      <c r="M2366">
        <v>21</v>
      </c>
      <c r="N2366">
        <v>179</v>
      </c>
      <c r="O2366">
        <v>70</v>
      </c>
      <c r="P2366" t="str">
        <f>IF(Table11[[#This Row],[Age]]&lt;=22,"Rookie",IF(Table11[[#This Row],[Age]]&lt;=29,"Seasoned","Veteran"))</f>
        <v>Rookie</v>
      </c>
      <c r="Q2366" t="str">
        <f>IF(AND(Table11[[#This Row],[Height (cm)]]&gt;=180,Table11[[#This Row],[Weight (kg)]]&gt;=70),"180+ and 70+","")</f>
        <v/>
      </c>
    </row>
    <row r="2367" spans="12:17" x14ac:dyDescent="0.2">
      <c r="L2367" t="s">
        <v>2138</v>
      </c>
      <c r="M2367">
        <v>21</v>
      </c>
      <c r="N2367">
        <v>198</v>
      </c>
      <c r="O2367">
        <v>87</v>
      </c>
      <c r="P2367" t="str">
        <f>IF(Table11[[#This Row],[Age]]&lt;=22,"Rookie",IF(Table11[[#This Row],[Age]]&lt;=29,"Seasoned","Veteran"))</f>
        <v>Rookie</v>
      </c>
      <c r="Q2367" t="str">
        <f>IF(AND(Table11[[#This Row],[Height (cm)]]&gt;=180,Table11[[#This Row],[Weight (kg)]]&gt;=70),"180+ and 70+","")</f>
        <v>180+ and 70+</v>
      </c>
    </row>
    <row r="2368" spans="12:17" x14ac:dyDescent="0.2">
      <c r="L2368" t="s">
        <v>2139</v>
      </c>
      <c r="M2368">
        <v>21</v>
      </c>
      <c r="N2368">
        <v>175</v>
      </c>
      <c r="O2368">
        <v>70</v>
      </c>
      <c r="P2368" t="str">
        <f>IF(Table11[[#This Row],[Age]]&lt;=22,"Rookie",IF(Table11[[#This Row],[Age]]&lt;=29,"Seasoned","Veteran"))</f>
        <v>Rookie</v>
      </c>
      <c r="Q2368" t="str">
        <f>IF(AND(Table11[[#This Row],[Height (cm)]]&gt;=180,Table11[[#This Row],[Weight (kg)]]&gt;=70),"180+ and 70+","")</f>
        <v/>
      </c>
    </row>
    <row r="2369" spans="12:17" x14ac:dyDescent="0.2">
      <c r="L2369" t="s">
        <v>2140</v>
      </c>
      <c r="M2369">
        <v>19</v>
      </c>
      <c r="N2369">
        <v>177</v>
      </c>
      <c r="O2369">
        <v>68</v>
      </c>
      <c r="P2369" t="str">
        <f>IF(Table11[[#This Row],[Age]]&lt;=22,"Rookie",IF(Table11[[#This Row],[Age]]&lt;=29,"Seasoned","Veteran"))</f>
        <v>Rookie</v>
      </c>
      <c r="Q2369" t="str">
        <f>IF(AND(Table11[[#This Row],[Height (cm)]]&gt;=180,Table11[[#This Row],[Weight (kg)]]&gt;=70),"180+ and 70+","")</f>
        <v/>
      </c>
    </row>
    <row r="2370" spans="12:17" x14ac:dyDescent="0.2">
      <c r="L2370" t="s">
        <v>1648</v>
      </c>
      <c r="M2370">
        <v>24</v>
      </c>
      <c r="N2370">
        <v>175</v>
      </c>
      <c r="O2370">
        <v>76</v>
      </c>
      <c r="P2370" t="str">
        <f>IF(Table11[[#This Row],[Age]]&lt;=22,"Rookie",IF(Table11[[#This Row],[Age]]&lt;=29,"Seasoned","Veteran"))</f>
        <v>Seasoned</v>
      </c>
      <c r="Q2370" t="str">
        <f>IF(AND(Table11[[#This Row],[Height (cm)]]&gt;=180,Table11[[#This Row],[Weight (kg)]]&gt;=70),"180+ and 70+","")</f>
        <v/>
      </c>
    </row>
    <row r="2371" spans="12:17" x14ac:dyDescent="0.2">
      <c r="L2371" t="s">
        <v>2141</v>
      </c>
      <c r="M2371">
        <v>22</v>
      </c>
      <c r="N2371">
        <v>178</v>
      </c>
      <c r="O2371">
        <v>68</v>
      </c>
      <c r="P2371" t="str">
        <f>IF(Table11[[#This Row],[Age]]&lt;=22,"Rookie",IF(Table11[[#This Row],[Age]]&lt;=29,"Seasoned","Veteran"))</f>
        <v>Rookie</v>
      </c>
      <c r="Q2371" t="str">
        <f>IF(AND(Table11[[#This Row],[Height (cm)]]&gt;=180,Table11[[#This Row],[Weight (kg)]]&gt;=70),"180+ and 70+","")</f>
        <v/>
      </c>
    </row>
    <row r="2372" spans="12:17" x14ac:dyDescent="0.2">
      <c r="L2372" t="s">
        <v>2142</v>
      </c>
      <c r="M2372">
        <v>22</v>
      </c>
      <c r="N2372">
        <v>189</v>
      </c>
      <c r="O2372">
        <v>77</v>
      </c>
      <c r="P2372" t="str">
        <f>IF(Table11[[#This Row],[Age]]&lt;=22,"Rookie",IF(Table11[[#This Row],[Age]]&lt;=29,"Seasoned","Veteran"))</f>
        <v>Rookie</v>
      </c>
      <c r="Q2372" t="str">
        <f>IF(AND(Table11[[#This Row],[Height (cm)]]&gt;=180,Table11[[#This Row],[Weight (kg)]]&gt;=70),"180+ and 70+","")</f>
        <v>180+ and 70+</v>
      </c>
    </row>
    <row r="2373" spans="12:17" x14ac:dyDescent="0.2">
      <c r="L2373" t="s">
        <v>2143</v>
      </c>
      <c r="M2373">
        <v>20</v>
      </c>
      <c r="N2373">
        <v>181</v>
      </c>
      <c r="O2373">
        <v>72</v>
      </c>
      <c r="P2373" t="str">
        <f>IF(Table11[[#This Row],[Age]]&lt;=22,"Rookie",IF(Table11[[#This Row],[Age]]&lt;=29,"Seasoned","Veteran"))</f>
        <v>Rookie</v>
      </c>
      <c r="Q2373" t="str">
        <f>IF(AND(Table11[[#This Row],[Height (cm)]]&gt;=180,Table11[[#This Row],[Weight (kg)]]&gt;=70),"180+ and 70+","")</f>
        <v>180+ and 70+</v>
      </c>
    </row>
    <row r="2374" spans="12:17" x14ac:dyDescent="0.2">
      <c r="L2374" t="s">
        <v>2144</v>
      </c>
      <c r="M2374">
        <v>23</v>
      </c>
      <c r="N2374">
        <v>184</v>
      </c>
      <c r="O2374">
        <v>79</v>
      </c>
      <c r="P2374" t="str">
        <f>IF(Table11[[#This Row],[Age]]&lt;=22,"Rookie",IF(Table11[[#This Row],[Age]]&lt;=29,"Seasoned","Veteran"))</f>
        <v>Seasoned</v>
      </c>
      <c r="Q2374" t="str">
        <f>IF(AND(Table11[[#This Row],[Height (cm)]]&gt;=180,Table11[[#This Row],[Weight (kg)]]&gt;=70),"180+ and 70+","")</f>
        <v>180+ and 70+</v>
      </c>
    </row>
    <row r="2375" spans="12:17" x14ac:dyDescent="0.2">
      <c r="L2375" t="s">
        <v>2145</v>
      </c>
      <c r="M2375">
        <v>27</v>
      </c>
      <c r="N2375">
        <v>178</v>
      </c>
      <c r="O2375">
        <v>74</v>
      </c>
      <c r="P2375" t="str">
        <f>IF(Table11[[#This Row],[Age]]&lt;=22,"Rookie",IF(Table11[[#This Row],[Age]]&lt;=29,"Seasoned","Veteran"))</f>
        <v>Seasoned</v>
      </c>
      <c r="Q2375" t="str">
        <f>IF(AND(Table11[[#This Row],[Height (cm)]]&gt;=180,Table11[[#This Row],[Weight (kg)]]&gt;=70),"180+ and 70+","")</f>
        <v/>
      </c>
    </row>
    <row r="2376" spans="12:17" x14ac:dyDescent="0.2">
      <c r="L2376" t="s">
        <v>2146</v>
      </c>
      <c r="M2376">
        <v>24</v>
      </c>
      <c r="N2376">
        <v>189</v>
      </c>
      <c r="O2376">
        <v>90</v>
      </c>
      <c r="P2376" t="str">
        <f>IF(Table11[[#This Row],[Age]]&lt;=22,"Rookie",IF(Table11[[#This Row],[Age]]&lt;=29,"Seasoned","Veteran"))</f>
        <v>Seasoned</v>
      </c>
      <c r="Q2376" t="str">
        <f>IF(AND(Table11[[#This Row],[Height (cm)]]&gt;=180,Table11[[#This Row],[Weight (kg)]]&gt;=70),"180+ and 70+","")</f>
        <v>180+ and 70+</v>
      </c>
    </row>
    <row r="2377" spans="12:17" x14ac:dyDescent="0.2">
      <c r="L2377" t="s">
        <v>2147</v>
      </c>
      <c r="M2377">
        <v>22</v>
      </c>
      <c r="N2377">
        <v>181</v>
      </c>
      <c r="O2377">
        <v>69</v>
      </c>
      <c r="P2377" t="str">
        <f>IF(Table11[[#This Row],[Age]]&lt;=22,"Rookie",IF(Table11[[#This Row],[Age]]&lt;=29,"Seasoned","Veteran"))</f>
        <v>Rookie</v>
      </c>
      <c r="Q2377" t="str">
        <f>IF(AND(Table11[[#This Row],[Height (cm)]]&gt;=180,Table11[[#This Row],[Weight (kg)]]&gt;=70),"180+ and 70+","")</f>
        <v/>
      </c>
    </row>
    <row r="2378" spans="12:17" x14ac:dyDescent="0.2">
      <c r="L2378" t="s">
        <v>2148</v>
      </c>
      <c r="M2378">
        <v>20</v>
      </c>
      <c r="N2378">
        <v>180</v>
      </c>
      <c r="O2378">
        <v>65</v>
      </c>
      <c r="P2378" t="str">
        <f>IF(Table11[[#This Row],[Age]]&lt;=22,"Rookie",IF(Table11[[#This Row],[Age]]&lt;=29,"Seasoned","Veteran"))</f>
        <v>Rookie</v>
      </c>
      <c r="Q2378" t="str">
        <f>IF(AND(Table11[[#This Row],[Height (cm)]]&gt;=180,Table11[[#This Row],[Weight (kg)]]&gt;=70),"180+ and 70+","")</f>
        <v/>
      </c>
    </row>
    <row r="2379" spans="12:17" x14ac:dyDescent="0.2">
      <c r="L2379" t="s">
        <v>2149</v>
      </c>
      <c r="M2379">
        <v>21</v>
      </c>
      <c r="N2379">
        <v>191</v>
      </c>
      <c r="O2379">
        <v>79</v>
      </c>
      <c r="P2379" t="str">
        <f>IF(Table11[[#This Row],[Age]]&lt;=22,"Rookie",IF(Table11[[#This Row],[Age]]&lt;=29,"Seasoned","Veteran"))</f>
        <v>Rookie</v>
      </c>
      <c r="Q2379" t="str">
        <f>IF(AND(Table11[[#This Row],[Height (cm)]]&gt;=180,Table11[[#This Row],[Weight (kg)]]&gt;=70),"180+ and 70+","")</f>
        <v>180+ and 70+</v>
      </c>
    </row>
    <row r="2380" spans="12:17" x14ac:dyDescent="0.2">
      <c r="L2380" t="s">
        <v>2150</v>
      </c>
      <c r="M2380">
        <v>23</v>
      </c>
      <c r="N2380">
        <v>187</v>
      </c>
      <c r="O2380">
        <v>76</v>
      </c>
      <c r="P2380" t="str">
        <f>IF(Table11[[#This Row],[Age]]&lt;=22,"Rookie",IF(Table11[[#This Row],[Age]]&lt;=29,"Seasoned","Veteran"))</f>
        <v>Seasoned</v>
      </c>
      <c r="Q2380" t="str">
        <f>IF(AND(Table11[[#This Row],[Height (cm)]]&gt;=180,Table11[[#This Row],[Weight (kg)]]&gt;=70),"180+ and 70+","")</f>
        <v>180+ and 70+</v>
      </c>
    </row>
    <row r="2381" spans="12:17" x14ac:dyDescent="0.2">
      <c r="L2381" t="s">
        <v>1650</v>
      </c>
      <c r="M2381">
        <v>21</v>
      </c>
      <c r="N2381">
        <v>186</v>
      </c>
      <c r="O2381">
        <v>70</v>
      </c>
      <c r="P2381" t="str">
        <f>IF(Table11[[#This Row],[Age]]&lt;=22,"Rookie",IF(Table11[[#This Row],[Age]]&lt;=29,"Seasoned","Veteran"))</f>
        <v>Rookie</v>
      </c>
      <c r="Q2381" t="str">
        <f>IF(AND(Table11[[#This Row],[Height (cm)]]&gt;=180,Table11[[#This Row],[Weight (kg)]]&gt;=70),"180+ and 70+","")</f>
        <v>180+ and 70+</v>
      </c>
    </row>
    <row r="2382" spans="12:17" x14ac:dyDescent="0.2">
      <c r="L2382" t="s">
        <v>2151</v>
      </c>
      <c r="M2382">
        <v>20</v>
      </c>
      <c r="N2382">
        <v>180</v>
      </c>
      <c r="O2382">
        <v>80</v>
      </c>
      <c r="P2382" t="str">
        <f>IF(Table11[[#This Row],[Age]]&lt;=22,"Rookie",IF(Table11[[#This Row],[Age]]&lt;=29,"Seasoned","Veteran"))</f>
        <v>Rookie</v>
      </c>
      <c r="Q2382" t="str">
        <f>IF(AND(Table11[[#This Row],[Height (cm)]]&gt;=180,Table11[[#This Row],[Weight (kg)]]&gt;=70),"180+ and 70+","")</f>
        <v>180+ and 70+</v>
      </c>
    </row>
    <row r="2383" spans="12:17" x14ac:dyDescent="0.2">
      <c r="L2383" t="s">
        <v>2152</v>
      </c>
      <c r="M2383">
        <v>22</v>
      </c>
      <c r="N2383">
        <v>183</v>
      </c>
      <c r="O2383">
        <v>79</v>
      </c>
      <c r="P2383" t="str">
        <f>IF(Table11[[#This Row],[Age]]&lt;=22,"Rookie",IF(Table11[[#This Row],[Age]]&lt;=29,"Seasoned","Veteran"))</f>
        <v>Rookie</v>
      </c>
      <c r="Q2383" t="str">
        <f>IF(AND(Table11[[#This Row],[Height (cm)]]&gt;=180,Table11[[#This Row],[Weight (kg)]]&gt;=70),"180+ and 70+","")</f>
        <v>180+ and 70+</v>
      </c>
    </row>
    <row r="2384" spans="12:17" x14ac:dyDescent="0.2">
      <c r="L2384" t="s">
        <v>2153</v>
      </c>
      <c r="M2384">
        <v>21</v>
      </c>
      <c r="N2384">
        <v>184</v>
      </c>
      <c r="O2384">
        <v>78</v>
      </c>
      <c r="P2384" t="str">
        <f>IF(Table11[[#This Row],[Age]]&lt;=22,"Rookie",IF(Table11[[#This Row],[Age]]&lt;=29,"Seasoned","Veteran"))</f>
        <v>Rookie</v>
      </c>
      <c r="Q2384" t="str">
        <f>IF(AND(Table11[[#This Row],[Height (cm)]]&gt;=180,Table11[[#This Row],[Weight (kg)]]&gt;=70),"180+ and 70+","")</f>
        <v>180+ and 70+</v>
      </c>
    </row>
    <row r="2385" spans="12:17" x14ac:dyDescent="0.2">
      <c r="L2385" t="s">
        <v>2154</v>
      </c>
      <c r="M2385">
        <v>21</v>
      </c>
      <c r="N2385">
        <v>172</v>
      </c>
      <c r="O2385">
        <v>70</v>
      </c>
      <c r="P2385" t="str">
        <f>IF(Table11[[#This Row],[Age]]&lt;=22,"Rookie",IF(Table11[[#This Row],[Age]]&lt;=29,"Seasoned","Veteran"))</f>
        <v>Rookie</v>
      </c>
      <c r="Q2385" t="str">
        <f>IF(AND(Table11[[#This Row],[Height (cm)]]&gt;=180,Table11[[#This Row],[Weight (kg)]]&gt;=70),"180+ and 70+","")</f>
        <v/>
      </c>
    </row>
    <row r="2386" spans="12:17" x14ac:dyDescent="0.2">
      <c r="L2386" t="s">
        <v>2155</v>
      </c>
      <c r="M2386">
        <v>28</v>
      </c>
      <c r="N2386">
        <v>176</v>
      </c>
      <c r="O2386">
        <v>69</v>
      </c>
      <c r="P2386" t="str">
        <f>IF(Table11[[#This Row],[Age]]&lt;=22,"Rookie",IF(Table11[[#This Row],[Age]]&lt;=29,"Seasoned","Veteran"))</f>
        <v>Seasoned</v>
      </c>
      <c r="Q2386" t="str">
        <f>IF(AND(Table11[[#This Row],[Height (cm)]]&gt;=180,Table11[[#This Row],[Weight (kg)]]&gt;=70),"180+ and 70+","")</f>
        <v/>
      </c>
    </row>
    <row r="2387" spans="12:17" x14ac:dyDescent="0.2">
      <c r="L2387" t="s">
        <v>2156</v>
      </c>
      <c r="M2387">
        <v>22</v>
      </c>
      <c r="N2387">
        <v>168</v>
      </c>
      <c r="O2387">
        <v>56</v>
      </c>
      <c r="P2387" t="str">
        <f>IF(Table11[[#This Row],[Age]]&lt;=22,"Rookie",IF(Table11[[#This Row],[Age]]&lt;=29,"Seasoned","Veteran"))</f>
        <v>Rookie</v>
      </c>
      <c r="Q2387" t="str">
        <f>IF(AND(Table11[[#This Row],[Height (cm)]]&gt;=180,Table11[[#This Row],[Weight (kg)]]&gt;=70),"180+ and 70+","")</f>
        <v/>
      </c>
    </row>
    <row r="2388" spans="12:17" x14ac:dyDescent="0.2">
      <c r="L2388" t="s">
        <v>2157</v>
      </c>
      <c r="M2388">
        <v>22</v>
      </c>
      <c r="N2388">
        <v>180</v>
      </c>
      <c r="O2388">
        <v>77</v>
      </c>
      <c r="P2388" t="str">
        <f>IF(Table11[[#This Row],[Age]]&lt;=22,"Rookie",IF(Table11[[#This Row],[Age]]&lt;=29,"Seasoned","Veteran"))</f>
        <v>Rookie</v>
      </c>
      <c r="Q2388" t="str">
        <f>IF(AND(Table11[[#This Row],[Height (cm)]]&gt;=180,Table11[[#This Row],[Weight (kg)]]&gt;=70),"180+ and 70+","")</f>
        <v>180+ and 70+</v>
      </c>
    </row>
    <row r="2389" spans="12:17" x14ac:dyDescent="0.2">
      <c r="L2389" t="s">
        <v>2158</v>
      </c>
      <c r="M2389">
        <v>20</v>
      </c>
      <c r="N2389">
        <v>186</v>
      </c>
      <c r="O2389">
        <v>74</v>
      </c>
      <c r="P2389" t="str">
        <f>IF(Table11[[#This Row],[Age]]&lt;=22,"Rookie",IF(Table11[[#This Row],[Age]]&lt;=29,"Seasoned","Veteran"))</f>
        <v>Rookie</v>
      </c>
      <c r="Q2389" t="str">
        <f>IF(AND(Table11[[#This Row],[Height (cm)]]&gt;=180,Table11[[#This Row],[Weight (kg)]]&gt;=70),"180+ and 70+","")</f>
        <v>180+ and 70+</v>
      </c>
    </row>
    <row r="2390" spans="12:17" x14ac:dyDescent="0.2">
      <c r="L2390" t="s">
        <v>2159</v>
      </c>
      <c r="M2390">
        <v>22</v>
      </c>
      <c r="N2390">
        <v>188</v>
      </c>
      <c r="O2390">
        <v>80</v>
      </c>
      <c r="P2390" t="str">
        <f>IF(Table11[[#This Row],[Age]]&lt;=22,"Rookie",IF(Table11[[#This Row],[Age]]&lt;=29,"Seasoned","Veteran"))</f>
        <v>Rookie</v>
      </c>
      <c r="Q2390" t="str">
        <f>IF(AND(Table11[[#This Row],[Height (cm)]]&gt;=180,Table11[[#This Row],[Weight (kg)]]&gt;=70),"180+ and 70+","")</f>
        <v>180+ and 70+</v>
      </c>
    </row>
    <row r="2391" spans="12:17" x14ac:dyDescent="0.2">
      <c r="L2391" t="s">
        <v>2160</v>
      </c>
      <c r="M2391">
        <v>21</v>
      </c>
      <c r="N2391">
        <v>173</v>
      </c>
      <c r="O2391">
        <v>72</v>
      </c>
      <c r="P2391" t="str">
        <f>IF(Table11[[#This Row],[Age]]&lt;=22,"Rookie",IF(Table11[[#This Row],[Age]]&lt;=29,"Seasoned","Veteran"))</f>
        <v>Rookie</v>
      </c>
      <c r="Q2391" t="str">
        <f>IF(AND(Table11[[#This Row],[Height (cm)]]&gt;=180,Table11[[#This Row],[Weight (kg)]]&gt;=70),"180+ and 70+","")</f>
        <v/>
      </c>
    </row>
    <row r="2392" spans="12:17" x14ac:dyDescent="0.2">
      <c r="L2392" t="s">
        <v>2161</v>
      </c>
      <c r="M2392">
        <v>20</v>
      </c>
      <c r="N2392">
        <v>172</v>
      </c>
      <c r="O2392">
        <v>64</v>
      </c>
      <c r="P2392" t="str">
        <f>IF(Table11[[#This Row],[Age]]&lt;=22,"Rookie",IF(Table11[[#This Row],[Age]]&lt;=29,"Seasoned","Veteran"))</f>
        <v>Rookie</v>
      </c>
      <c r="Q2392" t="str">
        <f>IF(AND(Table11[[#This Row],[Height (cm)]]&gt;=180,Table11[[#This Row],[Weight (kg)]]&gt;=70),"180+ and 70+","")</f>
        <v/>
      </c>
    </row>
    <row r="2393" spans="12:17" x14ac:dyDescent="0.2">
      <c r="L2393" t="s">
        <v>2162</v>
      </c>
      <c r="M2393">
        <v>20</v>
      </c>
      <c r="N2393">
        <v>192</v>
      </c>
      <c r="O2393">
        <v>78</v>
      </c>
      <c r="P2393" t="str">
        <f>IF(Table11[[#This Row],[Age]]&lt;=22,"Rookie",IF(Table11[[#This Row],[Age]]&lt;=29,"Seasoned","Veteran"))</f>
        <v>Rookie</v>
      </c>
      <c r="Q2393" t="str">
        <f>IF(AND(Table11[[#This Row],[Height (cm)]]&gt;=180,Table11[[#This Row],[Weight (kg)]]&gt;=70),"180+ and 70+","")</f>
        <v>180+ and 70+</v>
      </c>
    </row>
    <row r="2394" spans="12:17" x14ac:dyDescent="0.2">
      <c r="L2394" t="s">
        <v>2163</v>
      </c>
      <c r="M2394">
        <v>23</v>
      </c>
      <c r="N2394">
        <v>186</v>
      </c>
      <c r="O2394">
        <v>80</v>
      </c>
      <c r="P2394" t="str">
        <f>IF(Table11[[#This Row],[Age]]&lt;=22,"Rookie",IF(Table11[[#This Row],[Age]]&lt;=29,"Seasoned","Veteran"))</f>
        <v>Seasoned</v>
      </c>
      <c r="Q2394" t="str">
        <f>IF(AND(Table11[[#This Row],[Height (cm)]]&gt;=180,Table11[[#This Row],[Weight (kg)]]&gt;=70),"180+ and 70+","")</f>
        <v>180+ and 70+</v>
      </c>
    </row>
    <row r="2395" spans="12:17" x14ac:dyDescent="0.2">
      <c r="L2395" t="s">
        <v>2164</v>
      </c>
      <c r="M2395">
        <v>22</v>
      </c>
      <c r="N2395">
        <v>190</v>
      </c>
      <c r="O2395">
        <v>80</v>
      </c>
      <c r="P2395" t="str">
        <f>IF(Table11[[#This Row],[Age]]&lt;=22,"Rookie",IF(Table11[[#This Row],[Age]]&lt;=29,"Seasoned","Veteran"))</f>
        <v>Rookie</v>
      </c>
      <c r="Q2395" t="str">
        <f>IF(AND(Table11[[#This Row],[Height (cm)]]&gt;=180,Table11[[#This Row],[Weight (kg)]]&gt;=70),"180+ and 70+","")</f>
        <v>180+ and 70+</v>
      </c>
    </row>
    <row r="2396" spans="12:17" x14ac:dyDescent="0.2">
      <c r="L2396" t="s">
        <v>2165</v>
      </c>
      <c r="M2396">
        <v>20</v>
      </c>
      <c r="N2396">
        <v>182</v>
      </c>
      <c r="O2396">
        <v>77</v>
      </c>
      <c r="P2396" t="str">
        <f>IF(Table11[[#This Row],[Age]]&lt;=22,"Rookie",IF(Table11[[#This Row],[Age]]&lt;=29,"Seasoned","Veteran"))</f>
        <v>Rookie</v>
      </c>
      <c r="Q2396" t="str">
        <f>IF(AND(Table11[[#This Row],[Height (cm)]]&gt;=180,Table11[[#This Row],[Weight (kg)]]&gt;=70),"180+ and 70+","")</f>
        <v>180+ and 70+</v>
      </c>
    </row>
    <row r="2397" spans="12:17" x14ac:dyDescent="0.2">
      <c r="L2397" t="s">
        <v>2166</v>
      </c>
      <c r="M2397">
        <v>21</v>
      </c>
      <c r="N2397">
        <v>183</v>
      </c>
      <c r="O2397">
        <v>75</v>
      </c>
      <c r="P2397" t="str">
        <f>IF(Table11[[#This Row],[Age]]&lt;=22,"Rookie",IF(Table11[[#This Row],[Age]]&lt;=29,"Seasoned","Veteran"))</f>
        <v>Rookie</v>
      </c>
      <c r="Q2397" t="str">
        <f>IF(AND(Table11[[#This Row],[Height (cm)]]&gt;=180,Table11[[#This Row],[Weight (kg)]]&gt;=70),"180+ and 70+","")</f>
        <v>180+ and 70+</v>
      </c>
    </row>
    <row r="2398" spans="12:17" x14ac:dyDescent="0.2">
      <c r="L2398" t="s">
        <v>2167</v>
      </c>
      <c r="M2398">
        <v>23</v>
      </c>
      <c r="N2398">
        <v>178</v>
      </c>
      <c r="O2398">
        <v>71</v>
      </c>
      <c r="P2398" t="str">
        <f>IF(Table11[[#This Row],[Age]]&lt;=22,"Rookie",IF(Table11[[#This Row],[Age]]&lt;=29,"Seasoned","Veteran"))</f>
        <v>Seasoned</v>
      </c>
      <c r="Q2398" t="str">
        <f>IF(AND(Table11[[#This Row],[Height (cm)]]&gt;=180,Table11[[#This Row],[Weight (kg)]]&gt;=70),"180+ and 70+","")</f>
        <v/>
      </c>
    </row>
    <row r="2399" spans="12:17" x14ac:dyDescent="0.2">
      <c r="L2399" t="s">
        <v>2168</v>
      </c>
      <c r="M2399">
        <v>24</v>
      </c>
      <c r="N2399">
        <v>190</v>
      </c>
      <c r="O2399">
        <v>78</v>
      </c>
      <c r="P2399" t="str">
        <f>IF(Table11[[#This Row],[Age]]&lt;=22,"Rookie",IF(Table11[[#This Row],[Age]]&lt;=29,"Seasoned","Veteran"))</f>
        <v>Seasoned</v>
      </c>
      <c r="Q2399" t="str">
        <f>IF(AND(Table11[[#This Row],[Height (cm)]]&gt;=180,Table11[[#This Row],[Weight (kg)]]&gt;=70),"180+ and 70+","")</f>
        <v>180+ and 70+</v>
      </c>
    </row>
    <row r="2400" spans="12:17" x14ac:dyDescent="0.2">
      <c r="L2400" t="s">
        <v>2169</v>
      </c>
      <c r="M2400">
        <v>19</v>
      </c>
      <c r="N2400">
        <v>171</v>
      </c>
      <c r="O2400">
        <v>65</v>
      </c>
      <c r="P2400" t="str">
        <f>IF(Table11[[#This Row],[Age]]&lt;=22,"Rookie",IF(Table11[[#This Row],[Age]]&lt;=29,"Seasoned","Veteran"))</f>
        <v>Rookie</v>
      </c>
      <c r="Q2400" t="str">
        <f>IF(AND(Table11[[#This Row],[Height (cm)]]&gt;=180,Table11[[#This Row],[Weight (kg)]]&gt;=70),"180+ and 70+","")</f>
        <v/>
      </c>
    </row>
    <row r="2401" spans="12:17" x14ac:dyDescent="0.2">
      <c r="L2401" t="s">
        <v>2170</v>
      </c>
      <c r="M2401">
        <v>20</v>
      </c>
      <c r="N2401">
        <v>177</v>
      </c>
      <c r="O2401">
        <v>73</v>
      </c>
      <c r="P2401" t="str">
        <f>IF(Table11[[#This Row],[Age]]&lt;=22,"Rookie",IF(Table11[[#This Row],[Age]]&lt;=29,"Seasoned","Veteran"))</f>
        <v>Rookie</v>
      </c>
      <c r="Q2401" t="str">
        <f>IF(AND(Table11[[#This Row],[Height (cm)]]&gt;=180,Table11[[#This Row],[Weight (kg)]]&gt;=70),"180+ and 70+","")</f>
        <v/>
      </c>
    </row>
    <row r="2402" spans="12:17" x14ac:dyDescent="0.2">
      <c r="L2402" t="s">
        <v>1715</v>
      </c>
      <c r="M2402">
        <v>22</v>
      </c>
      <c r="N2402">
        <v>185</v>
      </c>
      <c r="O2402">
        <v>76</v>
      </c>
      <c r="P2402" t="str">
        <f>IF(Table11[[#This Row],[Age]]&lt;=22,"Rookie",IF(Table11[[#This Row],[Age]]&lt;=29,"Seasoned","Veteran"))</f>
        <v>Rookie</v>
      </c>
      <c r="Q2402" t="str">
        <f>IF(AND(Table11[[#This Row],[Height (cm)]]&gt;=180,Table11[[#This Row],[Weight (kg)]]&gt;=70),"180+ and 70+","")</f>
        <v>180+ and 70+</v>
      </c>
    </row>
    <row r="2403" spans="12:17" x14ac:dyDescent="0.2">
      <c r="L2403" t="s">
        <v>2171</v>
      </c>
      <c r="M2403">
        <v>23</v>
      </c>
      <c r="N2403">
        <v>168</v>
      </c>
      <c r="O2403">
        <v>69</v>
      </c>
      <c r="P2403" t="str">
        <f>IF(Table11[[#This Row],[Age]]&lt;=22,"Rookie",IF(Table11[[#This Row],[Age]]&lt;=29,"Seasoned","Veteran"))</f>
        <v>Seasoned</v>
      </c>
      <c r="Q2403" t="str">
        <f>IF(AND(Table11[[#This Row],[Height (cm)]]&gt;=180,Table11[[#This Row],[Weight (kg)]]&gt;=70),"180+ and 70+","")</f>
        <v/>
      </c>
    </row>
    <row r="2404" spans="12:17" x14ac:dyDescent="0.2">
      <c r="L2404" t="s">
        <v>2172</v>
      </c>
      <c r="M2404">
        <v>24</v>
      </c>
      <c r="N2404">
        <v>191</v>
      </c>
      <c r="O2404">
        <v>83</v>
      </c>
      <c r="P2404" t="str">
        <f>IF(Table11[[#This Row],[Age]]&lt;=22,"Rookie",IF(Table11[[#This Row],[Age]]&lt;=29,"Seasoned","Veteran"))</f>
        <v>Seasoned</v>
      </c>
      <c r="Q2404" t="str">
        <f>IF(AND(Table11[[#This Row],[Height (cm)]]&gt;=180,Table11[[#This Row],[Weight (kg)]]&gt;=70),"180+ and 70+","")</f>
        <v>180+ and 70+</v>
      </c>
    </row>
    <row r="2405" spans="12:17" x14ac:dyDescent="0.2">
      <c r="L2405" t="s">
        <v>2173</v>
      </c>
      <c r="M2405">
        <v>22</v>
      </c>
      <c r="N2405">
        <v>191</v>
      </c>
      <c r="O2405">
        <v>91</v>
      </c>
      <c r="P2405" t="str">
        <f>IF(Table11[[#This Row],[Age]]&lt;=22,"Rookie",IF(Table11[[#This Row],[Age]]&lt;=29,"Seasoned","Veteran"))</f>
        <v>Rookie</v>
      </c>
      <c r="Q2405" t="str">
        <f>IF(AND(Table11[[#This Row],[Height (cm)]]&gt;=180,Table11[[#This Row],[Weight (kg)]]&gt;=70),"180+ and 70+","")</f>
        <v>180+ and 70+</v>
      </c>
    </row>
    <row r="2406" spans="12:17" x14ac:dyDescent="0.2">
      <c r="L2406" t="s">
        <v>2174</v>
      </c>
      <c r="M2406">
        <v>22</v>
      </c>
      <c r="N2406">
        <v>178</v>
      </c>
      <c r="O2406">
        <v>76</v>
      </c>
      <c r="P2406" t="str">
        <f>IF(Table11[[#This Row],[Age]]&lt;=22,"Rookie",IF(Table11[[#This Row],[Age]]&lt;=29,"Seasoned","Veteran"))</f>
        <v>Rookie</v>
      </c>
      <c r="Q2406" t="str">
        <f>IF(AND(Table11[[#This Row],[Height (cm)]]&gt;=180,Table11[[#This Row],[Weight (kg)]]&gt;=70),"180+ and 70+","")</f>
        <v/>
      </c>
    </row>
    <row r="2407" spans="12:17" x14ac:dyDescent="0.2">
      <c r="L2407" t="s">
        <v>2175</v>
      </c>
      <c r="M2407">
        <v>22</v>
      </c>
      <c r="N2407">
        <v>175</v>
      </c>
      <c r="O2407">
        <v>63</v>
      </c>
      <c r="P2407" t="str">
        <f>IF(Table11[[#This Row],[Age]]&lt;=22,"Rookie",IF(Table11[[#This Row],[Age]]&lt;=29,"Seasoned","Veteran"))</f>
        <v>Rookie</v>
      </c>
      <c r="Q2407" t="str">
        <f>IF(AND(Table11[[#This Row],[Height (cm)]]&gt;=180,Table11[[#This Row],[Weight (kg)]]&gt;=70),"180+ and 70+","")</f>
        <v/>
      </c>
    </row>
    <row r="2408" spans="12:17" x14ac:dyDescent="0.2">
      <c r="L2408" t="s">
        <v>2176</v>
      </c>
      <c r="M2408">
        <v>22</v>
      </c>
      <c r="N2408">
        <v>188</v>
      </c>
      <c r="O2408">
        <v>75</v>
      </c>
      <c r="P2408" t="str">
        <f>IF(Table11[[#This Row],[Age]]&lt;=22,"Rookie",IF(Table11[[#This Row],[Age]]&lt;=29,"Seasoned","Veteran"))</f>
        <v>Rookie</v>
      </c>
      <c r="Q2408" t="str">
        <f>IF(AND(Table11[[#This Row],[Height (cm)]]&gt;=180,Table11[[#This Row],[Weight (kg)]]&gt;=70),"180+ and 70+","")</f>
        <v>180+ and 70+</v>
      </c>
    </row>
    <row r="2409" spans="12:17" x14ac:dyDescent="0.2">
      <c r="L2409" t="s">
        <v>2177</v>
      </c>
      <c r="M2409">
        <v>23</v>
      </c>
      <c r="N2409">
        <v>195</v>
      </c>
      <c r="O2409">
        <v>85</v>
      </c>
      <c r="P2409" t="str">
        <f>IF(Table11[[#This Row],[Age]]&lt;=22,"Rookie",IF(Table11[[#This Row],[Age]]&lt;=29,"Seasoned","Veteran"))</f>
        <v>Seasoned</v>
      </c>
      <c r="Q2409" t="str">
        <f>IF(AND(Table11[[#This Row],[Height (cm)]]&gt;=180,Table11[[#This Row],[Weight (kg)]]&gt;=70),"180+ and 70+","")</f>
        <v>180+ and 70+</v>
      </c>
    </row>
    <row r="2410" spans="12:17" x14ac:dyDescent="0.2">
      <c r="L2410" t="s">
        <v>1720</v>
      </c>
      <c r="M2410">
        <v>22</v>
      </c>
      <c r="N2410">
        <v>191</v>
      </c>
      <c r="O2410">
        <v>78</v>
      </c>
      <c r="P2410" t="str">
        <f>IF(Table11[[#This Row],[Age]]&lt;=22,"Rookie",IF(Table11[[#This Row],[Age]]&lt;=29,"Seasoned","Veteran"))</f>
        <v>Rookie</v>
      </c>
      <c r="Q2410" t="str">
        <f>IF(AND(Table11[[#This Row],[Height (cm)]]&gt;=180,Table11[[#This Row],[Weight (kg)]]&gt;=70),"180+ and 70+","")</f>
        <v>180+ and 70+</v>
      </c>
    </row>
    <row r="2411" spans="12:17" x14ac:dyDescent="0.2">
      <c r="L2411" t="s">
        <v>2178</v>
      </c>
      <c r="M2411">
        <v>24</v>
      </c>
      <c r="N2411">
        <v>186</v>
      </c>
      <c r="O2411">
        <v>82</v>
      </c>
      <c r="P2411" t="str">
        <f>IF(Table11[[#This Row],[Age]]&lt;=22,"Rookie",IF(Table11[[#This Row],[Age]]&lt;=29,"Seasoned","Veteran"))</f>
        <v>Seasoned</v>
      </c>
      <c r="Q2411" t="str">
        <f>IF(AND(Table11[[#This Row],[Height (cm)]]&gt;=180,Table11[[#This Row],[Weight (kg)]]&gt;=70),"180+ and 70+","")</f>
        <v>180+ and 70+</v>
      </c>
    </row>
    <row r="2412" spans="12:17" x14ac:dyDescent="0.2">
      <c r="L2412" t="s">
        <v>2179</v>
      </c>
      <c r="M2412">
        <v>23</v>
      </c>
      <c r="N2412">
        <v>180</v>
      </c>
      <c r="O2412">
        <v>67</v>
      </c>
      <c r="P2412" t="str">
        <f>IF(Table11[[#This Row],[Age]]&lt;=22,"Rookie",IF(Table11[[#This Row],[Age]]&lt;=29,"Seasoned","Veteran"))</f>
        <v>Seasoned</v>
      </c>
      <c r="Q2412" t="str">
        <f>IF(AND(Table11[[#This Row],[Height (cm)]]&gt;=180,Table11[[#This Row],[Weight (kg)]]&gt;=70),"180+ and 70+","")</f>
        <v/>
      </c>
    </row>
    <row r="2413" spans="12:17" x14ac:dyDescent="0.2">
      <c r="L2413" t="s">
        <v>1398</v>
      </c>
      <c r="M2413">
        <v>23</v>
      </c>
      <c r="N2413">
        <v>167</v>
      </c>
      <c r="O2413">
        <v>64</v>
      </c>
      <c r="P2413" t="str">
        <f>IF(Table11[[#This Row],[Age]]&lt;=22,"Rookie",IF(Table11[[#This Row],[Age]]&lt;=29,"Seasoned","Veteran"))</f>
        <v>Seasoned</v>
      </c>
      <c r="Q2413" t="str">
        <f>IF(AND(Table11[[#This Row],[Height (cm)]]&gt;=180,Table11[[#This Row],[Weight (kg)]]&gt;=70),"180+ and 70+","")</f>
        <v/>
      </c>
    </row>
    <row r="2414" spans="12:17" x14ac:dyDescent="0.2">
      <c r="L2414" t="s">
        <v>2180</v>
      </c>
      <c r="M2414">
        <v>22</v>
      </c>
      <c r="N2414">
        <v>182</v>
      </c>
      <c r="O2414">
        <v>73</v>
      </c>
      <c r="P2414" t="str">
        <f>IF(Table11[[#This Row],[Age]]&lt;=22,"Rookie",IF(Table11[[#This Row],[Age]]&lt;=29,"Seasoned","Veteran"))</f>
        <v>Rookie</v>
      </c>
      <c r="Q2414" t="str">
        <f>IF(AND(Table11[[#This Row],[Height (cm)]]&gt;=180,Table11[[#This Row],[Weight (kg)]]&gt;=70),"180+ and 70+","")</f>
        <v>180+ and 70+</v>
      </c>
    </row>
    <row r="2415" spans="12:17" x14ac:dyDescent="0.2">
      <c r="L2415" t="s">
        <v>2181</v>
      </c>
      <c r="M2415">
        <v>23</v>
      </c>
      <c r="N2415">
        <v>180</v>
      </c>
      <c r="O2415">
        <v>74</v>
      </c>
      <c r="P2415" t="str">
        <f>IF(Table11[[#This Row],[Age]]&lt;=22,"Rookie",IF(Table11[[#This Row],[Age]]&lt;=29,"Seasoned","Veteran"))</f>
        <v>Seasoned</v>
      </c>
      <c r="Q2415" t="str">
        <f>IF(AND(Table11[[#This Row],[Height (cm)]]&gt;=180,Table11[[#This Row],[Weight (kg)]]&gt;=70),"180+ and 70+","")</f>
        <v>180+ and 70+</v>
      </c>
    </row>
    <row r="2416" spans="12:17" x14ac:dyDescent="0.2">
      <c r="L2416" t="s">
        <v>1723</v>
      </c>
      <c r="M2416">
        <v>23</v>
      </c>
      <c r="N2416">
        <v>188</v>
      </c>
      <c r="O2416">
        <v>78</v>
      </c>
      <c r="P2416" t="str">
        <f>IF(Table11[[#This Row],[Age]]&lt;=22,"Rookie",IF(Table11[[#This Row],[Age]]&lt;=29,"Seasoned","Veteran"))</f>
        <v>Seasoned</v>
      </c>
      <c r="Q2416" t="str">
        <f>IF(AND(Table11[[#This Row],[Height (cm)]]&gt;=180,Table11[[#This Row],[Weight (kg)]]&gt;=70),"180+ and 70+","")</f>
        <v>180+ and 70+</v>
      </c>
    </row>
    <row r="2417" spans="12:17" x14ac:dyDescent="0.2">
      <c r="L2417" t="s">
        <v>2182</v>
      </c>
      <c r="M2417">
        <v>23</v>
      </c>
      <c r="N2417">
        <v>206</v>
      </c>
      <c r="O2417">
        <v>85</v>
      </c>
      <c r="P2417" t="str">
        <f>IF(Table11[[#This Row],[Age]]&lt;=22,"Rookie",IF(Table11[[#This Row],[Age]]&lt;=29,"Seasoned","Veteran"))</f>
        <v>Seasoned</v>
      </c>
      <c r="Q2417" t="str">
        <f>IF(AND(Table11[[#This Row],[Height (cm)]]&gt;=180,Table11[[#This Row],[Weight (kg)]]&gt;=70),"180+ and 70+","")</f>
        <v>180+ and 70+</v>
      </c>
    </row>
    <row r="2418" spans="12:17" x14ac:dyDescent="0.2">
      <c r="L2418" t="s">
        <v>2183</v>
      </c>
      <c r="M2418">
        <v>23</v>
      </c>
      <c r="N2418">
        <v>192</v>
      </c>
      <c r="O2418">
        <v>90</v>
      </c>
      <c r="P2418" t="str">
        <f>IF(Table11[[#This Row],[Age]]&lt;=22,"Rookie",IF(Table11[[#This Row],[Age]]&lt;=29,"Seasoned","Veteran"))</f>
        <v>Seasoned</v>
      </c>
      <c r="Q2418" t="str">
        <f>IF(AND(Table11[[#This Row],[Height (cm)]]&gt;=180,Table11[[#This Row],[Weight (kg)]]&gt;=70),"180+ and 70+","")</f>
        <v>180+ and 70+</v>
      </c>
    </row>
    <row r="2419" spans="12:17" x14ac:dyDescent="0.2">
      <c r="L2419" t="s">
        <v>2184</v>
      </c>
      <c r="M2419">
        <v>23</v>
      </c>
      <c r="N2419">
        <v>182</v>
      </c>
      <c r="O2419">
        <v>73</v>
      </c>
      <c r="P2419" t="str">
        <f>IF(Table11[[#This Row],[Age]]&lt;=22,"Rookie",IF(Table11[[#This Row],[Age]]&lt;=29,"Seasoned","Veteran"))</f>
        <v>Seasoned</v>
      </c>
      <c r="Q2419" t="str">
        <f>IF(AND(Table11[[#This Row],[Height (cm)]]&gt;=180,Table11[[#This Row],[Weight (kg)]]&gt;=70),"180+ and 70+","")</f>
        <v>180+ and 70+</v>
      </c>
    </row>
    <row r="2420" spans="12:17" x14ac:dyDescent="0.2">
      <c r="L2420" t="s">
        <v>2185</v>
      </c>
      <c r="M2420">
        <v>22</v>
      </c>
      <c r="N2420">
        <v>178</v>
      </c>
      <c r="O2420">
        <v>74</v>
      </c>
      <c r="P2420" t="str">
        <f>IF(Table11[[#This Row],[Age]]&lt;=22,"Rookie",IF(Table11[[#This Row],[Age]]&lt;=29,"Seasoned","Veteran"))</f>
        <v>Rookie</v>
      </c>
      <c r="Q2420" t="str">
        <f>IF(AND(Table11[[#This Row],[Height (cm)]]&gt;=180,Table11[[#This Row],[Weight (kg)]]&gt;=70),"180+ and 70+","")</f>
        <v/>
      </c>
    </row>
    <row r="2421" spans="12:17" x14ac:dyDescent="0.2">
      <c r="L2421" t="s">
        <v>2186</v>
      </c>
      <c r="M2421">
        <v>25</v>
      </c>
      <c r="N2421">
        <v>179</v>
      </c>
      <c r="O2421">
        <v>78</v>
      </c>
      <c r="P2421" t="str">
        <f>IF(Table11[[#This Row],[Age]]&lt;=22,"Rookie",IF(Table11[[#This Row],[Age]]&lt;=29,"Seasoned","Veteran"))</f>
        <v>Seasoned</v>
      </c>
      <c r="Q2421" t="str">
        <f>IF(AND(Table11[[#This Row],[Height (cm)]]&gt;=180,Table11[[#This Row],[Weight (kg)]]&gt;=70),"180+ and 70+","")</f>
        <v/>
      </c>
    </row>
    <row r="2422" spans="12:17" x14ac:dyDescent="0.2">
      <c r="L2422" t="s">
        <v>2187</v>
      </c>
      <c r="M2422">
        <v>23</v>
      </c>
      <c r="N2422">
        <v>191</v>
      </c>
      <c r="O2422">
        <v>82</v>
      </c>
      <c r="P2422" t="str">
        <f>IF(Table11[[#This Row],[Age]]&lt;=22,"Rookie",IF(Table11[[#This Row],[Age]]&lt;=29,"Seasoned","Veteran"))</f>
        <v>Seasoned</v>
      </c>
      <c r="Q2422" t="str">
        <f>IF(AND(Table11[[#This Row],[Height (cm)]]&gt;=180,Table11[[#This Row],[Weight (kg)]]&gt;=70),"180+ and 70+","")</f>
        <v>180+ and 70+</v>
      </c>
    </row>
    <row r="2423" spans="12:17" x14ac:dyDescent="0.2">
      <c r="L2423" t="s">
        <v>2188</v>
      </c>
      <c r="M2423">
        <v>23</v>
      </c>
      <c r="N2423">
        <v>186</v>
      </c>
      <c r="O2423">
        <v>84</v>
      </c>
      <c r="P2423" t="str">
        <f>IF(Table11[[#This Row],[Age]]&lt;=22,"Rookie",IF(Table11[[#This Row],[Age]]&lt;=29,"Seasoned","Veteran"))</f>
        <v>Seasoned</v>
      </c>
      <c r="Q2423" t="str">
        <f>IF(AND(Table11[[#This Row],[Height (cm)]]&gt;=180,Table11[[#This Row],[Weight (kg)]]&gt;=70),"180+ and 70+","")</f>
        <v>180+ and 70+</v>
      </c>
    </row>
    <row r="2424" spans="12:17" x14ac:dyDescent="0.2">
      <c r="L2424" t="s">
        <v>2189</v>
      </c>
      <c r="M2424">
        <v>23</v>
      </c>
      <c r="N2424">
        <v>175</v>
      </c>
      <c r="O2424">
        <v>69</v>
      </c>
      <c r="P2424" t="str">
        <f>IF(Table11[[#This Row],[Age]]&lt;=22,"Rookie",IF(Table11[[#This Row],[Age]]&lt;=29,"Seasoned","Veteran"))</f>
        <v>Seasoned</v>
      </c>
      <c r="Q2424" t="str">
        <f>IF(AND(Table11[[#This Row],[Height (cm)]]&gt;=180,Table11[[#This Row],[Weight (kg)]]&gt;=70),"180+ and 70+","")</f>
        <v/>
      </c>
    </row>
    <row r="2425" spans="12:17" x14ac:dyDescent="0.2">
      <c r="L2425" t="s">
        <v>2190</v>
      </c>
      <c r="M2425">
        <v>26</v>
      </c>
      <c r="N2425">
        <v>196</v>
      </c>
      <c r="O2425">
        <v>94</v>
      </c>
      <c r="P2425" t="str">
        <f>IF(Table11[[#This Row],[Age]]&lt;=22,"Rookie",IF(Table11[[#This Row],[Age]]&lt;=29,"Seasoned","Veteran"))</f>
        <v>Seasoned</v>
      </c>
      <c r="Q2425" t="str">
        <f>IF(AND(Table11[[#This Row],[Height (cm)]]&gt;=180,Table11[[#This Row],[Weight (kg)]]&gt;=70),"180+ and 70+","")</f>
        <v>180+ and 70+</v>
      </c>
    </row>
    <row r="2426" spans="12:17" x14ac:dyDescent="0.2">
      <c r="L2426" t="s">
        <v>2191</v>
      </c>
      <c r="M2426">
        <v>24</v>
      </c>
      <c r="N2426">
        <v>185</v>
      </c>
      <c r="O2426">
        <v>72</v>
      </c>
      <c r="P2426" t="str">
        <f>IF(Table11[[#This Row],[Age]]&lt;=22,"Rookie",IF(Table11[[#This Row],[Age]]&lt;=29,"Seasoned","Veteran"))</f>
        <v>Seasoned</v>
      </c>
      <c r="Q2426" t="str">
        <f>IF(AND(Table11[[#This Row],[Height (cm)]]&gt;=180,Table11[[#This Row],[Weight (kg)]]&gt;=70),"180+ and 70+","")</f>
        <v>180+ and 70+</v>
      </c>
    </row>
    <row r="2427" spans="12:17" x14ac:dyDescent="0.2">
      <c r="L2427" t="s">
        <v>2192</v>
      </c>
      <c r="M2427">
        <v>24</v>
      </c>
      <c r="N2427">
        <v>178</v>
      </c>
      <c r="O2427">
        <v>72</v>
      </c>
      <c r="P2427" t="str">
        <f>IF(Table11[[#This Row],[Age]]&lt;=22,"Rookie",IF(Table11[[#This Row],[Age]]&lt;=29,"Seasoned","Veteran"))</f>
        <v>Seasoned</v>
      </c>
      <c r="Q2427" t="str">
        <f>IF(AND(Table11[[#This Row],[Height (cm)]]&gt;=180,Table11[[#This Row],[Weight (kg)]]&gt;=70),"180+ and 70+","")</f>
        <v/>
      </c>
    </row>
    <row r="2428" spans="12:17" x14ac:dyDescent="0.2">
      <c r="L2428" t="s">
        <v>2193</v>
      </c>
      <c r="M2428">
        <v>30</v>
      </c>
      <c r="N2428">
        <v>188</v>
      </c>
      <c r="O2428">
        <v>85</v>
      </c>
      <c r="P2428" t="str">
        <f>IF(Table11[[#This Row],[Age]]&lt;=22,"Rookie",IF(Table11[[#This Row],[Age]]&lt;=29,"Seasoned","Veteran"))</f>
        <v>Veteran</v>
      </c>
      <c r="Q2428" t="str">
        <f>IF(AND(Table11[[#This Row],[Height (cm)]]&gt;=180,Table11[[#This Row],[Weight (kg)]]&gt;=70),"180+ and 70+","")</f>
        <v>180+ and 70+</v>
      </c>
    </row>
    <row r="2429" spans="12:17" x14ac:dyDescent="0.2">
      <c r="L2429" t="s">
        <v>2194</v>
      </c>
      <c r="M2429">
        <v>23</v>
      </c>
      <c r="N2429">
        <v>188</v>
      </c>
      <c r="O2429">
        <v>81</v>
      </c>
      <c r="P2429" t="str">
        <f>IF(Table11[[#This Row],[Age]]&lt;=22,"Rookie",IF(Table11[[#This Row],[Age]]&lt;=29,"Seasoned","Veteran"))</f>
        <v>Seasoned</v>
      </c>
      <c r="Q2429" t="str">
        <f>IF(AND(Table11[[#This Row],[Height (cm)]]&gt;=180,Table11[[#This Row],[Weight (kg)]]&gt;=70),"180+ and 70+","")</f>
        <v>180+ and 70+</v>
      </c>
    </row>
    <row r="2430" spans="12:17" x14ac:dyDescent="0.2">
      <c r="L2430" t="s">
        <v>2195</v>
      </c>
      <c r="M2430">
        <v>25</v>
      </c>
      <c r="N2430">
        <v>177</v>
      </c>
      <c r="O2430">
        <v>69</v>
      </c>
      <c r="P2430" t="str">
        <f>IF(Table11[[#This Row],[Age]]&lt;=22,"Rookie",IF(Table11[[#This Row],[Age]]&lt;=29,"Seasoned","Veteran"))</f>
        <v>Seasoned</v>
      </c>
      <c r="Q2430" t="str">
        <f>IF(AND(Table11[[#This Row],[Height (cm)]]&gt;=180,Table11[[#This Row],[Weight (kg)]]&gt;=70),"180+ and 70+","")</f>
        <v/>
      </c>
    </row>
    <row r="2431" spans="12:17" x14ac:dyDescent="0.2">
      <c r="L2431" t="s">
        <v>2196</v>
      </c>
      <c r="M2431">
        <v>21</v>
      </c>
      <c r="N2431">
        <v>178</v>
      </c>
      <c r="O2431">
        <v>67</v>
      </c>
      <c r="P2431" t="str">
        <f>IF(Table11[[#This Row],[Age]]&lt;=22,"Rookie",IF(Table11[[#This Row],[Age]]&lt;=29,"Seasoned","Veteran"))</f>
        <v>Rookie</v>
      </c>
      <c r="Q2431" t="str">
        <f>IF(AND(Table11[[#This Row],[Height (cm)]]&gt;=180,Table11[[#This Row],[Weight (kg)]]&gt;=70),"180+ and 70+","")</f>
        <v/>
      </c>
    </row>
    <row r="2432" spans="12:17" x14ac:dyDescent="0.2">
      <c r="L2432" t="s">
        <v>2197</v>
      </c>
      <c r="M2432">
        <v>23</v>
      </c>
      <c r="N2432">
        <v>183</v>
      </c>
      <c r="O2432">
        <v>73</v>
      </c>
      <c r="P2432" t="str">
        <f>IF(Table11[[#This Row],[Age]]&lt;=22,"Rookie",IF(Table11[[#This Row],[Age]]&lt;=29,"Seasoned","Veteran"))</f>
        <v>Seasoned</v>
      </c>
      <c r="Q2432" t="str">
        <f>IF(AND(Table11[[#This Row],[Height (cm)]]&gt;=180,Table11[[#This Row],[Weight (kg)]]&gt;=70),"180+ and 70+","")</f>
        <v>180+ and 70+</v>
      </c>
    </row>
    <row r="2433" spans="12:17" x14ac:dyDescent="0.2">
      <c r="L2433" t="s">
        <v>2198</v>
      </c>
      <c r="M2433">
        <v>25</v>
      </c>
      <c r="N2433">
        <v>168</v>
      </c>
      <c r="O2433">
        <v>70</v>
      </c>
      <c r="P2433" t="str">
        <f>IF(Table11[[#This Row],[Age]]&lt;=22,"Rookie",IF(Table11[[#This Row],[Age]]&lt;=29,"Seasoned","Veteran"))</f>
        <v>Seasoned</v>
      </c>
      <c r="Q2433" t="str">
        <f>IF(AND(Table11[[#This Row],[Height (cm)]]&gt;=180,Table11[[#This Row],[Weight (kg)]]&gt;=70),"180+ and 70+","")</f>
        <v/>
      </c>
    </row>
    <row r="2434" spans="12:17" x14ac:dyDescent="0.2">
      <c r="L2434" t="s">
        <v>1406</v>
      </c>
      <c r="M2434">
        <v>24</v>
      </c>
      <c r="N2434">
        <v>191</v>
      </c>
      <c r="O2434">
        <v>85</v>
      </c>
      <c r="P2434" t="str">
        <f>IF(Table11[[#This Row],[Age]]&lt;=22,"Rookie",IF(Table11[[#This Row],[Age]]&lt;=29,"Seasoned","Veteran"))</f>
        <v>Seasoned</v>
      </c>
      <c r="Q2434" t="str">
        <f>IF(AND(Table11[[#This Row],[Height (cm)]]&gt;=180,Table11[[#This Row],[Weight (kg)]]&gt;=70),"180+ and 70+","")</f>
        <v>180+ and 70+</v>
      </c>
    </row>
    <row r="2435" spans="12:17" x14ac:dyDescent="0.2">
      <c r="L2435" t="s">
        <v>2199</v>
      </c>
      <c r="M2435">
        <v>23</v>
      </c>
      <c r="N2435">
        <v>182</v>
      </c>
      <c r="O2435">
        <v>72</v>
      </c>
      <c r="P2435" t="str">
        <f>IF(Table11[[#This Row],[Age]]&lt;=22,"Rookie",IF(Table11[[#This Row],[Age]]&lt;=29,"Seasoned","Veteran"))</f>
        <v>Seasoned</v>
      </c>
      <c r="Q2435" t="str">
        <f>IF(AND(Table11[[#This Row],[Height (cm)]]&gt;=180,Table11[[#This Row],[Weight (kg)]]&gt;=70),"180+ and 70+","")</f>
        <v>180+ and 70+</v>
      </c>
    </row>
    <row r="2436" spans="12:17" x14ac:dyDescent="0.2">
      <c r="L2436" t="s">
        <v>2200</v>
      </c>
      <c r="M2436">
        <v>25</v>
      </c>
      <c r="N2436">
        <v>185</v>
      </c>
      <c r="O2436">
        <v>74</v>
      </c>
      <c r="P2436" t="str">
        <f>IF(Table11[[#This Row],[Age]]&lt;=22,"Rookie",IF(Table11[[#This Row],[Age]]&lt;=29,"Seasoned","Veteran"))</f>
        <v>Seasoned</v>
      </c>
      <c r="Q2436" t="str">
        <f>IF(AND(Table11[[#This Row],[Height (cm)]]&gt;=180,Table11[[#This Row],[Weight (kg)]]&gt;=70),"180+ and 70+","")</f>
        <v>180+ and 70+</v>
      </c>
    </row>
    <row r="2437" spans="12:17" x14ac:dyDescent="0.2">
      <c r="L2437" t="s">
        <v>2201</v>
      </c>
      <c r="M2437">
        <v>24</v>
      </c>
      <c r="N2437">
        <v>179</v>
      </c>
      <c r="O2437">
        <v>70</v>
      </c>
      <c r="P2437" t="str">
        <f>IF(Table11[[#This Row],[Age]]&lt;=22,"Rookie",IF(Table11[[#This Row],[Age]]&lt;=29,"Seasoned","Veteran"))</f>
        <v>Seasoned</v>
      </c>
      <c r="Q2437" t="str">
        <f>IF(AND(Table11[[#This Row],[Height (cm)]]&gt;=180,Table11[[#This Row],[Weight (kg)]]&gt;=70),"180+ and 70+","")</f>
        <v/>
      </c>
    </row>
    <row r="2438" spans="12:17" x14ac:dyDescent="0.2">
      <c r="L2438" t="s">
        <v>2202</v>
      </c>
      <c r="M2438">
        <v>21</v>
      </c>
      <c r="N2438">
        <v>175</v>
      </c>
      <c r="O2438">
        <v>71</v>
      </c>
      <c r="P2438" t="str">
        <f>IF(Table11[[#This Row],[Age]]&lt;=22,"Rookie",IF(Table11[[#This Row],[Age]]&lt;=29,"Seasoned","Veteran"))</f>
        <v>Rookie</v>
      </c>
      <c r="Q2438" t="str">
        <f>IF(AND(Table11[[#This Row],[Height (cm)]]&gt;=180,Table11[[#This Row],[Weight (kg)]]&gt;=70),"180+ and 70+","")</f>
        <v/>
      </c>
    </row>
    <row r="2439" spans="12:17" x14ac:dyDescent="0.2">
      <c r="L2439" t="s">
        <v>2203</v>
      </c>
      <c r="M2439">
        <v>23</v>
      </c>
      <c r="N2439">
        <v>169</v>
      </c>
      <c r="O2439">
        <v>68</v>
      </c>
      <c r="P2439" t="str">
        <f>IF(Table11[[#This Row],[Age]]&lt;=22,"Rookie",IF(Table11[[#This Row],[Age]]&lt;=29,"Seasoned","Veteran"))</f>
        <v>Seasoned</v>
      </c>
      <c r="Q2439" t="str">
        <f>IF(AND(Table11[[#This Row],[Height (cm)]]&gt;=180,Table11[[#This Row],[Weight (kg)]]&gt;=70),"180+ and 70+","")</f>
        <v/>
      </c>
    </row>
    <row r="2440" spans="12:17" x14ac:dyDescent="0.2">
      <c r="L2440" t="s">
        <v>2204</v>
      </c>
      <c r="M2440">
        <v>20</v>
      </c>
      <c r="N2440">
        <v>189</v>
      </c>
      <c r="O2440">
        <v>73</v>
      </c>
      <c r="P2440" t="str">
        <f>IF(Table11[[#This Row],[Age]]&lt;=22,"Rookie",IF(Table11[[#This Row],[Age]]&lt;=29,"Seasoned","Veteran"))</f>
        <v>Rookie</v>
      </c>
      <c r="Q2440" t="str">
        <f>IF(AND(Table11[[#This Row],[Height (cm)]]&gt;=180,Table11[[#This Row],[Weight (kg)]]&gt;=70),"180+ and 70+","")</f>
        <v>180+ and 70+</v>
      </c>
    </row>
    <row r="2441" spans="12:17" x14ac:dyDescent="0.2">
      <c r="L2441" t="s">
        <v>2205</v>
      </c>
      <c r="M2441">
        <v>21</v>
      </c>
      <c r="N2441">
        <v>178</v>
      </c>
      <c r="O2441">
        <v>71</v>
      </c>
      <c r="P2441" t="str">
        <f>IF(Table11[[#This Row],[Age]]&lt;=22,"Rookie",IF(Table11[[#This Row],[Age]]&lt;=29,"Seasoned","Veteran"))</f>
        <v>Rookie</v>
      </c>
      <c r="Q2441" t="str">
        <f>IF(AND(Table11[[#This Row],[Height (cm)]]&gt;=180,Table11[[#This Row],[Weight (kg)]]&gt;=70),"180+ and 70+","")</f>
        <v/>
      </c>
    </row>
    <row r="2442" spans="12:17" x14ac:dyDescent="0.2">
      <c r="L2442" t="s">
        <v>2206</v>
      </c>
      <c r="M2442">
        <v>21</v>
      </c>
      <c r="N2442">
        <v>178</v>
      </c>
      <c r="O2442">
        <v>66</v>
      </c>
      <c r="P2442" t="str">
        <f>IF(Table11[[#This Row],[Age]]&lt;=22,"Rookie",IF(Table11[[#This Row],[Age]]&lt;=29,"Seasoned","Veteran"))</f>
        <v>Rookie</v>
      </c>
      <c r="Q2442" t="str">
        <f>IF(AND(Table11[[#This Row],[Height (cm)]]&gt;=180,Table11[[#This Row],[Weight (kg)]]&gt;=70),"180+ and 70+","")</f>
        <v/>
      </c>
    </row>
    <row r="2443" spans="12:17" x14ac:dyDescent="0.2">
      <c r="L2443" t="s">
        <v>2207</v>
      </c>
      <c r="M2443">
        <v>20</v>
      </c>
      <c r="N2443">
        <v>168</v>
      </c>
      <c r="O2443">
        <v>62</v>
      </c>
      <c r="P2443" t="str">
        <f>IF(Table11[[#This Row],[Age]]&lt;=22,"Rookie",IF(Table11[[#This Row],[Age]]&lt;=29,"Seasoned","Veteran"))</f>
        <v>Rookie</v>
      </c>
      <c r="Q2443" t="str">
        <f>IF(AND(Table11[[#This Row],[Height (cm)]]&gt;=180,Table11[[#This Row],[Weight (kg)]]&gt;=70),"180+ and 70+","")</f>
        <v/>
      </c>
    </row>
    <row r="2444" spans="12:17" x14ac:dyDescent="0.2">
      <c r="L2444" t="s">
        <v>2208</v>
      </c>
      <c r="M2444">
        <v>22</v>
      </c>
      <c r="N2444">
        <v>175</v>
      </c>
      <c r="O2444">
        <v>67</v>
      </c>
      <c r="P2444" t="str">
        <f>IF(Table11[[#This Row],[Age]]&lt;=22,"Rookie",IF(Table11[[#This Row],[Age]]&lt;=29,"Seasoned","Veteran"))</f>
        <v>Rookie</v>
      </c>
      <c r="Q2444" t="str">
        <f>IF(AND(Table11[[#This Row],[Height (cm)]]&gt;=180,Table11[[#This Row],[Weight (kg)]]&gt;=70),"180+ and 70+","")</f>
        <v/>
      </c>
    </row>
    <row r="2445" spans="12:17" x14ac:dyDescent="0.2">
      <c r="L2445" t="s">
        <v>2209</v>
      </c>
      <c r="M2445">
        <v>21</v>
      </c>
      <c r="N2445">
        <v>173</v>
      </c>
      <c r="O2445">
        <v>75</v>
      </c>
      <c r="P2445" t="str">
        <f>IF(Table11[[#This Row],[Age]]&lt;=22,"Rookie",IF(Table11[[#This Row],[Age]]&lt;=29,"Seasoned","Veteran"))</f>
        <v>Rookie</v>
      </c>
      <c r="Q2445" t="str">
        <f>IF(AND(Table11[[#This Row],[Height (cm)]]&gt;=180,Table11[[#This Row],[Weight (kg)]]&gt;=70),"180+ and 70+","")</f>
        <v/>
      </c>
    </row>
    <row r="2446" spans="12:17" x14ac:dyDescent="0.2">
      <c r="L2446" t="s">
        <v>2210</v>
      </c>
      <c r="M2446">
        <v>21</v>
      </c>
      <c r="N2446">
        <v>198</v>
      </c>
      <c r="O2446">
        <v>90</v>
      </c>
      <c r="P2446" t="str">
        <f>IF(Table11[[#This Row],[Age]]&lt;=22,"Rookie",IF(Table11[[#This Row],[Age]]&lt;=29,"Seasoned","Veteran"))</f>
        <v>Rookie</v>
      </c>
      <c r="Q2446" t="str">
        <f>IF(AND(Table11[[#This Row],[Height (cm)]]&gt;=180,Table11[[#This Row],[Weight (kg)]]&gt;=70),"180+ and 70+","")</f>
        <v>180+ and 70+</v>
      </c>
    </row>
    <row r="2447" spans="12:17" x14ac:dyDescent="0.2">
      <c r="L2447" t="s">
        <v>2211</v>
      </c>
      <c r="M2447">
        <v>23</v>
      </c>
      <c r="N2447">
        <v>185</v>
      </c>
      <c r="O2447">
        <v>81</v>
      </c>
      <c r="P2447" t="str">
        <f>IF(Table11[[#This Row],[Age]]&lt;=22,"Rookie",IF(Table11[[#This Row],[Age]]&lt;=29,"Seasoned","Veteran"))</f>
        <v>Seasoned</v>
      </c>
      <c r="Q2447" t="str">
        <f>IF(AND(Table11[[#This Row],[Height (cm)]]&gt;=180,Table11[[#This Row],[Weight (kg)]]&gt;=70),"180+ and 70+","")</f>
        <v>180+ and 70+</v>
      </c>
    </row>
    <row r="2448" spans="12:17" x14ac:dyDescent="0.2">
      <c r="L2448" t="s">
        <v>1734</v>
      </c>
      <c r="M2448">
        <v>25</v>
      </c>
      <c r="N2448">
        <v>173</v>
      </c>
      <c r="O2448">
        <v>68</v>
      </c>
      <c r="P2448" t="str">
        <f>IF(Table11[[#This Row],[Age]]&lt;=22,"Rookie",IF(Table11[[#This Row],[Age]]&lt;=29,"Seasoned","Veteran"))</f>
        <v>Seasoned</v>
      </c>
      <c r="Q2448" t="str">
        <f>IF(AND(Table11[[#This Row],[Height (cm)]]&gt;=180,Table11[[#This Row],[Weight (kg)]]&gt;=70),"180+ and 70+","")</f>
        <v/>
      </c>
    </row>
    <row r="2449" spans="12:17" x14ac:dyDescent="0.2">
      <c r="L2449" t="s">
        <v>2212</v>
      </c>
      <c r="M2449">
        <v>24</v>
      </c>
      <c r="N2449">
        <v>180</v>
      </c>
      <c r="O2449">
        <v>70</v>
      </c>
      <c r="P2449" t="str">
        <f>IF(Table11[[#This Row],[Age]]&lt;=22,"Rookie",IF(Table11[[#This Row],[Age]]&lt;=29,"Seasoned","Veteran"))</f>
        <v>Seasoned</v>
      </c>
      <c r="Q2449" t="str">
        <f>IF(AND(Table11[[#This Row],[Height (cm)]]&gt;=180,Table11[[#This Row],[Weight (kg)]]&gt;=70),"180+ and 70+","")</f>
        <v>180+ and 70+</v>
      </c>
    </row>
    <row r="2450" spans="12:17" x14ac:dyDescent="0.2">
      <c r="L2450" t="s">
        <v>2213</v>
      </c>
      <c r="M2450">
        <v>26</v>
      </c>
      <c r="N2450">
        <v>178</v>
      </c>
      <c r="O2450">
        <v>77</v>
      </c>
      <c r="P2450" t="str">
        <f>IF(Table11[[#This Row],[Age]]&lt;=22,"Rookie",IF(Table11[[#This Row],[Age]]&lt;=29,"Seasoned","Veteran"))</f>
        <v>Seasoned</v>
      </c>
      <c r="Q2450" t="str">
        <f>IF(AND(Table11[[#This Row],[Height (cm)]]&gt;=180,Table11[[#This Row],[Weight (kg)]]&gt;=70),"180+ and 70+","")</f>
        <v/>
      </c>
    </row>
    <row r="2451" spans="12:17" x14ac:dyDescent="0.2">
      <c r="L2451" t="s">
        <v>2214</v>
      </c>
      <c r="M2451">
        <v>25</v>
      </c>
      <c r="N2451">
        <v>192</v>
      </c>
      <c r="O2451">
        <v>82</v>
      </c>
      <c r="P2451" t="str">
        <f>IF(Table11[[#This Row],[Age]]&lt;=22,"Rookie",IF(Table11[[#This Row],[Age]]&lt;=29,"Seasoned","Veteran"))</f>
        <v>Seasoned</v>
      </c>
      <c r="Q2451" t="str">
        <f>IF(AND(Table11[[#This Row],[Height (cm)]]&gt;=180,Table11[[#This Row],[Weight (kg)]]&gt;=70),"180+ and 70+","")</f>
        <v>180+ and 70+</v>
      </c>
    </row>
    <row r="2452" spans="12:17" x14ac:dyDescent="0.2">
      <c r="L2452" t="s">
        <v>2215</v>
      </c>
      <c r="M2452">
        <v>22</v>
      </c>
      <c r="N2452">
        <v>180</v>
      </c>
      <c r="O2452">
        <v>73</v>
      </c>
      <c r="P2452" t="str">
        <f>IF(Table11[[#This Row],[Age]]&lt;=22,"Rookie",IF(Table11[[#This Row],[Age]]&lt;=29,"Seasoned","Veteran"))</f>
        <v>Rookie</v>
      </c>
      <c r="Q2452" t="str">
        <f>IF(AND(Table11[[#This Row],[Height (cm)]]&gt;=180,Table11[[#This Row],[Weight (kg)]]&gt;=70),"180+ and 70+","")</f>
        <v>180+ and 70+</v>
      </c>
    </row>
    <row r="2453" spans="12:17" x14ac:dyDescent="0.2">
      <c r="L2453" t="s">
        <v>1736</v>
      </c>
      <c r="M2453">
        <v>21</v>
      </c>
      <c r="N2453">
        <v>196</v>
      </c>
      <c r="O2453">
        <v>84</v>
      </c>
      <c r="P2453" t="str">
        <f>IF(Table11[[#This Row],[Age]]&lt;=22,"Rookie",IF(Table11[[#This Row],[Age]]&lt;=29,"Seasoned","Veteran"))</f>
        <v>Rookie</v>
      </c>
      <c r="Q2453" t="str">
        <f>IF(AND(Table11[[#This Row],[Height (cm)]]&gt;=180,Table11[[#This Row],[Weight (kg)]]&gt;=70),"180+ and 70+","")</f>
        <v>180+ and 70+</v>
      </c>
    </row>
    <row r="2454" spans="12:17" x14ac:dyDescent="0.2">
      <c r="L2454" t="s">
        <v>2216</v>
      </c>
      <c r="M2454">
        <v>23</v>
      </c>
      <c r="N2454">
        <v>201</v>
      </c>
      <c r="O2454">
        <v>85</v>
      </c>
      <c r="P2454" t="str">
        <f>IF(Table11[[#This Row],[Age]]&lt;=22,"Rookie",IF(Table11[[#This Row],[Age]]&lt;=29,"Seasoned","Veteran"))</f>
        <v>Seasoned</v>
      </c>
      <c r="Q2454" t="str">
        <f>IF(AND(Table11[[#This Row],[Height (cm)]]&gt;=180,Table11[[#This Row],[Weight (kg)]]&gt;=70),"180+ and 70+","")</f>
        <v>180+ and 70+</v>
      </c>
    </row>
    <row r="2455" spans="12:17" x14ac:dyDescent="0.2">
      <c r="L2455" t="s">
        <v>2217</v>
      </c>
      <c r="M2455">
        <v>25</v>
      </c>
      <c r="N2455">
        <v>175</v>
      </c>
      <c r="O2455">
        <v>68</v>
      </c>
      <c r="P2455" t="str">
        <f>IF(Table11[[#This Row],[Age]]&lt;=22,"Rookie",IF(Table11[[#This Row],[Age]]&lt;=29,"Seasoned","Veteran"))</f>
        <v>Seasoned</v>
      </c>
      <c r="Q2455" t="str">
        <f>IF(AND(Table11[[#This Row],[Height (cm)]]&gt;=180,Table11[[#This Row],[Weight (kg)]]&gt;=70),"180+ and 70+","")</f>
        <v/>
      </c>
    </row>
    <row r="2456" spans="12:17" x14ac:dyDescent="0.2">
      <c r="L2456" t="s">
        <v>1738</v>
      </c>
      <c r="M2456">
        <v>22</v>
      </c>
      <c r="N2456">
        <v>186</v>
      </c>
      <c r="O2456">
        <v>81</v>
      </c>
      <c r="P2456" t="str">
        <f>IF(Table11[[#This Row],[Age]]&lt;=22,"Rookie",IF(Table11[[#This Row],[Age]]&lt;=29,"Seasoned","Veteran"))</f>
        <v>Rookie</v>
      </c>
      <c r="Q2456" t="str">
        <f>IF(AND(Table11[[#This Row],[Height (cm)]]&gt;=180,Table11[[#This Row],[Weight (kg)]]&gt;=70),"180+ and 70+","")</f>
        <v>180+ and 70+</v>
      </c>
    </row>
    <row r="2457" spans="12:17" x14ac:dyDescent="0.2">
      <c r="L2457" t="s">
        <v>2218</v>
      </c>
      <c r="M2457">
        <v>23</v>
      </c>
      <c r="N2457">
        <v>175</v>
      </c>
      <c r="O2457">
        <v>70</v>
      </c>
      <c r="P2457" t="str">
        <f>IF(Table11[[#This Row],[Age]]&lt;=22,"Rookie",IF(Table11[[#This Row],[Age]]&lt;=29,"Seasoned","Veteran"))</f>
        <v>Seasoned</v>
      </c>
      <c r="Q2457" t="str">
        <f>IF(AND(Table11[[#This Row],[Height (cm)]]&gt;=180,Table11[[#This Row],[Weight (kg)]]&gt;=70),"180+ and 70+","")</f>
        <v/>
      </c>
    </row>
    <row r="2458" spans="12:17" x14ac:dyDescent="0.2">
      <c r="L2458" t="s">
        <v>2219</v>
      </c>
      <c r="M2458">
        <v>22</v>
      </c>
      <c r="N2458">
        <v>190</v>
      </c>
      <c r="O2458">
        <v>86</v>
      </c>
      <c r="P2458" t="str">
        <f>IF(Table11[[#This Row],[Age]]&lt;=22,"Rookie",IF(Table11[[#This Row],[Age]]&lt;=29,"Seasoned","Veteran"))</f>
        <v>Rookie</v>
      </c>
      <c r="Q2458" t="str">
        <f>IF(AND(Table11[[#This Row],[Height (cm)]]&gt;=180,Table11[[#This Row],[Weight (kg)]]&gt;=70),"180+ and 70+","")</f>
        <v>180+ and 70+</v>
      </c>
    </row>
    <row r="2459" spans="12:17" x14ac:dyDescent="0.2">
      <c r="L2459" t="s">
        <v>2220</v>
      </c>
      <c r="M2459">
        <v>25</v>
      </c>
      <c r="N2459">
        <v>182</v>
      </c>
      <c r="O2459">
        <v>68</v>
      </c>
      <c r="P2459" t="str">
        <f>IF(Table11[[#This Row],[Age]]&lt;=22,"Rookie",IF(Table11[[#This Row],[Age]]&lt;=29,"Seasoned","Veteran"))</f>
        <v>Seasoned</v>
      </c>
      <c r="Q2459" t="str">
        <f>IF(AND(Table11[[#This Row],[Height (cm)]]&gt;=180,Table11[[#This Row],[Weight (kg)]]&gt;=70),"180+ and 70+","")</f>
        <v/>
      </c>
    </row>
    <row r="2460" spans="12:17" x14ac:dyDescent="0.2">
      <c r="L2460" t="s">
        <v>2221</v>
      </c>
      <c r="M2460">
        <v>22</v>
      </c>
      <c r="N2460">
        <v>175</v>
      </c>
      <c r="O2460">
        <v>67</v>
      </c>
      <c r="P2460" t="str">
        <f>IF(Table11[[#This Row],[Age]]&lt;=22,"Rookie",IF(Table11[[#This Row],[Age]]&lt;=29,"Seasoned","Veteran"))</f>
        <v>Rookie</v>
      </c>
      <c r="Q2460" t="str">
        <f>IF(AND(Table11[[#This Row],[Height (cm)]]&gt;=180,Table11[[#This Row],[Weight (kg)]]&gt;=70),"180+ and 70+","")</f>
        <v/>
      </c>
    </row>
    <row r="2461" spans="12:17" x14ac:dyDescent="0.2">
      <c r="L2461" t="s">
        <v>2222</v>
      </c>
      <c r="M2461">
        <v>22</v>
      </c>
      <c r="N2461">
        <v>169</v>
      </c>
      <c r="O2461">
        <v>65</v>
      </c>
      <c r="P2461" t="str">
        <f>IF(Table11[[#This Row],[Age]]&lt;=22,"Rookie",IF(Table11[[#This Row],[Age]]&lt;=29,"Seasoned","Veteran"))</f>
        <v>Rookie</v>
      </c>
      <c r="Q2461" t="str">
        <f>IF(AND(Table11[[#This Row],[Height (cm)]]&gt;=180,Table11[[#This Row],[Weight (kg)]]&gt;=70),"180+ and 70+","")</f>
        <v/>
      </c>
    </row>
    <row r="2462" spans="12:17" x14ac:dyDescent="0.2">
      <c r="L2462" t="s">
        <v>2223</v>
      </c>
      <c r="M2462">
        <v>25</v>
      </c>
      <c r="N2462">
        <v>189</v>
      </c>
      <c r="O2462">
        <v>82</v>
      </c>
      <c r="P2462" t="str">
        <f>IF(Table11[[#This Row],[Age]]&lt;=22,"Rookie",IF(Table11[[#This Row],[Age]]&lt;=29,"Seasoned","Veteran"))</f>
        <v>Seasoned</v>
      </c>
      <c r="Q2462" t="str">
        <f>IF(AND(Table11[[#This Row],[Height (cm)]]&gt;=180,Table11[[#This Row],[Weight (kg)]]&gt;=70),"180+ and 70+","")</f>
        <v>180+ and 70+</v>
      </c>
    </row>
    <row r="2463" spans="12:17" x14ac:dyDescent="0.2">
      <c r="L2463" t="s">
        <v>2224</v>
      </c>
      <c r="M2463">
        <v>26</v>
      </c>
      <c r="N2463">
        <v>184</v>
      </c>
      <c r="O2463">
        <v>78</v>
      </c>
      <c r="P2463" t="str">
        <f>IF(Table11[[#This Row],[Age]]&lt;=22,"Rookie",IF(Table11[[#This Row],[Age]]&lt;=29,"Seasoned","Veteran"))</f>
        <v>Seasoned</v>
      </c>
      <c r="Q2463" t="str">
        <f>IF(AND(Table11[[#This Row],[Height (cm)]]&gt;=180,Table11[[#This Row],[Weight (kg)]]&gt;=70),"180+ and 70+","")</f>
        <v>180+ and 70+</v>
      </c>
    </row>
    <row r="2464" spans="12:17" x14ac:dyDescent="0.2">
      <c r="L2464" t="s">
        <v>2225</v>
      </c>
      <c r="M2464">
        <v>26</v>
      </c>
      <c r="N2464">
        <v>179</v>
      </c>
      <c r="O2464">
        <v>69</v>
      </c>
      <c r="P2464" t="str">
        <f>IF(Table11[[#This Row],[Age]]&lt;=22,"Rookie",IF(Table11[[#This Row],[Age]]&lt;=29,"Seasoned","Veteran"))</f>
        <v>Seasoned</v>
      </c>
      <c r="Q2464" t="str">
        <f>IF(AND(Table11[[#This Row],[Height (cm)]]&gt;=180,Table11[[#This Row],[Weight (kg)]]&gt;=70),"180+ and 70+","")</f>
        <v/>
      </c>
    </row>
    <row r="2465" spans="12:17" x14ac:dyDescent="0.2">
      <c r="L2465" t="s">
        <v>2226</v>
      </c>
      <c r="M2465">
        <v>23</v>
      </c>
      <c r="N2465">
        <v>182</v>
      </c>
      <c r="O2465">
        <v>77</v>
      </c>
      <c r="P2465" t="str">
        <f>IF(Table11[[#This Row],[Age]]&lt;=22,"Rookie",IF(Table11[[#This Row],[Age]]&lt;=29,"Seasoned","Veteran"))</f>
        <v>Seasoned</v>
      </c>
      <c r="Q2465" t="str">
        <f>IF(AND(Table11[[#This Row],[Height (cm)]]&gt;=180,Table11[[#This Row],[Weight (kg)]]&gt;=70),"180+ and 70+","")</f>
        <v>180+ and 70+</v>
      </c>
    </row>
    <row r="2466" spans="12:17" x14ac:dyDescent="0.2">
      <c r="L2466" t="s">
        <v>2227</v>
      </c>
      <c r="M2466">
        <v>27</v>
      </c>
      <c r="N2466">
        <v>199</v>
      </c>
      <c r="O2466">
        <v>90</v>
      </c>
      <c r="P2466" t="str">
        <f>IF(Table11[[#This Row],[Age]]&lt;=22,"Rookie",IF(Table11[[#This Row],[Age]]&lt;=29,"Seasoned","Veteran"))</f>
        <v>Seasoned</v>
      </c>
      <c r="Q2466" t="str">
        <f>IF(AND(Table11[[#This Row],[Height (cm)]]&gt;=180,Table11[[#This Row],[Weight (kg)]]&gt;=70),"180+ and 70+","")</f>
        <v>180+ and 70+</v>
      </c>
    </row>
    <row r="2467" spans="12:17" x14ac:dyDescent="0.2">
      <c r="L2467" t="s">
        <v>2228</v>
      </c>
      <c r="M2467">
        <v>24</v>
      </c>
      <c r="N2467">
        <v>179</v>
      </c>
      <c r="O2467">
        <v>71</v>
      </c>
      <c r="P2467" t="str">
        <f>IF(Table11[[#This Row],[Age]]&lt;=22,"Rookie",IF(Table11[[#This Row],[Age]]&lt;=29,"Seasoned","Veteran"))</f>
        <v>Seasoned</v>
      </c>
      <c r="Q2467" t="str">
        <f>IF(AND(Table11[[#This Row],[Height (cm)]]&gt;=180,Table11[[#This Row],[Weight (kg)]]&gt;=70),"180+ and 70+","")</f>
        <v/>
      </c>
    </row>
    <row r="2468" spans="12:17" x14ac:dyDescent="0.2">
      <c r="L2468" t="s">
        <v>2229</v>
      </c>
      <c r="M2468">
        <v>26</v>
      </c>
      <c r="N2468">
        <v>186</v>
      </c>
      <c r="O2468">
        <v>72</v>
      </c>
      <c r="P2468" t="str">
        <f>IF(Table11[[#This Row],[Age]]&lt;=22,"Rookie",IF(Table11[[#This Row],[Age]]&lt;=29,"Seasoned","Veteran"))</f>
        <v>Seasoned</v>
      </c>
      <c r="Q2468" t="str">
        <f>IF(AND(Table11[[#This Row],[Height (cm)]]&gt;=180,Table11[[#This Row],[Weight (kg)]]&gt;=70),"180+ and 70+","")</f>
        <v>180+ and 70+</v>
      </c>
    </row>
    <row r="2469" spans="12:17" x14ac:dyDescent="0.2">
      <c r="L2469" t="s">
        <v>1789</v>
      </c>
      <c r="M2469">
        <v>25</v>
      </c>
      <c r="N2469">
        <v>174</v>
      </c>
      <c r="O2469">
        <v>66</v>
      </c>
      <c r="P2469" t="str">
        <f>IF(Table11[[#This Row],[Age]]&lt;=22,"Rookie",IF(Table11[[#This Row],[Age]]&lt;=29,"Seasoned","Veteran"))</f>
        <v>Seasoned</v>
      </c>
      <c r="Q2469" t="str">
        <f>IF(AND(Table11[[#This Row],[Height (cm)]]&gt;=180,Table11[[#This Row],[Weight (kg)]]&gt;=70),"180+ and 70+","")</f>
        <v/>
      </c>
    </row>
    <row r="2470" spans="12:17" x14ac:dyDescent="0.2">
      <c r="L2470" t="s">
        <v>1790</v>
      </c>
      <c r="M2470">
        <v>24</v>
      </c>
      <c r="N2470">
        <v>176</v>
      </c>
      <c r="O2470">
        <v>72</v>
      </c>
      <c r="P2470" t="str">
        <f>IF(Table11[[#This Row],[Age]]&lt;=22,"Rookie",IF(Table11[[#This Row],[Age]]&lt;=29,"Seasoned","Veteran"))</f>
        <v>Seasoned</v>
      </c>
      <c r="Q2470" t="str">
        <f>IF(AND(Table11[[#This Row],[Height (cm)]]&gt;=180,Table11[[#This Row],[Weight (kg)]]&gt;=70),"180+ and 70+","")</f>
        <v/>
      </c>
    </row>
    <row r="2471" spans="12:17" x14ac:dyDescent="0.2">
      <c r="L2471" t="s">
        <v>2230</v>
      </c>
      <c r="M2471">
        <v>24</v>
      </c>
      <c r="N2471">
        <v>183</v>
      </c>
      <c r="O2471">
        <v>78</v>
      </c>
      <c r="P2471" t="str">
        <f>IF(Table11[[#This Row],[Age]]&lt;=22,"Rookie",IF(Table11[[#This Row],[Age]]&lt;=29,"Seasoned","Veteran"))</f>
        <v>Seasoned</v>
      </c>
      <c r="Q2471" t="str">
        <f>IF(AND(Table11[[#This Row],[Height (cm)]]&gt;=180,Table11[[#This Row],[Weight (kg)]]&gt;=70),"180+ and 70+","")</f>
        <v>180+ and 70+</v>
      </c>
    </row>
    <row r="2472" spans="12:17" x14ac:dyDescent="0.2">
      <c r="L2472" t="s">
        <v>2231</v>
      </c>
      <c r="M2472">
        <v>24</v>
      </c>
      <c r="N2472">
        <v>179</v>
      </c>
      <c r="O2472">
        <v>68</v>
      </c>
      <c r="P2472" t="str">
        <f>IF(Table11[[#This Row],[Age]]&lt;=22,"Rookie",IF(Table11[[#This Row],[Age]]&lt;=29,"Seasoned","Veteran"))</f>
        <v>Seasoned</v>
      </c>
      <c r="Q2472" t="str">
        <f>IF(AND(Table11[[#This Row],[Height (cm)]]&gt;=180,Table11[[#This Row],[Weight (kg)]]&gt;=70),"180+ and 70+","")</f>
        <v/>
      </c>
    </row>
    <row r="2473" spans="12:17" x14ac:dyDescent="0.2">
      <c r="L2473" t="s">
        <v>2232</v>
      </c>
      <c r="M2473">
        <v>25</v>
      </c>
      <c r="N2473">
        <v>183</v>
      </c>
      <c r="O2473">
        <v>79</v>
      </c>
      <c r="P2473" t="str">
        <f>IF(Table11[[#This Row],[Age]]&lt;=22,"Rookie",IF(Table11[[#This Row],[Age]]&lt;=29,"Seasoned","Veteran"))</f>
        <v>Seasoned</v>
      </c>
      <c r="Q2473" t="str">
        <f>IF(AND(Table11[[#This Row],[Height (cm)]]&gt;=180,Table11[[#This Row],[Weight (kg)]]&gt;=70),"180+ and 70+","")</f>
        <v>180+ and 70+</v>
      </c>
    </row>
    <row r="2474" spans="12:17" x14ac:dyDescent="0.2">
      <c r="L2474" t="s">
        <v>2233</v>
      </c>
      <c r="M2474">
        <v>24</v>
      </c>
      <c r="N2474">
        <v>175</v>
      </c>
      <c r="O2474">
        <v>75</v>
      </c>
      <c r="P2474" t="str">
        <f>IF(Table11[[#This Row],[Age]]&lt;=22,"Rookie",IF(Table11[[#This Row],[Age]]&lt;=29,"Seasoned","Veteran"))</f>
        <v>Seasoned</v>
      </c>
      <c r="Q2474" t="str">
        <f>IF(AND(Table11[[#This Row],[Height (cm)]]&gt;=180,Table11[[#This Row],[Weight (kg)]]&gt;=70),"180+ and 70+","")</f>
        <v/>
      </c>
    </row>
    <row r="2475" spans="12:17" x14ac:dyDescent="0.2">
      <c r="L2475" t="s">
        <v>2234</v>
      </c>
      <c r="M2475">
        <v>23</v>
      </c>
      <c r="N2475">
        <v>173</v>
      </c>
      <c r="O2475">
        <v>73</v>
      </c>
      <c r="P2475" t="str">
        <f>IF(Table11[[#This Row],[Age]]&lt;=22,"Rookie",IF(Table11[[#This Row],[Age]]&lt;=29,"Seasoned","Veteran"))</f>
        <v>Seasoned</v>
      </c>
      <c r="Q2475" t="str">
        <f>IF(AND(Table11[[#This Row],[Height (cm)]]&gt;=180,Table11[[#This Row],[Weight (kg)]]&gt;=70),"180+ and 70+","")</f>
        <v/>
      </c>
    </row>
    <row r="2476" spans="12:17" x14ac:dyDescent="0.2">
      <c r="L2476" t="s">
        <v>2235</v>
      </c>
      <c r="M2476">
        <v>25</v>
      </c>
      <c r="N2476">
        <v>176</v>
      </c>
      <c r="O2476">
        <v>72</v>
      </c>
      <c r="P2476" t="str">
        <f>IF(Table11[[#This Row],[Age]]&lt;=22,"Rookie",IF(Table11[[#This Row],[Age]]&lt;=29,"Seasoned","Veteran"))</f>
        <v>Seasoned</v>
      </c>
      <c r="Q2476" t="str">
        <f>IF(AND(Table11[[#This Row],[Height (cm)]]&gt;=180,Table11[[#This Row],[Weight (kg)]]&gt;=70),"180+ and 70+","")</f>
        <v/>
      </c>
    </row>
    <row r="2477" spans="12:17" x14ac:dyDescent="0.2">
      <c r="L2477" t="s">
        <v>2236</v>
      </c>
      <c r="M2477">
        <v>23</v>
      </c>
      <c r="N2477">
        <v>180</v>
      </c>
      <c r="O2477">
        <v>81</v>
      </c>
      <c r="P2477" t="str">
        <f>IF(Table11[[#This Row],[Age]]&lt;=22,"Rookie",IF(Table11[[#This Row],[Age]]&lt;=29,"Seasoned","Veteran"))</f>
        <v>Seasoned</v>
      </c>
      <c r="Q2477" t="str">
        <f>IF(AND(Table11[[#This Row],[Height (cm)]]&gt;=180,Table11[[#This Row],[Weight (kg)]]&gt;=70),"180+ and 70+","")</f>
        <v>180+ and 70+</v>
      </c>
    </row>
    <row r="2478" spans="12:17" x14ac:dyDescent="0.2">
      <c r="L2478" t="s">
        <v>2237</v>
      </c>
      <c r="M2478">
        <v>23</v>
      </c>
      <c r="N2478">
        <v>168</v>
      </c>
      <c r="O2478">
        <v>68</v>
      </c>
      <c r="P2478" t="str">
        <f>IF(Table11[[#This Row],[Age]]&lt;=22,"Rookie",IF(Table11[[#This Row],[Age]]&lt;=29,"Seasoned","Veteran"))</f>
        <v>Seasoned</v>
      </c>
      <c r="Q2478" t="str">
        <f>IF(AND(Table11[[#This Row],[Height (cm)]]&gt;=180,Table11[[#This Row],[Weight (kg)]]&gt;=70),"180+ and 70+","")</f>
        <v/>
      </c>
    </row>
    <row r="2479" spans="12:17" x14ac:dyDescent="0.2">
      <c r="L2479" t="s">
        <v>2238</v>
      </c>
      <c r="M2479">
        <v>23</v>
      </c>
      <c r="N2479">
        <v>174</v>
      </c>
      <c r="O2479">
        <v>72</v>
      </c>
      <c r="P2479" t="str">
        <f>IF(Table11[[#This Row],[Age]]&lt;=22,"Rookie",IF(Table11[[#This Row],[Age]]&lt;=29,"Seasoned","Veteran"))</f>
        <v>Seasoned</v>
      </c>
      <c r="Q2479" t="str">
        <f>IF(AND(Table11[[#This Row],[Height (cm)]]&gt;=180,Table11[[#This Row],[Weight (kg)]]&gt;=70),"180+ and 70+","")</f>
        <v/>
      </c>
    </row>
    <row r="2480" spans="12:17" x14ac:dyDescent="0.2">
      <c r="L2480" t="s">
        <v>2239</v>
      </c>
      <c r="M2480">
        <v>25</v>
      </c>
      <c r="N2480">
        <v>179</v>
      </c>
      <c r="O2480">
        <v>73</v>
      </c>
      <c r="P2480" t="str">
        <f>IF(Table11[[#This Row],[Age]]&lt;=22,"Rookie",IF(Table11[[#This Row],[Age]]&lt;=29,"Seasoned","Veteran"))</f>
        <v>Seasoned</v>
      </c>
      <c r="Q2480" t="str">
        <f>IF(AND(Table11[[#This Row],[Height (cm)]]&gt;=180,Table11[[#This Row],[Weight (kg)]]&gt;=70),"180+ and 70+","")</f>
        <v/>
      </c>
    </row>
    <row r="2481" spans="12:17" x14ac:dyDescent="0.2">
      <c r="L2481" t="s">
        <v>2240</v>
      </c>
      <c r="M2481">
        <v>25</v>
      </c>
      <c r="N2481">
        <v>176</v>
      </c>
      <c r="O2481">
        <v>74</v>
      </c>
      <c r="P2481" t="str">
        <f>IF(Table11[[#This Row],[Age]]&lt;=22,"Rookie",IF(Table11[[#This Row],[Age]]&lt;=29,"Seasoned","Veteran"))</f>
        <v>Seasoned</v>
      </c>
      <c r="Q2481" t="str">
        <f>IF(AND(Table11[[#This Row],[Height (cm)]]&gt;=180,Table11[[#This Row],[Weight (kg)]]&gt;=70),"180+ and 70+","")</f>
        <v/>
      </c>
    </row>
    <row r="2482" spans="12:17" x14ac:dyDescent="0.2">
      <c r="L2482" t="s">
        <v>1692</v>
      </c>
      <c r="M2482">
        <v>24</v>
      </c>
      <c r="N2482">
        <v>183</v>
      </c>
      <c r="O2482">
        <v>70</v>
      </c>
      <c r="P2482" t="str">
        <f>IF(Table11[[#This Row],[Age]]&lt;=22,"Rookie",IF(Table11[[#This Row],[Age]]&lt;=29,"Seasoned","Veteran"))</f>
        <v>Seasoned</v>
      </c>
      <c r="Q2482" t="str">
        <f>IF(AND(Table11[[#This Row],[Height (cm)]]&gt;=180,Table11[[#This Row],[Weight (kg)]]&gt;=70),"180+ and 70+","")</f>
        <v>180+ and 70+</v>
      </c>
    </row>
    <row r="2483" spans="12:17" x14ac:dyDescent="0.2">
      <c r="L2483" t="s">
        <v>2241</v>
      </c>
      <c r="M2483">
        <v>23</v>
      </c>
      <c r="N2483">
        <v>182</v>
      </c>
      <c r="O2483">
        <v>80</v>
      </c>
      <c r="P2483" t="str">
        <f>IF(Table11[[#This Row],[Age]]&lt;=22,"Rookie",IF(Table11[[#This Row],[Age]]&lt;=29,"Seasoned","Veteran"))</f>
        <v>Seasoned</v>
      </c>
      <c r="Q2483" t="str">
        <f>IF(AND(Table11[[#This Row],[Height (cm)]]&gt;=180,Table11[[#This Row],[Weight (kg)]]&gt;=70),"180+ and 70+","")</f>
        <v>180+ and 70+</v>
      </c>
    </row>
    <row r="2484" spans="12:17" x14ac:dyDescent="0.2">
      <c r="L2484" t="s">
        <v>2242</v>
      </c>
      <c r="M2484">
        <v>24</v>
      </c>
      <c r="N2484">
        <v>177</v>
      </c>
      <c r="O2484">
        <v>70</v>
      </c>
      <c r="P2484" t="str">
        <f>IF(Table11[[#This Row],[Age]]&lt;=22,"Rookie",IF(Table11[[#This Row],[Age]]&lt;=29,"Seasoned","Veteran"))</f>
        <v>Seasoned</v>
      </c>
      <c r="Q2484" t="str">
        <f>IF(AND(Table11[[#This Row],[Height (cm)]]&gt;=180,Table11[[#This Row],[Weight (kg)]]&gt;=70),"180+ and 70+","")</f>
        <v/>
      </c>
    </row>
    <row r="2485" spans="12:17" x14ac:dyDescent="0.2">
      <c r="L2485" t="s">
        <v>2243</v>
      </c>
      <c r="M2485">
        <v>25</v>
      </c>
      <c r="N2485">
        <v>180</v>
      </c>
      <c r="O2485">
        <v>75</v>
      </c>
      <c r="P2485" t="str">
        <f>IF(Table11[[#This Row],[Age]]&lt;=22,"Rookie",IF(Table11[[#This Row],[Age]]&lt;=29,"Seasoned","Veteran"))</f>
        <v>Seasoned</v>
      </c>
      <c r="Q2485" t="str">
        <f>IF(AND(Table11[[#This Row],[Height (cm)]]&gt;=180,Table11[[#This Row],[Weight (kg)]]&gt;=70),"180+ and 70+","")</f>
        <v>180+ and 70+</v>
      </c>
    </row>
    <row r="2486" spans="12:17" x14ac:dyDescent="0.2">
      <c r="L2486" t="s">
        <v>2244</v>
      </c>
      <c r="M2486">
        <v>26</v>
      </c>
      <c r="N2486">
        <v>186</v>
      </c>
      <c r="O2486">
        <v>84</v>
      </c>
      <c r="P2486" t="str">
        <f>IF(Table11[[#This Row],[Age]]&lt;=22,"Rookie",IF(Table11[[#This Row],[Age]]&lt;=29,"Seasoned","Veteran"))</f>
        <v>Seasoned</v>
      </c>
      <c r="Q2486" t="str">
        <f>IF(AND(Table11[[#This Row],[Height (cm)]]&gt;=180,Table11[[#This Row],[Weight (kg)]]&gt;=70),"180+ and 70+","")</f>
        <v>180+ and 70+</v>
      </c>
    </row>
    <row r="2487" spans="12:17" x14ac:dyDescent="0.2">
      <c r="L2487" t="s">
        <v>2245</v>
      </c>
      <c r="M2487">
        <v>25</v>
      </c>
      <c r="N2487">
        <v>195</v>
      </c>
      <c r="O2487">
        <v>85</v>
      </c>
      <c r="P2487" t="str">
        <f>IF(Table11[[#This Row],[Age]]&lt;=22,"Rookie",IF(Table11[[#This Row],[Age]]&lt;=29,"Seasoned","Veteran"))</f>
        <v>Seasoned</v>
      </c>
      <c r="Q2487" t="str">
        <f>IF(AND(Table11[[#This Row],[Height (cm)]]&gt;=180,Table11[[#This Row],[Weight (kg)]]&gt;=70),"180+ and 70+","")</f>
        <v>180+ and 70+</v>
      </c>
    </row>
    <row r="2488" spans="12:17" x14ac:dyDescent="0.2">
      <c r="L2488" t="s">
        <v>1698</v>
      </c>
      <c r="M2488">
        <v>24</v>
      </c>
      <c r="N2488">
        <v>185</v>
      </c>
      <c r="O2488">
        <v>84</v>
      </c>
      <c r="P2488" t="str">
        <f>IF(Table11[[#This Row],[Age]]&lt;=22,"Rookie",IF(Table11[[#This Row],[Age]]&lt;=29,"Seasoned","Veteran"))</f>
        <v>Seasoned</v>
      </c>
      <c r="Q2488" t="str">
        <f>IF(AND(Table11[[#This Row],[Height (cm)]]&gt;=180,Table11[[#This Row],[Weight (kg)]]&gt;=70),"180+ and 70+","")</f>
        <v>180+ and 70+</v>
      </c>
    </row>
    <row r="2489" spans="12:17" x14ac:dyDescent="0.2">
      <c r="L2489" t="s">
        <v>1699</v>
      </c>
      <c r="M2489">
        <v>26</v>
      </c>
      <c r="N2489">
        <v>170</v>
      </c>
      <c r="O2489">
        <v>70</v>
      </c>
      <c r="P2489" t="str">
        <f>IF(Table11[[#This Row],[Age]]&lt;=22,"Rookie",IF(Table11[[#This Row],[Age]]&lt;=29,"Seasoned","Veteran"))</f>
        <v>Seasoned</v>
      </c>
      <c r="Q2489" t="str">
        <f>IF(AND(Table11[[#This Row],[Height (cm)]]&gt;=180,Table11[[#This Row],[Weight (kg)]]&gt;=70),"180+ and 70+","")</f>
        <v/>
      </c>
    </row>
    <row r="2490" spans="12:17" x14ac:dyDescent="0.2">
      <c r="L2490" t="s">
        <v>2246</v>
      </c>
      <c r="M2490">
        <v>28</v>
      </c>
      <c r="N2490">
        <v>189</v>
      </c>
      <c r="O2490">
        <v>78</v>
      </c>
      <c r="P2490" t="str">
        <f>IF(Table11[[#This Row],[Age]]&lt;=22,"Rookie",IF(Table11[[#This Row],[Age]]&lt;=29,"Seasoned","Veteran"))</f>
        <v>Seasoned</v>
      </c>
      <c r="Q2490" t="str">
        <f>IF(AND(Table11[[#This Row],[Height (cm)]]&gt;=180,Table11[[#This Row],[Weight (kg)]]&gt;=70),"180+ and 70+","")</f>
        <v>180+ and 70+</v>
      </c>
    </row>
    <row r="2491" spans="12:17" x14ac:dyDescent="0.2">
      <c r="L2491" t="s">
        <v>1385</v>
      </c>
      <c r="M2491">
        <v>24</v>
      </c>
      <c r="N2491">
        <v>182</v>
      </c>
      <c r="O2491">
        <v>72</v>
      </c>
      <c r="P2491" t="str">
        <f>IF(Table11[[#This Row],[Age]]&lt;=22,"Rookie",IF(Table11[[#This Row],[Age]]&lt;=29,"Seasoned","Veteran"))</f>
        <v>Seasoned</v>
      </c>
      <c r="Q2491" t="str">
        <f>IF(AND(Table11[[#This Row],[Height (cm)]]&gt;=180,Table11[[#This Row],[Weight (kg)]]&gt;=70),"180+ and 70+","")</f>
        <v>180+ and 70+</v>
      </c>
    </row>
    <row r="2492" spans="12:17" x14ac:dyDescent="0.2">
      <c r="L2492" t="s">
        <v>2247</v>
      </c>
      <c r="M2492">
        <v>22</v>
      </c>
      <c r="N2492">
        <v>182</v>
      </c>
      <c r="O2492">
        <v>76</v>
      </c>
      <c r="P2492" t="str">
        <f>IF(Table11[[#This Row],[Age]]&lt;=22,"Rookie",IF(Table11[[#This Row],[Age]]&lt;=29,"Seasoned","Veteran"))</f>
        <v>Rookie</v>
      </c>
      <c r="Q2492" t="str">
        <f>IF(AND(Table11[[#This Row],[Height (cm)]]&gt;=180,Table11[[#This Row],[Weight (kg)]]&gt;=70),"180+ and 70+","")</f>
        <v>180+ and 70+</v>
      </c>
    </row>
    <row r="2493" spans="12:17" x14ac:dyDescent="0.2">
      <c r="L2493" t="s">
        <v>2248</v>
      </c>
      <c r="M2493">
        <v>23</v>
      </c>
      <c r="N2493">
        <v>181</v>
      </c>
      <c r="O2493">
        <v>74</v>
      </c>
      <c r="P2493" t="str">
        <f>IF(Table11[[#This Row],[Age]]&lt;=22,"Rookie",IF(Table11[[#This Row],[Age]]&lt;=29,"Seasoned","Veteran"))</f>
        <v>Seasoned</v>
      </c>
      <c r="Q2493" t="str">
        <f>IF(AND(Table11[[#This Row],[Height (cm)]]&gt;=180,Table11[[#This Row],[Weight (kg)]]&gt;=70),"180+ and 70+","")</f>
        <v>180+ and 70+</v>
      </c>
    </row>
    <row r="2494" spans="12:17" x14ac:dyDescent="0.2">
      <c r="L2494" t="s">
        <v>2249</v>
      </c>
      <c r="M2494">
        <v>23</v>
      </c>
      <c r="N2494">
        <v>174</v>
      </c>
      <c r="O2494">
        <v>68</v>
      </c>
      <c r="P2494" t="str">
        <f>IF(Table11[[#This Row],[Age]]&lt;=22,"Rookie",IF(Table11[[#This Row],[Age]]&lt;=29,"Seasoned","Veteran"))</f>
        <v>Seasoned</v>
      </c>
      <c r="Q2494" t="str">
        <f>IF(AND(Table11[[#This Row],[Height (cm)]]&gt;=180,Table11[[#This Row],[Weight (kg)]]&gt;=70),"180+ and 70+","")</f>
        <v/>
      </c>
    </row>
    <row r="2495" spans="12:17" x14ac:dyDescent="0.2">
      <c r="L2495" t="s">
        <v>2250</v>
      </c>
      <c r="M2495">
        <v>25</v>
      </c>
      <c r="N2495">
        <v>172</v>
      </c>
      <c r="O2495">
        <v>72</v>
      </c>
      <c r="P2495" t="str">
        <f>IF(Table11[[#This Row],[Age]]&lt;=22,"Rookie",IF(Table11[[#This Row],[Age]]&lt;=29,"Seasoned","Veteran"))</f>
        <v>Seasoned</v>
      </c>
      <c r="Q2495" t="str">
        <f>IF(AND(Table11[[#This Row],[Height (cm)]]&gt;=180,Table11[[#This Row],[Weight (kg)]]&gt;=70),"180+ and 70+","")</f>
        <v/>
      </c>
    </row>
    <row r="2496" spans="12:17" x14ac:dyDescent="0.2">
      <c r="L2496" t="s">
        <v>2251</v>
      </c>
      <c r="M2496">
        <v>26</v>
      </c>
      <c r="N2496">
        <v>177</v>
      </c>
      <c r="O2496">
        <v>68</v>
      </c>
      <c r="P2496" t="str">
        <f>IF(Table11[[#This Row],[Age]]&lt;=22,"Rookie",IF(Table11[[#This Row],[Age]]&lt;=29,"Seasoned","Veteran"))</f>
        <v>Seasoned</v>
      </c>
      <c r="Q2496" t="str">
        <f>IF(AND(Table11[[#This Row],[Height (cm)]]&gt;=180,Table11[[#This Row],[Weight (kg)]]&gt;=70),"180+ and 70+","")</f>
        <v/>
      </c>
    </row>
    <row r="2497" spans="12:17" x14ac:dyDescent="0.2">
      <c r="L2497" t="s">
        <v>2252</v>
      </c>
      <c r="M2497">
        <v>26</v>
      </c>
      <c r="N2497">
        <v>180</v>
      </c>
      <c r="O2497">
        <v>79</v>
      </c>
      <c r="P2497" t="str">
        <f>IF(Table11[[#This Row],[Age]]&lt;=22,"Rookie",IF(Table11[[#This Row],[Age]]&lt;=29,"Seasoned","Veteran"))</f>
        <v>Seasoned</v>
      </c>
      <c r="Q2497" t="str">
        <f>IF(AND(Table11[[#This Row],[Height (cm)]]&gt;=180,Table11[[#This Row],[Weight (kg)]]&gt;=70),"180+ and 70+","")</f>
        <v>180+ and 70+</v>
      </c>
    </row>
    <row r="2498" spans="12:17" x14ac:dyDescent="0.2">
      <c r="L2498" t="s">
        <v>2253</v>
      </c>
      <c r="M2498">
        <v>25</v>
      </c>
      <c r="N2498">
        <v>173</v>
      </c>
      <c r="O2498">
        <v>65</v>
      </c>
      <c r="P2498" t="str">
        <f>IF(Table11[[#This Row],[Age]]&lt;=22,"Rookie",IF(Table11[[#This Row],[Age]]&lt;=29,"Seasoned","Veteran"))</f>
        <v>Seasoned</v>
      </c>
      <c r="Q2498" t="str">
        <f>IF(AND(Table11[[#This Row],[Height (cm)]]&gt;=180,Table11[[#This Row],[Weight (kg)]]&gt;=70),"180+ and 70+","")</f>
        <v/>
      </c>
    </row>
    <row r="2499" spans="12:17" x14ac:dyDescent="0.2">
      <c r="L2499" t="s">
        <v>2254</v>
      </c>
      <c r="M2499">
        <v>21</v>
      </c>
      <c r="N2499">
        <v>177</v>
      </c>
      <c r="O2499">
        <v>80</v>
      </c>
      <c r="P2499" t="str">
        <f>IF(Table11[[#This Row],[Age]]&lt;=22,"Rookie",IF(Table11[[#This Row],[Age]]&lt;=29,"Seasoned","Veteran"))</f>
        <v>Rookie</v>
      </c>
      <c r="Q2499" t="str">
        <f>IF(AND(Table11[[#This Row],[Height (cm)]]&gt;=180,Table11[[#This Row],[Weight (kg)]]&gt;=70),"180+ and 70+","")</f>
        <v/>
      </c>
    </row>
    <row r="2500" spans="12:17" x14ac:dyDescent="0.2">
      <c r="L2500" t="s">
        <v>2255</v>
      </c>
      <c r="M2500">
        <v>24</v>
      </c>
      <c r="N2500">
        <v>177</v>
      </c>
      <c r="O2500">
        <v>68</v>
      </c>
      <c r="P2500" t="str">
        <f>IF(Table11[[#This Row],[Age]]&lt;=22,"Rookie",IF(Table11[[#This Row],[Age]]&lt;=29,"Seasoned","Veteran"))</f>
        <v>Seasoned</v>
      </c>
      <c r="Q2500" t="str">
        <f>IF(AND(Table11[[#This Row],[Height (cm)]]&gt;=180,Table11[[#This Row],[Weight (kg)]]&gt;=70),"180+ and 70+","")</f>
        <v/>
      </c>
    </row>
    <row r="2501" spans="12:17" x14ac:dyDescent="0.2">
      <c r="L2501" t="s">
        <v>2256</v>
      </c>
      <c r="M2501">
        <v>25</v>
      </c>
      <c r="N2501">
        <v>183</v>
      </c>
      <c r="O2501">
        <v>78</v>
      </c>
      <c r="P2501" t="str">
        <f>IF(Table11[[#This Row],[Age]]&lt;=22,"Rookie",IF(Table11[[#This Row],[Age]]&lt;=29,"Seasoned","Veteran"))</f>
        <v>Seasoned</v>
      </c>
      <c r="Q2501" t="str">
        <f>IF(AND(Table11[[#This Row],[Height (cm)]]&gt;=180,Table11[[#This Row],[Weight (kg)]]&gt;=70),"180+ and 70+","")</f>
        <v>180+ and 70+</v>
      </c>
    </row>
    <row r="2502" spans="12:17" x14ac:dyDescent="0.2">
      <c r="L2502" t="s">
        <v>2257</v>
      </c>
      <c r="M2502">
        <v>23</v>
      </c>
      <c r="N2502">
        <v>175</v>
      </c>
      <c r="O2502">
        <v>70</v>
      </c>
      <c r="P2502" t="str">
        <f>IF(Table11[[#This Row],[Age]]&lt;=22,"Rookie",IF(Table11[[#This Row],[Age]]&lt;=29,"Seasoned","Veteran"))</f>
        <v>Seasoned</v>
      </c>
      <c r="Q2502" t="str">
        <f>IF(AND(Table11[[#This Row],[Height (cm)]]&gt;=180,Table11[[#This Row],[Weight (kg)]]&gt;=70),"180+ and 70+","")</f>
        <v/>
      </c>
    </row>
    <row r="2503" spans="12:17" x14ac:dyDescent="0.2">
      <c r="L2503" t="s">
        <v>1703</v>
      </c>
      <c r="M2503">
        <v>26</v>
      </c>
      <c r="N2503">
        <v>185</v>
      </c>
      <c r="O2503">
        <v>82</v>
      </c>
      <c r="P2503" t="str">
        <f>IF(Table11[[#This Row],[Age]]&lt;=22,"Rookie",IF(Table11[[#This Row],[Age]]&lt;=29,"Seasoned","Veteran"))</f>
        <v>Seasoned</v>
      </c>
      <c r="Q2503" t="str">
        <f>IF(AND(Table11[[#This Row],[Height (cm)]]&gt;=180,Table11[[#This Row],[Weight (kg)]]&gt;=70),"180+ and 70+","")</f>
        <v>180+ and 70+</v>
      </c>
    </row>
    <row r="2504" spans="12:17" x14ac:dyDescent="0.2">
      <c r="L2504" t="s">
        <v>2258</v>
      </c>
      <c r="M2504">
        <v>23</v>
      </c>
      <c r="N2504">
        <v>178</v>
      </c>
      <c r="O2504">
        <v>78</v>
      </c>
      <c r="P2504" t="str">
        <f>IF(Table11[[#This Row],[Age]]&lt;=22,"Rookie",IF(Table11[[#This Row],[Age]]&lt;=29,"Seasoned","Veteran"))</f>
        <v>Seasoned</v>
      </c>
      <c r="Q2504" t="str">
        <f>IF(AND(Table11[[#This Row],[Height (cm)]]&gt;=180,Table11[[#This Row],[Weight (kg)]]&gt;=70),"180+ and 70+","")</f>
        <v/>
      </c>
    </row>
    <row r="2505" spans="12:17" x14ac:dyDescent="0.2">
      <c r="L2505" t="s">
        <v>2259</v>
      </c>
      <c r="M2505">
        <v>27</v>
      </c>
      <c r="N2505">
        <v>193</v>
      </c>
      <c r="O2505">
        <v>83</v>
      </c>
      <c r="P2505" t="str">
        <f>IF(Table11[[#This Row],[Age]]&lt;=22,"Rookie",IF(Table11[[#This Row],[Age]]&lt;=29,"Seasoned","Veteran"))</f>
        <v>Seasoned</v>
      </c>
      <c r="Q2505" t="str">
        <f>IF(AND(Table11[[#This Row],[Height (cm)]]&gt;=180,Table11[[#This Row],[Weight (kg)]]&gt;=70),"180+ and 70+","")</f>
        <v>180+ and 70+</v>
      </c>
    </row>
    <row r="2506" spans="12:17" x14ac:dyDescent="0.2">
      <c r="L2506" t="s">
        <v>1707</v>
      </c>
      <c r="M2506">
        <v>24</v>
      </c>
      <c r="N2506">
        <v>181</v>
      </c>
      <c r="O2506">
        <v>70</v>
      </c>
      <c r="P2506" t="str">
        <f>IF(Table11[[#This Row],[Age]]&lt;=22,"Rookie",IF(Table11[[#This Row],[Age]]&lt;=29,"Seasoned","Veteran"))</f>
        <v>Seasoned</v>
      </c>
      <c r="Q2506" t="str">
        <f>IF(AND(Table11[[#This Row],[Height (cm)]]&gt;=180,Table11[[#This Row],[Weight (kg)]]&gt;=70),"180+ and 70+","")</f>
        <v>180+ and 70+</v>
      </c>
    </row>
    <row r="2507" spans="12:17" x14ac:dyDescent="0.2">
      <c r="L2507" t="s">
        <v>2260</v>
      </c>
      <c r="M2507">
        <v>25</v>
      </c>
      <c r="N2507">
        <v>172</v>
      </c>
      <c r="O2507">
        <v>68</v>
      </c>
      <c r="P2507" t="str">
        <f>IF(Table11[[#This Row],[Age]]&lt;=22,"Rookie",IF(Table11[[#This Row],[Age]]&lt;=29,"Seasoned","Veteran"))</f>
        <v>Seasoned</v>
      </c>
      <c r="Q2507" t="str">
        <f>IF(AND(Table11[[#This Row],[Height (cm)]]&gt;=180,Table11[[#This Row],[Weight (kg)]]&gt;=70),"180+ and 70+","")</f>
        <v/>
      </c>
    </row>
    <row r="2508" spans="12:17" x14ac:dyDescent="0.2">
      <c r="L2508" t="s">
        <v>2261</v>
      </c>
      <c r="M2508">
        <v>24</v>
      </c>
      <c r="N2508">
        <v>186</v>
      </c>
      <c r="O2508">
        <v>85</v>
      </c>
      <c r="P2508" t="str">
        <f>IF(Table11[[#This Row],[Age]]&lt;=22,"Rookie",IF(Table11[[#This Row],[Age]]&lt;=29,"Seasoned","Veteran"))</f>
        <v>Seasoned</v>
      </c>
      <c r="Q2508" t="str">
        <f>IF(AND(Table11[[#This Row],[Height (cm)]]&gt;=180,Table11[[#This Row],[Weight (kg)]]&gt;=70),"180+ and 70+","")</f>
        <v>180+ and 70+</v>
      </c>
    </row>
    <row r="2509" spans="12:17" x14ac:dyDescent="0.2">
      <c r="L2509" t="s">
        <v>2262</v>
      </c>
      <c r="M2509">
        <v>23</v>
      </c>
      <c r="N2509">
        <v>185</v>
      </c>
      <c r="O2509">
        <v>80</v>
      </c>
      <c r="P2509" t="str">
        <f>IF(Table11[[#This Row],[Age]]&lt;=22,"Rookie",IF(Table11[[#This Row],[Age]]&lt;=29,"Seasoned","Veteran"))</f>
        <v>Seasoned</v>
      </c>
      <c r="Q2509" t="str">
        <f>IF(AND(Table11[[#This Row],[Height (cm)]]&gt;=180,Table11[[#This Row],[Weight (kg)]]&gt;=70),"180+ and 70+","")</f>
        <v>180+ and 70+</v>
      </c>
    </row>
    <row r="2510" spans="12:17" x14ac:dyDescent="0.2">
      <c r="L2510" t="s">
        <v>2263</v>
      </c>
      <c r="M2510">
        <v>25</v>
      </c>
      <c r="N2510">
        <v>172</v>
      </c>
      <c r="O2510">
        <v>68</v>
      </c>
      <c r="P2510" t="str">
        <f>IF(Table11[[#This Row],[Age]]&lt;=22,"Rookie",IF(Table11[[#This Row],[Age]]&lt;=29,"Seasoned","Veteran"))</f>
        <v>Seasoned</v>
      </c>
      <c r="Q2510" t="str">
        <f>IF(AND(Table11[[#This Row],[Height (cm)]]&gt;=180,Table11[[#This Row],[Weight (kg)]]&gt;=70),"180+ and 70+","")</f>
        <v/>
      </c>
    </row>
    <row r="2511" spans="12:17" x14ac:dyDescent="0.2">
      <c r="L2511" t="s">
        <v>2264</v>
      </c>
      <c r="M2511">
        <v>24</v>
      </c>
      <c r="N2511">
        <v>190</v>
      </c>
      <c r="O2511">
        <v>86</v>
      </c>
      <c r="P2511" t="str">
        <f>IF(Table11[[#This Row],[Age]]&lt;=22,"Rookie",IF(Table11[[#This Row],[Age]]&lt;=29,"Seasoned","Veteran"))</f>
        <v>Seasoned</v>
      </c>
      <c r="Q2511" t="str">
        <f>IF(AND(Table11[[#This Row],[Height (cm)]]&gt;=180,Table11[[#This Row],[Weight (kg)]]&gt;=70),"180+ and 70+","")</f>
        <v>180+ and 70+</v>
      </c>
    </row>
    <row r="2512" spans="12:17" x14ac:dyDescent="0.2">
      <c r="L2512" t="s">
        <v>2265</v>
      </c>
      <c r="M2512">
        <v>25</v>
      </c>
      <c r="N2512">
        <v>178</v>
      </c>
      <c r="O2512">
        <v>70</v>
      </c>
      <c r="P2512" t="str">
        <f>IF(Table11[[#This Row],[Age]]&lt;=22,"Rookie",IF(Table11[[#This Row],[Age]]&lt;=29,"Seasoned","Veteran"))</f>
        <v>Seasoned</v>
      </c>
      <c r="Q2512" t="str">
        <f>IF(AND(Table11[[#This Row],[Height (cm)]]&gt;=180,Table11[[#This Row],[Weight (kg)]]&gt;=70),"180+ and 70+","")</f>
        <v/>
      </c>
    </row>
    <row r="2513" spans="12:17" x14ac:dyDescent="0.2">
      <c r="L2513" t="s">
        <v>2266</v>
      </c>
      <c r="M2513">
        <v>25</v>
      </c>
      <c r="N2513">
        <v>188</v>
      </c>
      <c r="O2513">
        <v>79</v>
      </c>
      <c r="P2513" t="str">
        <f>IF(Table11[[#This Row],[Age]]&lt;=22,"Rookie",IF(Table11[[#This Row],[Age]]&lt;=29,"Seasoned","Veteran"))</f>
        <v>Seasoned</v>
      </c>
      <c r="Q2513" t="str">
        <f>IF(AND(Table11[[#This Row],[Height (cm)]]&gt;=180,Table11[[#This Row],[Weight (kg)]]&gt;=70),"180+ and 70+","")</f>
        <v>180+ and 70+</v>
      </c>
    </row>
    <row r="2514" spans="12:17" x14ac:dyDescent="0.2">
      <c r="L2514" t="s">
        <v>2267</v>
      </c>
      <c r="M2514">
        <v>25</v>
      </c>
      <c r="N2514">
        <v>188</v>
      </c>
      <c r="O2514">
        <v>76</v>
      </c>
      <c r="P2514" t="str">
        <f>IF(Table11[[#This Row],[Age]]&lt;=22,"Rookie",IF(Table11[[#This Row],[Age]]&lt;=29,"Seasoned","Veteran"))</f>
        <v>Seasoned</v>
      </c>
      <c r="Q2514" t="str">
        <f>IF(AND(Table11[[#This Row],[Height (cm)]]&gt;=180,Table11[[#This Row],[Weight (kg)]]&gt;=70),"180+ and 70+","")</f>
        <v>180+ and 70+</v>
      </c>
    </row>
    <row r="2515" spans="12:17" x14ac:dyDescent="0.2">
      <c r="L2515" t="s">
        <v>2268</v>
      </c>
      <c r="M2515">
        <v>27</v>
      </c>
      <c r="N2515">
        <v>176</v>
      </c>
      <c r="O2515">
        <v>75</v>
      </c>
      <c r="P2515" t="str">
        <f>IF(Table11[[#This Row],[Age]]&lt;=22,"Rookie",IF(Table11[[#This Row],[Age]]&lt;=29,"Seasoned","Veteran"))</f>
        <v>Seasoned</v>
      </c>
      <c r="Q2515" t="str">
        <f>IF(AND(Table11[[#This Row],[Height (cm)]]&gt;=180,Table11[[#This Row],[Weight (kg)]]&gt;=70),"180+ and 70+","")</f>
        <v/>
      </c>
    </row>
    <row r="2516" spans="12:17" x14ac:dyDescent="0.2">
      <c r="L2516" t="s">
        <v>2269</v>
      </c>
      <c r="M2516">
        <v>25</v>
      </c>
      <c r="N2516">
        <v>170</v>
      </c>
      <c r="O2516">
        <v>66</v>
      </c>
      <c r="P2516" t="str">
        <f>IF(Table11[[#This Row],[Age]]&lt;=22,"Rookie",IF(Table11[[#This Row],[Age]]&lt;=29,"Seasoned","Veteran"))</f>
        <v>Seasoned</v>
      </c>
      <c r="Q2516" t="str">
        <f>IF(AND(Table11[[#This Row],[Height (cm)]]&gt;=180,Table11[[#This Row],[Weight (kg)]]&gt;=70),"180+ and 70+","")</f>
        <v/>
      </c>
    </row>
    <row r="2517" spans="12:17" x14ac:dyDescent="0.2">
      <c r="L2517" t="s">
        <v>2270</v>
      </c>
      <c r="M2517">
        <v>24</v>
      </c>
      <c r="N2517">
        <v>182</v>
      </c>
      <c r="O2517">
        <v>73</v>
      </c>
      <c r="P2517" t="str">
        <f>IF(Table11[[#This Row],[Age]]&lt;=22,"Rookie",IF(Table11[[#This Row],[Age]]&lt;=29,"Seasoned","Veteran"))</f>
        <v>Seasoned</v>
      </c>
      <c r="Q2517" t="str">
        <f>IF(AND(Table11[[#This Row],[Height (cm)]]&gt;=180,Table11[[#This Row],[Weight (kg)]]&gt;=70),"180+ and 70+","")</f>
        <v>180+ and 70+</v>
      </c>
    </row>
    <row r="2518" spans="12:17" x14ac:dyDescent="0.2">
      <c r="L2518" t="s">
        <v>2271</v>
      </c>
      <c r="M2518">
        <v>26</v>
      </c>
      <c r="N2518">
        <v>185</v>
      </c>
      <c r="O2518">
        <v>84</v>
      </c>
      <c r="P2518" t="str">
        <f>IF(Table11[[#This Row],[Age]]&lt;=22,"Rookie",IF(Table11[[#This Row],[Age]]&lt;=29,"Seasoned","Veteran"))</f>
        <v>Seasoned</v>
      </c>
      <c r="Q2518" t="str">
        <f>IF(AND(Table11[[#This Row],[Height (cm)]]&gt;=180,Table11[[#This Row],[Weight (kg)]]&gt;=70),"180+ and 70+","")</f>
        <v>180+ and 70+</v>
      </c>
    </row>
    <row r="2519" spans="12:17" x14ac:dyDescent="0.2">
      <c r="L2519" t="s">
        <v>2272</v>
      </c>
      <c r="M2519">
        <v>28</v>
      </c>
      <c r="N2519">
        <v>175</v>
      </c>
      <c r="O2519">
        <v>67</v>
      </c>
      <c r="P2519" t="str">
        <f>IF(Table11[[#This Row],[Age]]&lt;=22,"Rookie",IF(Table11[[#This Row],[Age]]&lt;=29,"Seasoned","Veteran"))</f>
        <v>Seasoned</v>
      </c>
      <c r="Q2519" t="str">
        <f>IF(AND(Table11[[#This Row],[Height (cm)]]&gt;=180,Table11[[#This Row],[Weight (kg)]]&gt;=70),"180+ and 70+","")</f>
        <v/>
      </c>
    </row>
    <row r="2520" spans="12:17" x14ac:dyDescent="0.2">
      <c r="L2520" t="s">
        <v>2273</v>
      </c>
      <c r="M2520">
        <v>22</v>
      </c>
      <c r="N2520">
        <v>184</v>
      </c>
      <c r="O2520">
        <v>82</v>
      </c>
      <c r="P2520" t="str">
        <f>IF(Table11[[#This Row],[Age]]&lt;=22,"Rookie",IF(Table11[[#This Row],[Age]]&lt;=29,"Seasoned","Veteran"))</f>
        <v>Rookie</v>
      </c>
      <c r="Q2520" t="str">
        <f>IF(AND(Table11[[#This Row],[Height (cm)]]&gt;=180,Table11[[#This Row],[Weight (kg)]]&gt;=70),"180+ and 70+","")</f>
        <v>180+ and 70+</v>
      </c>
    </row>
    <row r="2521" spans="12:17" x14ac:dyDescent="0.2">
      <c r="L2521" t="s">
        <v>2274</v>
      </c>
      <c r="M2521">
        <v>27</v>
      </c>
      <c r="N2521">
        <v>175</v>
      </c>
      <c r="O2521">
        <v>69</v>
      </c>
      <c r="P2521" t="str">
        <f>IF(Table11[[#This Row],[Age]]&lt;=22,"Rookie",IF(Table11[[#This Row],[Age]]&lt;=29,"Seasoned","Veteran"))</f>
        <v>Seasoned</v>
      </c>
      <c r="Q2521" t="str">
        <f>IF(AND(Table11[[#This Row],[Height (cm)]]&gt;=180,Table11[[#This Row],[Weight (kg)]]&gt;=70),"180+ and 70+","")</f>
        <v/>
      </c>
    </row>
    <row r="2522" spans="12:17" x14ac:dyDescent="0.2">
      <c r="L2522" t="s">
        <v>2275</v>
      </c>
      <c r="M2522">
        <v>25</v>
      </c>
      <c r="N2522">
        <v>197</v>
      </c>
      <c r="O2522">
        <v>98</v>
      </c>
      <c r="P2522" t="str">
        <f>IF(Table11[[#This Row],[Age]]&lt;=22,"Rookie",IF(Table11[[#This Row],[Age]]&lt;=29,"Seasoned","Veteran"))</f>
        <v>Seasoned</v>
      </c>
      <c r="Q2522" t="str">
        <f>IF(AND(Table11[[#This Row],[Height (cm)]]&gt;=180,Table11[[#This Row],[Weight (kg)]]&gt;=70),"180+ and 70+","")</f>
        <v>180+ and 70+</v>
      </c>
    </row>
    <row r="2523" spans="12:17" x14ac:dyDescent="0.2">
      <c r="L2523" t="s">
        <v>2276</v>
      </c>
      <c r="M2523">
        <v>26</v>
      </c>
      <c r="N2523">
        <v>170</v>
      </c>
      <c r="O2523">
        <v>75</v>
      </c>
      <c r="P2523" t="str">
        <f>IF(Table11[[#This Row],[Age]]&lt;=22,"Rookie",IF(Table11[[#This Row],[Age]]&lt;=29,"Seasoned","Veteran"))</f>
        <v>Seasoned</v>
      </c>
      <c r="Q2523" t="str">
        <f>IF(AND(Table11[[#This Row],[Height (cm)]]&gt;=180,Table11[[#This Row],[Weight (kg)]]&gt;=70),"180+ and 70+","")</f>
        <v/>
      </c>
    </row>
    <row r="2524" spans="12:17" x14ac:dyDescent="0.2">
      <c r="L2524" t="s">
        <v>2277</v>
      </c>
      <c r="M2524">
        <v>25</v>
      </c>
      <c r="N2524">
        <v>169</v>
      </c>
      <c r="O2524">
        <v>60</v>
      </c>
      <c r="P2524" t="str">
        <f>IF(Table11[[#This Row],[Age]]&lt;=22,"Rookie",IF(Table11[[#This Row],[Age]]&lt;=29,"Seasoned","Veteran"))</f>
        <v>Seasoned</v>
      </c>
      <c r="Q2524" t="str">
        <f>IF(AND(Table11[[#This Row],[Height (cm)]]&gt;=180,Table11[[#This Row],[Weight (kg)]]&gt;=70),"180+ and 70+","")</f>
        <v/>
      </c>
    </row>
    <row r="2525" spans="12:17" x14ac:dyDescent="0.2">
      <c r="L2525" t="s">
        <v>2278</v>
      </c>
      <c r="M2525">
        <v>25</v>
      </c>
      <c r="N2525">
        <v>187</v>
      </c>
      <c r="O2525">
        <v>77</v>
      </c>
      <c r="P2525" t="str">
        <f>IF(Table11[[#This Row],[Age]]&lt;=22,"Rookie",IF(Table11[[#This Row],[Age]]&lt;=29,"Seasoned","Veteran"))</f>
        <v>Seasoned</v>
      </c>
      <c r="Q2525" t="str">
        <f>IF(AND(Table11[[#This Row],[Height (cm)]]&gt;=180,Table11[[#This Row],[Weight (kg)]]&gt;=70),"180+ and 70+","")</f>
        <v>180+ and 70+</v>
      </c>
    </row>
    <row r="2526" spans="12:17" x14ac:dyDescent="0.2">
      <c r="L2526" t="s">
        <v>2279</v>
      </c>
      <c r="M2526">
        <v>27</v>
      </c>
      <c r="N2526">
        <v>172</v>
      </c>
      <c r="O2526">
        <v>65</v>
      </c>
      <c r="P2526" t="str">
        <f>IF(Table11[[#This Row],[Age]]&lt;=22,"Rookie",IF(Table11[[#This Row],[Age]]&lt;=29,"Seasoned","Veteran"))</f>
        <v>Seasoned</v>
      </c>
      <c r="Q2526" t="str">
        <f>IF(AND(Table11[[#This Row],[Height (cm)]]&gt;=180,Table11[[#This Row],[Weight (kg)]]&gt;=70),"180+ and 70+","")</f>
        <v/>
      </c>
    </row>
    <row r="2527" spans="12:17" x14ac:dyDescent="0.2">
      <c r="L2527" t="s">
        <v>2280</v>
      </c>
      <c r="M2527">
        <v>25</v>
      </c>
      <c r="N2527">
        <v>190</v>
      </c>
      <c r="O2527">
        <v>83</v>
      </c>
      <c r="P2527" t="str">
        <f>IF(Table11[[#This Row],[Age]]&lt;=22,"Rookie",IF(Table11[[#This Row],[Age]]&lt;=29,"Seasoned","Veteran"))</f>
        <v>Seasoned</v>
      </c>
      <c r="Q2527" t="str">
        <f>IF(AND(Table11[[#This Row],[Height (cm)]]&gt;=180,Table11[[#This Row],[Weight (kg)]]&gt;=70),"180+ and 70+","")</f>
        <v>180+ and 70+</v>
      </c>
    </row>
    <row r="2528" spans="12:17" x14ac:dyDescent="0.2">
      <c r="L2528" t="s">
        <v>2281</v>
      </c>
      <c r="M2528">
        <v>24</v>
      </c>
      <c r="N2528">
        <v>178</v>
      </c>
      <c r="O2528">
        <v>68</v>
      </c>
      <c r="P2528" t="str">
        <f>IF(Table11[[#This Row],[Age]]&lt;=22,"Rookie",IF(Table11[[#This Row],[Age]]&lt;=29,"Seasoned","Veteran"))</f>
        <v>Seasoned</v>
      </c>
      <c r="Q2528" t="str">
        <f>IF(AND(Table11[[#This Row],[Height (cm)]]&gt;=180,Table11[[#This Row],[Weight (kg)]]&gt;=70),"180+ and 70+","")</f>
        <v/>
      </c>
    </row>
    <row r="2529" spans="12:17" x14ac:dyDescent="0.2">
      <c r="L2529" t="s">
        <v>2282</v>
      </c>
      <c r="M2529">
        <v>26</v>
      </c>
      <c r="N2529">
        <v>174</v>
      </c>
      <c r="O2529">
        <v>75</v>
      </c>
      <c r="P2529" t="str">
        <f>IF(Table11[[#This Row],[Age]]&lt;=22,"Rookie",IF(Table11[[#This Row],[Age]]&lt;=29,"Seasoned","Veteran"))</f>
        <v>Seasoned</v>
      </c>
      <c r="Q2529" t="str">
        <f>IF(AND(Table11[[#This Row],[Height (cm)]]&gt;=180,Table11[[#This Row],[Weight (kg)]]&gt;=70),"180+ and 70+","")</f>
        <v/>
      </c>
    </row>
    <row r="2530" spans="12:17" x14ac:dyDescent="0.2">
      <c r="L2530" t="s">
        <v>2283</v>
      </c>
      <c r="M2530">
        <v>26</v>
      </c>
      <c r="N2530">
        <v>174</v>
      </c>
      <c r="O2530">
        <v>69</v>
      </c>
      <c r="P2530" t="str">
        <f>IF(Table11[[#This Row],[Age]]&lt;=22,"Rookie",IF(Table11[[#This Row],[Age]]&lt;=29,"Seasoned","Veteran"))</f>
        <v>Seasoned</v>
      </c>
      <c r="Q2530" t="str">
        <f>IF(AND(Table11[[#This Row],[Height (cm)]]&gt;=180,Table11[[#This Row],[Weight (kg)]]&gt;=70),"180+ and 70+","")</f>
        <v/>
      </c>
    </row>
    <row r="2531" spans="12:17" x14ac:dyDescent="0.2">
      <c r="L2531" t="s">
        <v>2284</v>
      </c>
      <c r="M2531">
        <v>25</v>
      </c>
      <c r="N2531">
        <v>171</v>
      </c>
      <c r="O2531">
        <v>64</v>
      </c>
      <c r="P2531" t="str">
        <f>IF(Table11[[#This Row],[Age]]&lt;=22,"Rookie",IF(Table11[[#This Row],[Age]]&lt;=29,"Seasoned","Veteran"))</f>
        <v>Seasoned</v>
      </c>
      <c r="Q2531" t="str">
        <f>IF(AND(Table11[[#This Row],[Height (cm)]]&gt;=180,Table11[[#This Row],[Weight (kg)]]&gt;=70),"180+ and 70+","")</f>
        <v/>
      </c>
    </row>
    <row r="2532" spans="12:17" x14ac:dyDescent="0.2">
      <c r="L2532" t="s">
        <v>2285</v>
      </c>
      <c r="M2532">
        <v>26</v>
      </c>
      <c r="N2532">
        <v>180</v>
      </c>
      <c r="O2532">
        <v>67</v>
      </c>
      <c r="P2532" t="str">
        <f>IF(Table11[[#This Row],[Age]]&lt;=22,"Rookie",IF(Table11[[#This Row],[Age]]&lt;=29,"Seasoned","Veteran"))</f>
        <v>Seasoned</v>
      </c>
      <c r="Q2532" t="str">
        <f>IF(AND(Table11[[#This Row],[Height (cm)]]&gt;=180,Table11[[#This Row],[Weight (kg)]]&gt;=70),"180+ and 70+","")</f>
        <v/>
      </c>
    </row>
    <row r="2533" spans="12:17" x14ac:dyDescent="0.2">
      <c r="L2533" t="s">
        <v>2286</v>
      </c>
      <c r="M2533">
        <v>26</v>
      </c>
      <c r="N2533">
        <v>191</v>
      </c>
      <c r="O2533">
        <v>93</v>
      </c>
      <c r="P2533" t="str">
        <f>IF(Table11[[#This Row],[Age]]&lt;=22,"Rookie",IF(Table11[[#This Row],[Age]]&lt;=29,"Seasoned","Veteran"))</f>
        <v>Seasoned</v>
      </c>
      <c r="Q2533" t="str">
        <f>IF(AND(Table11[[#This Row],[Height (cm)]]&gt;=180,Table11[[#This Row],[Weight (kg)]]&gt;=70),"180+ and 70+","")</f>
        <v>180+ and 70+</v>
      </c>
    </row>
    <row r="2534" spans="12:17" x14ac:dyDescent="0.2">
      <c r="L2534" t="s">
        <v>1770</v>
      </c>
      <c r="M2534">
        <v>25</v>
      </c>
      <c r="N2534">
        <v>190</v>
      </c>
      <c r="O2534">
        <v>80</v>
      </c>
      <c r="P2534" t="str">
        <f>IF(Table11[[#This Row],[Age]]&lt;=22,"Rookie",IF(Table11[[#This Row],[Age]]&lt;=29,"Seasoned","Veteran"))</f>
        <v>Seasoned</v>
      </c>
      <c r="Q2534" t="str">
        <f>IF(AND(Table11[[#This Row],[Height (cm)]]&gt;=180,Table11[[#This Row],[Weight (kg)]]&gt;=70),"180+ and 70+","")</f>
        <v>180+ and 70+</v>
      </c>
    </row>
    <row r="2535" spans="12:17" x14ac:dyDescent="0.2">
      <c r="L2535" t="s">
        <v>2287</v>
      </c>
      <c r="M2535">
        <v>32</v>
      </c>
      <c r="N2535">
        <v>173</v>
      </c>
      <c r="O2535">
        <v>72</v>
      </c>
      <c r="P2535" t="str">
        <f>IF(Table11[[#This Row],[Age]]&lt;=22,"Rookie",IF(Table11[[#This Row],[Age]]&lt;=29,"Seasoned","Veteran"))</f>
        <v>Veteran</v>
      </c>
      <c r="Q2535" t="str">
        <f>IF(AND(Table11[[#This Row],[Height (cm)]]&gt;=180,Table11[[#This Row],[Weight (kg)]]&gt;=70),"180+ and 70+","")</f>
        <v/>
      </c>
    </row>
    <row r="2536" spans="12:17" x14ac:dyDescent="0.2">
      <c r="L2536" t="s">
        <v>2288</v>
      </c>
      <c r="M2536">
        <v>23</v>
      </c>
      <c r="N2536">
        <v>180</v>
      </c>
      <c r="O2536">
        <v>81</v>
      </c>
      <c r="P2536" t="str">
        <f>IF(Table11[[#This Row],[Age]]&lt;=22,"Rookie",IF(Table11[[#This Row],[Age]]&lt;=29,"Seasoned","Veteran"))</f>
        <v>Seasoned</v>
      </c>
      <c r="Q2536" t="str">
        <f>IF(AND(Table11[[#This Row],[Height (cm)]]&gt;=180,Table11[[#This Row],[Weight (kg)]]&gt;=70),"180+ and 70+","")</f>
        <v>180+ and 70+</v>
      </c>
    </row>
    <row r="2537" spans="12:17" x14ac:dyDescent="0.2">
      <c r="L2537" t="s">
        <v>1772</v>
      </c>
      <c r="M2537">
        <v>24</v>
      </c>
      <c r="N2537">
        <v>181</v>
      </c>
      <c r="O2537">
        <v>71</v>
      </c>
      <c r="P2537" t="str">
        <f>IF(Table11[[#This Row],[Age]]&lt;=22,"Rookie",IF(Table11[[#This Row],[Age]]&lt;=29,"Seasoned","Veteran"))</f>
        <v>Seasoned</v>
      </c>
      <c r="Q2537" t="str">
        <f>IF(AND(Table11[[#This Row],[Height (cm)]]&gt;=180,Table11[[#This Row],[Weight (kg)]]&gt;=70),"180+ and 70+","")</f>
        <v>180+ and 70+</v>
      </c>
    </row>
    <row r="2538" spans="12:17" x14ac:dyDescent="0.2">
      <c r="L2538" t="s">
        <v>2289</v>
      </c>
      <c r="M2538">
        <v>26</v>
      </c>
      <c r="N2538">
        <v>188</v>
      </c>
      <c r="O2538">
        <v>80</v>
      </c>
      <c r="P2538" t="str">
        <f>IF(Table11[[#This Row],[Age]]&lt;=22,"Rookie",IF(Table11[[#This Row],[Age]]&lt;=29,"Seasoned","Veteran"))</f>
        <v>Seasoned</v>
      </c>
      <c r="Q2538" t="str">
        <f>IF(AND(Table11[[#This Row],[Height (cm)]]&gt;=180,Table11[[#This Row],[Weight (kg)]]&gt;=70),"180+ and 70+","")</f>
        <v>180+ and 70+</v>
      </c>
    </row>
    <row r="2539" spans="12:17" x14ac:dyDescent="0.2">
      <c r="L2539" t="s">
        <v>2290</v>
      </c>
      <c r="M2539">
        <v>25</v>
      </c>
      <c r="N2539">
        <v>190</v>
      </c>
      <c r="O2539">
        <v>75</v>
      </c>
      <c r="P2539" t="str">
        <f>IF(Table11[[#This Row],[Age]]&lt;=22,"Rookie",IF(Table11[[#This Row],[Age]]&lt;=29,"Seasoned","Veteran"))</f>
        <v>Seasoned</v>
      </c>
      <c r="Q2539" t="str">
        <f>IF(AND(Table11[[#This Row],[Height (cm)]]&gt;=180,Table11[[#This Row],[Weight (kg)]]&gt;=70),"180+ and 70+","")</f>
        <v>180+ and 70+</v>
      </c>
    </row>
    <row r="2540" spans="12:17" x14ac:dyDescent="0.2">
      <c r="L2540" t="s">
        <v>2291</v>
      </c>
      <c r="M2540">
        <v>25</v>
      </c>
      <c r="N2540">
        <v>190</v>
      </c>
      <c r="O2540">
        <v>86</v>
      </c>
      <c r="P2540" t="str">
        <f>IF(Table11[[#This Row],[Age]]&lt;=22,"Rookie",IF(Table11[[#This Row],[Age]]&lt;=29,"Seasoned","Veteran"))</f>
        <v>Seasoned</v>
      </c>
      <c r="Q2540" t="str">
        <f>IF(AND(Table11[[#This Row],[Height (cm)]]&gt;=180,Table11[[#This Row],[Weight (kg)]]&gt;=70),"180+ and 70+","")</f>
        <v>180+ and 70+</v>
      </c>
    </row>
    <row r="2541" spans="12:17" x14ac:dyDescent="0.2">
      <c r="L2541" t="s">
        <v>2292</v>
      </c>
      <c r="M2541">
        <v>25</v>
      </c>
      <c r="N2541">
        <v>176</v>
      </c>
      <c r="O2541">
        <v>70</v>
      </c>
      <c r="P2541" t="str">
        <f>IF(Table11[[#This Row],[Age]]&lt;=22,"Rookie",IF(Table11[[#This Row],[Age]]&lt;=29,"Seasoned","Veteran"))</f>
        <v>Seasoned</v>
      </c>
      <c r="Q2541" t="str">
        <f>IF(AND(Table11[[#This Row],[Height (cm)]]&gt;=180,Table11[[#This Row],[Weight (kg)]]&gt;=70),"180+ and 70+","")</f>
        <v/>
      </c>
    </row>
    <row r="2542" spans="12:17" x14ac:dyDescent="0.2">
      <c r="L2542" t="s">
        <v>2293</v>
      </c>
      <c r="M2542">
        <v>25</v>
      </c>
      <c r="N2542">
        <v>175</v>
      </c>
      <c r="O2542">
        <v>72</v>
      </c>
      <c r="P2542" t="str">
        <f>IF(Table11[[#This Row],[Age]]&lt;=22,"Rookie",IF(Table11[[#This Row],[Age]]&lt;=29,"Seasoned","Veteran"))</f>
        <v>Seasoned</v>
      </c>
      <c r="Q2542" t="str">
        <f>IF(AND(Table11[[#This Row],[Height (cm)]]&gt;=180,Table11[[#This Row],[Weight (kg)]]&gt;=70),"180+ and 70+","")</f>
        <v/>
      </c>
    </row>
    <row r="2543" spans="12:17" x14ac:dyDescent="0.2">
      <c r="L2543" t="s">
        <v>2294</v>
      </c>
      <c r="M2543">
        <v>25</v>
      </c>
      <c r="N2543">
        <v>187</v>
      </c>
      <c r="O2543">
        <v>70</v>
      </c>
      <c r="P2543" t="str">
        <f>IF(Table11[[#This Row],[Age]]&lt;=22,"Rookie",IF(Table11[[#This Row],[Age]]&lt;=29,"Seasoned","Veteran"))</f>
        <v>Seasoned</v>
      </c>
      <c r="Q2543" t="str">
        <f>IF(AND(Table11[[#This Row],[Height (cm)]]&gt;=180,Table11[[#This Row],[Weight (kg)]]&gt;=70),"180+ and 70+","")</f>
        <v>180+ and 70+</v>
      </c>
    </row>
    <row r="2544" spans="12:17" x14ac:dyDescent="0.2">
      <c r="L2544" t="s">
        <v>2295</v>
      </c>
      <c r="M2544">
        <v>24</v>
      </c>
      <c r="N2544">
        <v>173</v>
      </c>
      <c r="O2544">
        <v>58</v>
      </c>
      <c r="P2544" t="str">
        <f>IF(Table11[[#This Row],[Age]]&lt;=22,"Rookie",IF(Table11[[#This Row],[Age]]&lt;=29,"Seasoned","Veteran"))</f>
        <v>Seasoned</v>
      </c>
      <c r="Q2544" t="str">
        <f>IF(AND(Table11[[#This Row],[Height (cm)]]&gt;=180,Table11[[#This Row],[Weight (kg)]]&gt;=70),"180+ and 70+","")</f>
        <v/>
      </c>
    </row>
    <row r="2545" spans="12:17" x14ac:dyDescent="0.2">
      <c r="L2545" t="s">
        <v>2296</v>
      </c>
      <c r="M2545">
        <v>29</v>
      </c>
      <c r="N2545">
        <v>188</v>
      </c>
      <c r="O2545">
        <v>84</v>
      </c>
      <c r="P2545" t="str">
        <f>IF(Table11[[#This Row],[Age]]&lt;=22,"Rookie",IF(Table11[[#This Row],[Age]]&lt;=29,"Seasoned","Veteran"))</f>
        <v>Seasoned</v>
      </c>
      <c r="Q2545" t="str">
        <f>IF(AND(Table11[[#This Row],[Height (cm)]]&gt;=180,Table11[[#This Row],[Weight (kg)]]&gt;=70),"180+ and 70+","")</f>
        <v>180+ and 70+</v>
      </c>
    </row>
    <row r="2546" spans="12:17" x14ac:dyDescent="0.2">
      <c r="L2546" t="s">
        <v>2297</v>
      </c>
      <c r="M2546">
        <v>24</v>
      </c>
      <c r="N2546">
        <v>178</v>
      </c>
      <c r="O2546">
        <v>72</v>
      </c>
      <c r="P2546" t="str">
        <f>IF(Table11[[#This Row],[Age]]&lt;=22,"Rookie",IF(Table11[[#This Row],[Age]]&lt;=29,"Seasoned","Veteran"))</f>
        <v>Seasoned</v>
      </c>
      <c r="Q2546" t="str">
        <f>IF(AND(Table11[[#This Row],[Height (cm)]]&gt;=180,Table11[[#This Row],[Weight (kg)]]&gt;=70),"180+ and 70+","")</f>
        <v/>
      </c>
    </row>
    <row r="2547" spans="12:17" x14ac:dyDescent="0.2">
      <c r="L2547" t="s">
        <v>2298</v>
      </c>
      <c r="M2547">
        <v>26</v>
      </c>
      <c r="N2547">
        <v>170</v>
      </c>
      <c r="O2547">
        <v>65</v>
      </c>
      <c r="P2547" t="str">
        <f>IF(Table11[[#This Row],[Age]]&lt;=22,"Rookie",IF(Table11[[#This Row],[Age]]&lt;=29,"Seasoned","Veteran"))</f>
        <v>Seasoned</v>
      </c>
      <c r="Q2547" t="str">
        <f>IF(AND(Table11[[#This Row],[Height (cm)]]&gt;=180,Table11[[#This Row],[Weight (kg)]]&gt;=70),"180+ and 70+","")</f>
        <v/>
      </c>
    </row>
    <row r="2548" spans="12:17" x14ac:dyDescent="0.2">
      <c r="L2548" t="s">
        <v>2299</v>
      </c>
      <c r="M2548">
        <v>25</v>
      </c>
      <c r="N2548">
        <v>183</v>
      </c>
      <c r="O2548">
        <v>78</v>
      </c>
      <c r="P2548" t="str">
        <f>IF(Table11[[#This Row],[Age]]&lt;=22,"Rookie",IF(Table11[[#This Row],[Age]]&lt;=29,"Seasoned","Veteran"))</f>
        <v>Seasoned</v>
      </c>
      <c r="Q2548" t="str">
        <f>IF(AND(Table11[[#This Row],[Height (cm)]]&gt;=180,Table11[[#This Row],[Weight (kg)]]&gt;=70),"180+ and 70+","")</f>
        <v>180+ and 70+</v>
      </c>
    </row>
    <row r="2549" spans="12:17" x14ac:dyDescent="0.2">
      <c r="L2549" t="s">
        <v>2300</v>
      </c>
      <c r="M2549">
        <v>25</v>
      </c>
      <c r="N2549">
        <v>183</v>
      </c>
      <c r="O2549">
        <v>80</v>
      </c>
      <c r="P2549" t="str">
        <f>IF(Table11[[#This Row],[Age]]&lt;=22,"Rookie",IF(Table11[[#This Row],[Age]]&lt;=29,"Seasoned","Veteran"))</f>
        <v>Seasoned</v>
      </c>
      <c r="Q2549" t="str">
        <f>IF(AND(Table11[[#This Row],[Height (cm)]]&gt;=180,Table11[[#This Row],[Weight (kg)]]&gt;=70),"180+ and 70+","")</f>
        <v>180+ and 70+</v>
      </c>
    </row>
    <row r="2550" spans="12:17" x14ac:dyDescent="0.2">
      <c r="L2550" t="s">
        <v>2301</v>
      </c>
      <c r="M2550">
        <v>26</v>
      </c>
      <c r="N2550">
        <v>189</v>
      </c>
      <c r="O2550">
        <v>79</v>
      </c>
      <c r="P2550" t="str">
        <f>IF(Table11[[#This Row],[Age]]&lt;=22,"Rookie",IF(Table11[[#This Row],[Age]]&lt;=29,"Seasoned","Veteran"))</f>
        <v>Seasoned</v>
      </c>
      <c r="Q2550" t="str">
        <f>IF(AND(Table11[[#This Row],[Height (cm)]]&gt;=180,Table11[[#This Row],[Weight (kg)]]&gt;=70),"180+ and 70+","")</f>
        <v>180+ and 70+</v>
      </c>
    </row>
    <row r="2551" spans="12:17" x14ac:dyDescent="0.2">
      <c r="L2551" t="s">
        <v>2302</v>
      </c>
      <c r="M2551">
        <v>23</v>
      </c>
      <c r="N2551">
        <v>185</v>
      </c>
      <c r="O2551">
        <v>75</v>
      </c>
      <c r="P2551" t="str">
        <f>IF(Table11[[#This Row],[Age]]&lt;=22,"Rookie",IF(Table11[[#This Row],[Age]]&lt;=29,"Seasoned","Veteran"))</f>
        <v>Seasoned</v>
      </c>
      <c r="Q2551" t="str">
        <f>IF(AND(Table11[[#This Row],[Height (cm)]]&gt;=180,Table11[[#This Row],[Weight (kg)]]&gt;=70),"180+ and 70+","")</f>
        <v>180+ and 70+</v>
      </c>
    </row>
    <row r="2552" spans="12:17" x14ac:dyDescent="0.2">
      <c r="L2552" t="s">
        <v>2303</v>
      </c>
      <c r="M2552">
        <v>26</v>
      </c>
      <c r="N2552">
        <v>183</v>
      </c>
      <c r="O2552">
        <v>75</v>
      </c>
      <c r="P2552" t="str">
        <f>IF(Table11[[#This Row],[Age]]&lt;=22,"Rookie",IF(Table11[[#This Row],[Age]]&lt;=29,"Seasoned","Veteran"))</f>
        <v>Seasoned</v>
      </c>
      <c r="Q2552" t="str">
        <f>IF(AND(Table11[[#This Row],[Height (cm)]]&gt;=180,Table11[[#This Row],[Weight (kg)]]&gt;=70),"180+ and 70+","")</f>
        <v>180+ and 70+</v>
      </c>
    </row>
    <row r="2553" spans="12:17" x14ac:dyDescent="0.2">
      <c r="L2553" t="s">
        <v>2304</v>
      </c>
      <c r="M2553">
        <v>26</v>
      </c>
      <c r="N2553">
        <v>170</v>
      </c>
      <c r="O2553">
        <v>65</v>
      </c>
      <c r="P2553" t="str">
        <f>IF(Table11[[#This Row],[Age]]&lt;=22,"Rookie",IF(Table11[[#This Row],[Age]]&lt;=29,"Seasoned","Veteran"))</f>
        <v>Seasoned</v>
      </c>
      <c r="Q2553" t="str">
        <f>IF(AND(Table11[[#This Row],[Height (cm)]]&gt;=180,Table11[[#This Row],[Weight (kg)]]&gt;=70),"180+ and 70+","")</f>
        <v/>
      </c>
    </row>
    <row r="2554" spans="12:17" x14ac:dyDescent="0.2">
      <c r="L2554" t="s">
        <v>2305</v>
      </c>
      <c r="M2554">
        <v>25</v>
      </c>
      <c r="N2554">
        <v>184</v>
      </c>
      <c r="O2554">
        <v>82</v>
      </c>
      <c r="P2554" t="str">
        <f>IF(Table11[[#This Row],[Age]]&lt;=22,"Rookie",IF(Table11[[#This Row],[Age]]&lt;=29,"Seasoned","Veteran"))</f>
        <v>Seasoned</v>
      </c>
      <c r="Q2554" t="str">
        <f>IF(AND(Table11[[#This Row],[Height (cm)]]&gt;=180,Table11[[#This Row],[Weight (kg)]]&gt;=70),"180+ and 70+","")</f>
        <v>180+ and 70+</v>
      </c>
    </row>
    <row r="2555" spans="12:17" x14ac:dyDescent="0.2">
      <c r="L2555" t="s">
        <v>2306</v>
      </c>
      <c r="M2555">
        <v>25</v>
      </c>
      <c r="N2555">
        <v>183</v>
      </c>
      <c r="O2555">
        <v>75</v>
      </c>
      <c r="P2555" t="str">
        <f>IF(Table11[[#This Row],[Age]]&lt;=22,"Rookie",IF(Table11[[#This Row],[Age]]&lt;=29,"Seasoned","Veteran"))</f>
        <v>Seasoned</v>
      </c>
      <c r="Q2555" t="str">
        <f>IF(AND(Table11[[#This Row],[Height (cm)]]&gt;=180,Table11[[#This Row],[Weight (kg)]]&gt;=70),"180+ and 70+","")</f>
        <v>180+ and 70+</v>
      </c>
    </row>
    <row r="2556" spans="12:17" x14ac:dyDescent="0.2">
      <c r="L2556" t="s">
        <v>2307</v>
      </c>
      <c r="M2556">
        <v>27</v>
      </c>
      <c r="N2556">
        <v>185</v>
      </c>
      <c r="O2556">
        <v>80</v>
      </c>
      <c r="P2556" t="str">
        <f>IF(Table11[[#This Row],[Age]]&lt;=22,"Rookie",IF(Table11[[#This Row],[Age]]&lt;=29,"Seasoned","Veteran"))</f>
        <v>Seasoned</v>
      </c>
      <c r="Q2556" t="str">
        <f>IF(AND(Table11[[#This Row],[Height (cm)]]&gt;=180,Table11[[#This Row],[Weight (kg)]]&gt;=70),"180+ and 70+","")</f>
        <v>180+ and 70+</v>
      </c>
    </row>
    <row r="2557" spans="12:17" x14ac:dyDescent="0.2">
      <c r="L2557" t="s">
        <v>2308</v>
      </c>
      <c r="M2557">
        <v>27</v>
      </c>
      <c r="N2557">
        <v>176</v>
      </c>
      <c r="O2557">
        <v>67</v>
      </c>
      <c r="P2557" t="str">
        <f>IF(Table11[[#This Row],[Age]]&lt;=22,"Rookie",IF(Table11[[#This Row],[Age]]&lt;=29,"Seasoned","Veteran"))</f>
        <v>Seasoned</v>
      </c>
      <c r="Q2557" t="str">
        <f>IF(AND(Table11[[#This Row],[Height (cm)]]&gt;=180,Table11[[#This Row],[Weight (kg)]]&gt;=70),"180+ and 70+","")</f>
        <v/>
      </c>
    </row>
    <row r="2558" spans="12:17" x14ac:dyDescent="0.2">
      <c r="L2558" t="s">
        <v>2309</v>
      </c>
      <c r="M2558">
        <v>32</v>
      </c>
      <c r="N2558">
        <v>181</v>
      </c>
      <c r="O2558">
        <v>72</v>
      </c>
      <c r="P2558" t="str">
        <f>IF(Table11[[#This Row],[Age]]&lt;=22,"Rookie",IF(Table11[[#This Row],[Age]]&lt;=29,"Seasoned","Veteran"))</f>
        <v>Veteran</v>
      </c>
      <c r="Q2558" t="str">
        <f>IF(AND(Table11[[#This Row],[Height (cm)]]&gt;=180,Table11[[#This Row],[Weight (kg)]]&gt;=70),"180+ and 70+","")</f>
        <v>180+ and 70+</v>
      </c>
    </row>
    <row r="2559" spans="12:17" x14ac:dyDescent="0.2">
      <c r="L2559" t="s">
        <v>2310</v>
      </c>
      <c r="M2559">
        <v>31</v>
      </c>
      <c r="N2559">
        <v>197</v>
      </c>
      <c r="O2559">
        <v>86</v>
      </c>
      <c r="P2559" t="str">
        <f>IF(Table11[[#This Row],[Age]]&lt;=22,"Rookie",IF(Table11[[#This Row],[Age]]&lt;=29,"Seasoned","Veteran"))</f>
        <v>Veteran</v>
      </c>
      <c r="Q2559" t="str">
        <f>IF(AND(Table11[[#This Row],[Height (cm)]]&gt;=180,Table11[[#This Row],[Weight (kg)]]&gt;=70),"180+ and 70+","")</f>
        <v>180+ and 70+</v>
      </c>
    </row>
    <row r="2560" spans="12:17" x14ac:dyDescent="0.2">
      <c r="L2560" t="s">
        <v>2311</v>
      </c>
      <c r="M2560">
        <v>24</v>
      </c>
      <c r="N2560">
        <v>190</v>
      </c>
      <c r="O2560">
        <v>80</v>
      </c>
      <c r="P2560" t="str">
        <f>IF(Table11[[#This Row],[Age]]&lt;=22,"Rookie",IF(Table11[[#This Row],[Age]]&lt;=29,"Seasoned","Veteran"))</f>
        <v>Seasoned</v>
      </c>
      <c r="Q2560" t="str">
        <f>IF(AND(Table11[[#This Row],[Height (cm)]]&gt;=180,Table11[[#This Row],[Weight (kg)]]&gt;=70),"180+ and 70+","")</f>
        <v>180+ and 70+</v>
      </c>
    </row>
    <row r="2561" spans="12:17" x14ac:dyDescent="0.2">
      <c r="L2561" t="s">
        <v>2312</v>
      </c>
      <c r="M2561">
        <v>25</v>
      </c>
      <c r="N2561">
        <v>181</v>
      </c>
      <c r="O2561">
        <v>72</v>
      </c>
      <c r="P2561" t="str">
        <f>IF(Table11[[#This Row],[Age]]&lt;=22,"Rookie",IF(Table11[[#This Row],[Age]]&lt;=29,"Seasoned","Veteran"))</f>
        <v>Seasoned</v>
      </c>
      <c r="Q2561" t="str">
        <f>IF(AND(Table11[[#This Row],[Height (cm)]]&gt;=180,Table11[[#This Row],[Weight (kg)]]&gt;=70),"180+ and 70+","")</f>
        <v>180+ and 70+</v>
      </c>
    </row>
    <row r="2562" spans="12:17" x14ac:dyDescent="0.2">
      <c r="L2562" t="s">
        <v>2313</v>
      </c>
      <c r="M2562">
        <v>25</v>
      </c>
      <c r="N2562">
        <v>193</v>
      </c>
      <c r="O2562">
        <v>89</v>
      </c>
      <c r="P2562" t="str">
        <f>IF(Table11[[#This Row],[Age]]&lt;=22,"Rookie",IF(Table11[[#This Row],[Age]]&lt;=29,"Seasoned","Veteran"))</f>
        <v>Seasoned</v>
      </c>
      <c r="Q2562" t="str">
        <f>IF(AND(Table11[[#This Row],[Height (cm)]]&gt;=180,Table11[[#This Row],[Weight (kg)]]&gt;=70),"180+ and 70+","")</f>
        <v>180+ and 70+</v>
      </c>
    </row>
    <row r="2563" spans="12:17" x14ac:dyDescent="0.2">
      <c r="L2563" t="s">
        <v>2314</v>
      </c>
      <c r="M2563">
        <v>25</v>
      </c>
      <c r="N2563">
        <v>174</v>
      </c>
      <c r="O2563">
        <v>70</v>
      </c>
      <c r="P2563" t="str">
        <f>IF(Table11[[#This Row],[Age]]&lt;=22,"Rookie",IF(Table11[[#This Row],[Age]]&lt;=29,"Seasoned","Veteran"))</f>
        <v>Seasoned</v>
      </c>
      <c r="Q2563" t="str">
        <f>IF(AND(Table11[[#This Row],[Height (cm)]]&gt;=180,Table11[[#This Row],[Weight (kg)]]&gt;=70),"180+ and 70+","")</f>
        <v/>
      </c>
    </row>
    <row r="2564" spans="12:17" x14ac:dyDescent="0.2">
      <c r="L2564" t="s">
        <v>2315</v>
      </c>
      <c r="M2564">
        <v>26</v>
      </c>
      <c r="N2564">
        <v>171</v>
      </c>
      <c r="O2564">
        <v>64</v>
      </c>
      <c r="P2564" t="str">
        <f>IF(Table11[[#This Row],[Age]]&lt;=22,"Rookie",IF(Table11[[#This Row],[Age]]&lt;=29,"Seasoned","Veteran"))</f>
        <v>Seasoned</v>
      </c>
      <c r="Q2564" t="str">
        <f>IF(AND(Table11[[#This Row],[Height (cm)]]&gt;=180,Table11[[#This Row],[Weight (kg)]]&gt;=70),"180+ and 70+","")</f>
        <v/>
      </c>
    </row>
    <row r="2565" spans="12:17" x14ac:dyDescent="0.2">
      <c r="L2565" t="s">
        <v>2316</v>
      </c>
      <c r="M2565">
        <v>24</v>
      </c>
      <c r="N2565">
        <v>183</v>
      </c>
      <c r="O2565">
        <v>75</v>
      </c>
      <c r="P2565" t="str">
        <f>IF(Table11[[#This Row],[Age]]&lt;=22,"Rookie",IF(Table11[[#This Row],[Age]]&lt;=29,"Seasoned","Veteran"))</f>
        <v>Seasoned</v>
      </c>
      <c r="Q2565" t="str">
        <f>IF(AND(Table11[[#This Row],[Height (cm)]]&gt;=180,Table11[[#This Row],[Weight (kg)]]&gt;=70),"180+ and 70+","")</f>
        <v>180+ and 70+</v>
      </c>
    </row>
    <row r="2566" spans="12:17" x14ac:dyDescent="0.2">
      <c r="L2566" t="s">
        <v>2317</v>
      </c>
      <c r="M2566">
        <v>24</v>
      </c>
      <c r="N2566">
        <v>185</v>
      </c>
      <c r="O2566">
        <v>78</v>
      </c>
      <c r="P2566" t="str">
        <f>IF(Table11[[#This Row],[Age]]&lt;=22,"Rookie",IF(Table11[[#This Row],[Age]]&lt;=29,"Seasoned","Veteran"))</f>
        <v>Seasoned</v>
      </c>
      <c r="Q2566" t="str">
        <f>IF(AND(Table11[[#This Row],[Height (cm)]]&gt;=180,Table11[[#This Row],[Weight (kg)]]&gt;=70),"180+ and 70+","")</f>
        <v>180+ and 70+</v>
      </c>
    </row>
    <row r="2567" spans="12:17" x14ac:dyDescent="0.2">
      <c r="L2567" t="s">
        <v>2318</v>
      </c>
      <c r="M2567">
        <v>25</v>
      </c>
      <c r="N2567">
        <v>184</v>
      </c>
      <c r="O2567">
        <v>76</v>
      </c>
      <c r="P2567" t="str">
        <f>IF(Table11[[#This Row],[Age]]&lt;=22,"Rookie",IF(Table11[[#This Row],[Age]]&lt;=29,"Seasoned","Veteran"))</f>
        <v>Seasoned</v>
      </c>
      <c r="Q2567" t="str">
        <f>IF(AND(Table11[[#This Row],[Height (cm)]]&gt;=180,Table11[[#This Row],[Weight (kg)]]&gt;=70),"180+ and 70+","")</f>
        <v>180+ and 70+</v>
      </c>
    </row>
    <row r="2568" spans="12:17" x14ac:dyDescent="0.2">
      <c r="L2568" t="s">
        <v>2319</v>
      </c>
      <c r="M2568">
        <v>24</v>
      </c>
      <c r="N2568">
        <v>180</v>
      </c>
      <c r="O2568">
        <v>83</v>
      </c>
      <c r="P2568" t="str">
        <f>IF(Table11[[#This Row],[Age]]&lt;=22,"Rookie",IF(Table11[[#This Row],[Age]]&lt;=29,"Seasoned","Veteran"))</f>
        <v>Seasoned</v>
      </c>
      <c r="Q2568" t="str">
        <f>IF(AND(Table11[[#This Row],[Height (cm)]]&gt;=180,Table11[[#This Row],[Weight (kg)]]&gt;=70),"180+ and 70+","")</f>
        <v>180+ and 70+</v>
      </c>
    </row>
    <row r="2569" spans="12:17" x14ac:dyDescent="0.2">
      <c r="L2569" t="s">
        <v>2320</v>
      </c>
      <c r="M2569">
        <v>23</v>
      </c>
      <c r="N2569">
        <v>183</v>
      </c>
      <c r="O2569">
        <v>72</v>
      </c>
      <c r="P2569" t="str">
        <f>IF(Table11[[#This Row],[Age]]&lt;=22,"Rookie",IF(Table11[[#This Row],[Age]]&lt;=29,"Seasoned","Veteran"))</f>
        <v>Seasoned</v>
      </c>
      <c r="Q2569" t="str">
        <f>IF(AND(Table11[[#This Row],[Height (cm)]]&gt;=180,Table11[[#This Row],[Weight (kg)]]&gt;=70),"180+ and 70+","")</f>
        <v>180+ and 70+</v>
      </c>
    </row>
    <row r="2570" spans="12:17" x14ac:dyDescent="0.2">
      <c r="L2570" t="s">
        <v>2321</v>
      </c>
      <c r="M2570">
        <v>24</v>
      </c>
      <c r="N2570">
        <v>196</v>
      </c>
      <c r="O2570">
        <v>85</v>
      </c>
      <c r="P2570" t="str">
        <f>IF(Table11[[#This Row],[Age]]&lt;=22,"Rookie",IF(Table11[[#This Row],[Age]]&lt;=29,"Seasoned","Veteran"))</f>
        <v>Seasoned</v>
      </c>
      <c r="Q2570" t="str">
        <f>IF(AND(Table11[[#This Row],[Height (cm)]]&gt;=180,Table11[[#This Row],[Weight (kg)]]&gt;=70),"180+ and 70+","")</f>
        <v>180+ and 70+</v>
      </c>
    </row>
    <row r="2571" spans="12:17" x14ac:dyDescent="0.2">
      <c r="L2571" t="s">
        <v>1780</v>
      </c>
      <c r="M2571">
        <v>23</v>
      </c>
      <c r="N2571">
        <v>174</v>
      </c>
      <c r="O2571">
        <v>68</v>
      </c>
      <c r="P2571" t="str">
        <f>IF(Table11[[#This Row],[Age]]&lt;=22,"Rookie",IF(Table11[[#This Row],[Age]]&lt;=29,"Seasoned","Veteran"))</f>
        <v>Seasoned</v>
      </c>
      <c r="Q2571" t="str">
        <f>IF(AND(Table11[[#This Row],[Height (cm)]]&gt;=180,Table11[[#This Row],[Weight (kg)]]&gt;=70),"180+ and 70+","")</f>
        <v/>
      </c>
    </row>
    <row r="2572" spans="12:17" x14ac:dyDescent="0.2">
      <c r="L2572" t="s">
        <v>2322</v>
      </c>
      <c r="M2572">
        <v>25</v>
      </c>
      <c r="N2572">
        <v>175</v>
      </c>
      <c r="O2572">
        <v>62</v>
      </c>
      <c r="P2572" t="str">
        <f>IF(Table11[[#This Row],[Age]]&lt;=22,"Rookie",IF(Table11[[#This Row],[Age]]&lt;=29,"Seasoned","Veteran"))</f>
        <v>Seasoned</v>
      </c>
      <c r="Q2572" t="str">
        <f>IF(AND(Table11[[#This Row],[Height (cm)]]&gt;=180,Table11[[#This Row],[Weight (kg)]]&gt;=70),"180+ and 70+","")</f>
        <v/>
      </c>
    </row>
    <row r="2573" spans="12:17" x14ac:dyDescent="0.2">
      <c r="L2573" t="s">
        <v>1783</v>
      </c>
      <c r="M2573">
        <v>25</v>
      </c>
      <c r="N2573">
        <v>186</v>
      </c>
      <c r="O2573">
        <v>75</v>
      </c>
      <c r="P2573" t="str">
        <f>IF(Table11[[#This Row],[Age]]&lt;=22,"Rookie",IF(Table11[[#This Row],[Age]]&lt;=29,"Seasoned","Veteran"))</f>
        <v>Seasoned</v>
      </c>
      <c r="Q2573" t="str">
        <f>IF(AND(Table11[[#This Row],[Height (cm)]]&gt;=180,Table11[[#This Row],[Weight (kg)]]&gt;=70),"180+ and 70+","")</f>
        <v>180+ and 70+</v>
      </c>
    </row>
    <row r="2574" spans="12:17" x14ac:dyDescent="0.2">
      <c r="L2574" t="s">
        <v>2323</v>
      </c>
      <c r="M2574">
        <v>25</v>
      </c>
      <c r="N2574">
        <v>170</v>
      </c>
      <c r="O2574">
        <v>69</v>
      </c>
      <c r="P2574" t="str">
        <f>IF(Table11[[#This Row],[Age]]&lt;=22,"Rookie",IF(Table11[[#This Row],[Age]]&lt;=29,"Seasoned","Veteran"))</f>
        <v>Seasoned</v>
      </c>
      <c r="Q2574" t="str">
        <f>IF(AND(Table11[[#This Row],[Height (cm)]]&gt;=180,Table11[[#This Row],[Weight (kg)]]&gt;=70),"180+ and 70+","")</f>
        <v/>
      </c>
    </row>
    <row r="2575" spans="12:17" x14ac:dyDescent="0.2">
      <c r="L2575" t="s">
        <v>2324</v>
      </c>
      <c r="M2575">
        <v>24</v>
      </c>
      <c r="N2575">
        <v>180</v>
      </c>
      <c r="O2575">
        <v>65</v>
      </c>
      <c r="P2575" t="str">
        <f>IF(Table11[[#This Row],[Age]]&lt;=22,"Rookie",IF(Table11[[#This Row],[Age]]&lt;=29,"Seasoned","Veteran"))</f>
        <v>Seasoned</v>
      </c>
      <c r="Q2575" t="str">
        <f>IF(AND(Table11[[#This Row],[Height (cm)]]&gt;=180,Table11[[#This Row],[Weight (kg)]]&gt;=70),"180+ and 70+","")</f>
        <v/>
      </c>
    </row>
    <row r="2576" spans="12:17" x14ac:dyDescent="0.2">
      <c r="L2576" t="s">
        <v>2325</v>
      </c>
      <c r="M2576">
        <v>24</v>
      </c>
      <c r="N2576">
        <v>191</v>
      </c>
      <c r="O2576">
        <v>81</v>
      </c>
      <c r="P2576" t="str">
        <f>IF(Table11[[#This Row],[Age]]&lt;=22,"Rookie",IF(Table11[[#This Row],[Age]]&lt;=29,"Seasoned","Veteran"))</f>
        <v>Seasoned</v>
      </c>
      <c r="Q2576" t="str">
        <f>IF(AND(Table11[[#This Row],[Height (cm)]]&gt;=180,Table11[[#This Row],[Weight (kg)]]&gt;=70),"180+ and 70+","")</f>
        <v>180+ and 70+</v>
      </c>
    </row>
    <row r="2577" spans="12:17" x14ac:dyDescent="0.2">
      <c r="L2577" t="s">
        <v>2223</v>
      </c>
      <c r="M2577">
        <v>25</v>
      </c>
      <c r="N2577">
        <v>189</v>
      </c>
      <c r="O2577">
        <v>82</v>
      </c>
      <c r="P2577" t="str">
        <f>IF(Table11[[#This Row],[Age]]&lt;=22,"Rookie",IF(Table11[[#This Row],[Age]]&lt;=29,"Seasoned","Veteran"))</f>
        <v>Seasoned</v>
      </c>
      <c r="Q2577" t="str">
        <f>IF(AND(Table11[[#This Row],[Height (cm)]]&gt;=180,Table11[[#This Row],[Weight (kg)]]&gt;=70),"180+ and 70+","")</f>
        <v>180+ and 70+</v>
      </c>
    </row>
    <row r="2578" spans="12:17" x14ac:dyDescent="0.2">
      <c r="L2578" t="s">
        <v>2225</v>
      </c>
      <c r="M2578">
        <v>26</v>
      </c>
      <c r="N2578">
        <v>179</v>
      </c>
      <c r="O2578">
        <v>69</v>
      </c>
      <c r="P2578" t="str">
        <f>IF(Table11[[#This Row],[Age]]&lt;=22,"Rookie",IF(Table11[[#This Row],[Age]]&lt;=29,"Seasoned","Veteran"))</f>
        <v>Seasoned</v>
      </c>
      <c r="Q2578" t="str">
        <f>IF(AND(Table11[[#This Row],[Height (cm)]]&gt;=180,Table11[[#This Row],[Weight (kg)]]&gt;=70),"180+ and 70+","")</f>
        <v/>
      </c>
    </row>
    <row r="2579" spans="12:17" x14ac:dyDescent="0.2">
      <c r="L2579" t="s">
        <v>2226</v>
      </c>
      <c r="M2579">
        <v>23</v>
      </c>
      <c r="N2579">
        <v>182</v>
      </c>
      <c r="O2579">
        <v>77</v>
      </c>
      <c r="P2579" t="str">
        <f>IF(Table11[[#This Row],[Age]]&lt;=22,"Rookie",IF(Table11[[#This Row],[Age]]&lt;=29,"Seasoned","Veteran"))</f>
        <v>Seasoned</v>
      </c>
      <c r="Q2579" t="str">
        <f>IF(AND(Table11[[#This Row],[Height (cm)]]&gt;=180,Table11[[#This Row],[Weight (kg)]]&gt;=70),"180+ and 70+","")</f>
        <v>180+ and 70+</v>
      </c>
    </row>
    <row r="2580" spans="12:17" x14ac:dyDescent="0.2">
      <c r="L2580" t="s">
        <v>2227</v>
      </c>
      <c r="M2580">
        <v>27</v>
      </c>
      <c r="N2580">
        <v>199</v>
      </c>
      <c r="O2580">
        <v>90</v>
      </c>
      <c r="P2580" t="str">
        <f>IF(Table11[[#This Row],[Age]]&lt;=22,"Rookie",IF(Table11[[#This Row],[Age]]&lt;=29,"Seasoned","Veteran"))</f>
        <v>Seasoned</v>
      </c>
      <c r="Q2580" t="str">
        <f>IF(AND(Table11[[#This Row],[Height (cm)]]&gt;=180,Table11[[#This Row],[Weight (kg)]]&gt;=70),"180+ and 70+","")</f>
        <v>180+ and 70+</v>
      </c>
    </row>
    <row r="2581" spans="12:17" x14ac:dyDescent="0.2">
      <c r="L2581" t="s">
        <v>2228</v>
      </c>
      <c r="M2581">
        <v>24</v>
      </c>
      <c r="N2581">
        <v>179</v>
      </c>
      <c r="O2581">
        <v>71</v>
      </c>
      <c r="P2581" t="str">
        <f>IF(Table11[[#This Row],[Age]]&lt;=22,"Rookie",IF(Table11[[#This Row],[Age]]&lt;=29,"Seasoned","Veteran"))</f>
        <v>Seasoned</v>
      </c>
      <c r="Q2581" t="str">
        <f>IF(AND(Table11[[#This Row],[Height (cm)]]&gt;=180,Table11[[#This Row],[Weight (kg)]]&gt;=70),"180+ and 70+","")</f>
        <v/>
      </c>
    </row>
    <row r="2582" spans="12:17" x14ac:dyDescent="0.2">
      <c r="L2582" t="s">
        <v>2326</v>
      </c>
      <c r="M2582">
        <v>29</v>
      </c>
      <c r="N2582">
        <v>194</v>
      </c>
      <c r="O2582">
        <v>92</v>
      </c>
      <c r="P2582" t="str">
        <f>IF(Table11[[#This Row],[Age]]&lt;=22,"Rookie",IF(Table11[[#This Row],[Age]]&lt;=29,"Seasoned","Veteran"))</f>
        <v>Seasoned</v>
      </c>
      <c r="Q2582" t="str">
        <f>IF(AND(Table11[[#This Row],[Height (cm)]]&gt;=180,Table11[[#This Row],[Weight (kg)]]&gt;=70),"180+ and 70+","")</f>
        <v>180+ and 70+</v>
      </c>
    </row>
    <row r="2583" spans="12:17" x14ac:dyDescent="0.2">
      <c r="L2583" t="s">
        <v>2327</v>
      </c>
      <c r="M2583">
        <v>25</v>
      </c>
      <c r="N2583">
        <v>180</v>
      </c>
      <c r="O2583">
        <v>75</v>
      </c>
      <c r="P2583" t="str">
        <f>IF(Table11[[#This Row],[Age]]&lt;=22,"Rookie",IF(Table11[[#This Row],[Age]]&lt;=29,"Seasoned","Veteran"))</f>
        <v>Seasoned</v>
      </c>
      <c r="Q2583" t="str">
        <f>IF(AND(Table11[[#This Row],[Height (cm)]]&gt;=180,Table11[[#This Row],[Weight (kg)]]&gt;=70),"180+ and 70+","")</f>
        <v>180+ and 70+</v>
      </c>
    </row>
    <row r="2584" spans="12:17" x14ac:dyDescent="0.2">
      <c r="L2584" t="s">
        <v>2328</v>
      </c>
      <c r="M2584">
        <v>26</v>
      </c>
      <c r="N2584">
        <v>175</v>
      </c>
      <c r="O2584">
        <v>66</v>
      </c>
      <c r="P2584" t="str">
        <f>IF(Table11[[#This Row],[Age]]&lt;=22,"Rookie",IF(Table11[[#This Row],[Age]]&lt;=29,"Seasoned","Veteran"))</f>
        <v>Seasoned</v>
      </c>
      <c r="Q2584" t="str">
        <f>IF(AND(Table11[[#This Row],[Height (cm)]]&gt;=180,Table11[[#This Row],[Weight (kg)]]&gt;=70),"180+ and 70+","")</f>
        <v/>
      </c>
    </row>
    <row r="2585" spans="12:17" x14ac:dyDescent="0.2">
      <c r="L2585" t="s">
        <v>1847</v>
      </c>
      <c r="M2585">
        <v>26</v>
      </c>
      <c r="N2585">
        <v>172</v>
      </c>
      <c r="O2585">
        <v>68</v>
      </c>
      <c r="P2585" t="str">
        <f>IF(Table11[[#This Row],[Age]]&lt;=22,"Rookie",IF(Table11[[#This Row],[Age]]&lt;=29,"Seasoned","Veteran"))</f>
        <v>Seasoned</v>
      </c>
      <c r="Q2585" t="str">
        <f>IF(AND(Table11[[#This Row],[Height (cm)]]&gt;=180,Table11[[#This Row],[Weight (kg)]]&gt;=70),"180+ and 70+","")</f>
        <v/>
      </c>
    </row>
    <row r="2586" spans="12:17" x14ac:dyDescent="0.2">
      <c r="L2586" t="s">
        <v>2115</v>
      </c>
      <c r="M2586">
        <v>26</v>
      </c>
      <c r="N2586">
        <v>193</v>
      </c>
      <c r="O2586">
        <v>88</v>
      </c>
      <c r="P2586" t="str">
        <f>IF(Table11[[#This Row],[Age]]&lt;=22,"Rookie",IF(Table11[[#This Row],[Age]]&lt;=29,"Seasoned","Veteran"))</f>
        <v>Seasoned</v>
      </c>
      <c r="Q2586" t="str">
        <f>IF(AND(Table11[[#This Row],[Height (cm)]]&gt;=180,Table11[[#This Row],[Weight (kg)]]&gt;=70),"180+ and 70+","")</f>
        <v>180+ and 70+</v>
      </c>
    </row>
    <row r="2587" spans="12:17" x14ac:dyDescent="0.2">
      <c r="L2587" t="s">
        <v>2329</v>
      </c>
      <c r="M2587">
        <v>26</v>
      </c>
      <c r="N2587">
        <v>188</v>
      </c>
      <c r="O2587">
        <v>77</v>
      </c>
      <c r="P2587" t="str">
        <f>IF(Table11[[#This Row],[Age]]&lt;=22,"Rookie",IF(Table11[[#This Row],[Age]]&lt;=29,"Seasoned","Veteran"))</f>
        <v>Seasoned</v>
      </c>
      <c r="Q2587" t="str">
        <f>IF(AND(Table11[[#This Row],[Height (cm)]]&gt;=180,Table11[[#This Row],[Weight (kg)]]&gt;=70),"180+ and 70+","")</f>
        <v>180+ and 70+</v>
      </c>
    </row>
    <row r="2588" spans="12:17" x14ac:dyDescent="0.2">
      <c r="L2588" t="s">
        <v>2330</v>
      </c>
      <c r="M2588">
        <v>31</v>
      </c>
      <c r="N2588">
        <v>189</v>
      </c>
      <c r="O2588">
        <v>82</v>
      </c>
      <c r="P2588" t="str">
        <f>IF(Table11[[#This Row],[Age]]&lt;=22,"Rookie",IF(Table11[[#This Row],[Age]]&lt;=29,"Seasoned","Veteran"))</f>
        <v>Veteran</v>
      </c>
      <c r="Q2588" t="str">
        <f>IF(AND(Table11[[#This Row],[Height (cm)]]&gt;=180,Table11[[#This Row],[Weight (kg)]]&gt;=70),"180+ and 70+","")</f>
        <v>180+ and 70+</v>
      </c>
    </row>
    <row r="2589" spans="12:17" x14ac:dyDescent="0.2">
      <c r="L2589" t="s">
        <v>2331</v>
      </c>
      <c r="M2589">
        <v>27</v>
      </c>
      <c r="N2589">
        <v>175</v>
      </c>
      <c r="O2589">
        <v>76</v>
      </c>
      <c r="P2589" t="str">
        <f>IF(Table11[[#This Row],[Age]]&lt;=22,"Rookie",IF(Table11[[#This Row],[Age]]&lt;=29,"Seasoned","Veteran"))</f>
        <v>Seasoned</v>
      </c>
      <c r="Q2589" t="str">
        <f>IF(AND(Table11[[#This Row],[Height (cm)]]&gt;=180,Table11[[#This Row],[Weight (kg)]]&gt;=70),"180+ and 70+","")</f>
        <v/>
      </c>
    </row>
    <row r="2590" spans="12:17" x14ac:dyDescent="0.2">
      <c r="L2590" t="s">
        <v>2332</v>
      </c>
      <c r="M2590">
        <v>28</v>
      </c>
      <c r="N2590">
        <v>195</v>
      </c>
      <c r="O2590">
        <v>88</v>
      </c>
      <c r="P2590" t="str">
        <f>IF(Table11[[#This Row],[Age]]&lt;=22,"Rookie",IF(Table11[[#This Row],[Age]]&lt;=29,"Seasoned","Veteran"))</f>
        <v>Seasoned</v>
      </c>
      <c r="Q2590" t="str">
        <f>IF(AND(Table11[[#This Row],[Height (cm)]]&gt;=180,Table11[[#This Row],[Weight (kg)]]&gt;=70),"180+ and 70+","")</f>
        <v>180+ and 70+</v>
      </c>
    </row>
    <row r="2591" spans="12:17" x14ac:dyDescent="0.2">
      <c r="L2591" t="s">
        <v>2333</v>
      </c>
      <c r="M2591">
        <v>27</v>
      </c>
      <c r="N2591">
        <v>176</v>
      </c>
      <c r="O2591">
        <v>75</v>
      </c>
      <c r="P2591" t="str">
        <f>IF(Table11[[#This Row],[Age]]&lt;=22,"Rookie",IF(Table11[[#This Row],[Age]]&lt;=29,"Seasoned","Veteran"))</f>
        <v>Seasoned</v>
      </c>
      <c r="Q2591" t="str">
        <f>IF(AND(Table11[[#This Row],[Height (cm)]]&gt;=180,Table11[[#This Row],[Weight (kg)]]&gt;=70),"180+ and 70+","")</f>
        <v/>
      </c>
    </row>
    <row r="2592" spans="12:17" x14ac:dyDescent="0.2">
      <c r="L2592" t="s">
        <v>2334</v>
      </c>
      <c r="M2592">
        <v>26</v>
      </c>
      <c r="N2592">
        <v>183</v>
      </c>
      <c r="O2592">
        <v>75</v>
      </c>
      <c r="P2592" t="str">
        <f>IF(Table11[[#This Row],[Age]]&lt;=22,"Rookie",IF(Table11[[#This Row],[Age]]&lt;=29,"Seasoned","Veteran"))</f>
        <v>Seasoned</v>
      </c>
      <c r="Q2592" t="str">
        <f>IF(AND(Table11[[#This Row],[Height (cm)]]&gt;=180,Table11[[#This Row],[Weight (kg)]]&gt;=70),"180+ and 70+","")</f>
        <v>180+ and 70+</v>
      </c>
    </row>
    <row r="2593" spans="12:17" x14ac:dyDescent="0.2">
      <c r="L2593" t="s">
        <v>1742</v>
      </c>
      <c r="M2593">
        <v>26</v>
      </c>
      <c r="N2593">
        <v>181</v>
      </c>
      <c r="O2593">
        <v>68</v>
      </c>
      <c r="P2593" t="str">
        <f>IF(Table11[[#This Row],[Age]]&lt;=22,"Rookie",IF(Table11[[#This Row],[Age]]&lt;=29,"Seasoned","Veteran"))</f>
        <v>Seasoned</v>
      </c>
      <c r="Q2593" t="str">
        <f>IF(AND(Table11[[#This Row],[Height (cm)]]&gt;=180,Table11[[#This Row],[Weight (kg)]]&gt;=70),"180+ and 70+","")</f>
        <v/>
      </c>
    </row>
    <row r="2594" spans="12:17" x14ac:dyDescent="0.2">
      <c r="L2594" t="s">
        <v>1743</v>
      </c>
      <c r="M2594">
        <v>26</v>
      </c>
      <c r="N2594">
        <v>188</v>
      </c>
      <c r="O2594">
        <v>82</v>
      </c>
      <c r="P2594" t="str">
        <f>IF(Table11[[#This Row],[Age]]&lt;=22,"Rookie",IF(Table11[[#This Row],[Age]]&lt;=29,"Seasoned","Veteran"))</f>
        <v>Seasoned</v>
      </c>
      <c r="Q2594" t="str">
        <f>IF(AND(Table11[[#This Row],[Height (cm)]]&gt;=180,Table11[[#This Row],[Weight (kg)]]&gt;=70),"180+ and 70+","")</f>
        <v>180+ and 70+</v>
      </c>
    </row>
    <row r="2595" spans="12:17" x14ac:dyDescent="0.2">
      <c r="L2595" t="s">
        <v>2335</v>
      </c>
      <c r="M2595">
        <v>27</v>
      </c>
      <c r="N2595">
        <v>183</v>
      </c>
      <c r="O2595">
        <v>90</v>
      </c>
      <c r="P2595" t="str">
        <f>IF(Table11[[#This Row],[Age]]&lt;=22,"Rookie",IF(Table11[[#This Row],[Age]]&lt;=29,"Seasoned","Veteran"))</f>
        <v>Seasoned</v>
      </c>
      <c r="Q2595" t="str">
        <f>IF(AND(Table11[[#This Row],[Height (cm)]]&gt;=180,Table11[[#This Row],[Weight (kg)]]&gt;=70),"180+ and 70+","")</f>
        <v>180+ and 70+</v>
      </c>
    </row>
    <row r="2596" spans="12:17" x14ac:dyDescent="0.2">
      <c r="L2596" t="s">
        <v>2336</v>
      </c>
      <c r="M2596">
        <v>25</v>
      </c>
      <c r="N2596">
        <v>182</v>
      </c>
      <c r="O2596">
        <v>70</v>
      </c>
      <c r="P2596" t="str">
        <f>IF(Table11[[#This Row],[Age]]&lt;=22,"Rookie",IF(Table11[[#This Row],[Age]]&lt;=29,"Seasoned","Veteran"))</f>
        <v>Seasoned</v>
      </c>
      <c r="Q2596" t="str">
        <f>IF(AND(Table11[[#This Row],[Height (cm)]]&gt;=180,Table11[[#This Row],[Weight (kg)]]&gt;=70),"180+ and 70+","")</f>
        <v>180+ and 70+</v>
      </c>
    </row>
    <row r="2597" spans="12:17" x14ac:dyDescent="0.2">
      <c r="L2597" t="s">
        <v>2337</v>
      </c>
      <c r="M2597">
        <v>26</v>
      </c>
      <c r="N2597">
        <v>185</v>
      </c>
      <c r="O2597">
        <v>82</v>
      </c>
      <c r="P2597" t="str">
        <f>IF(Table11[[#This Row],[Age]]&lt;=22,"Rookie",IF(Table11[[#This Row],[Age]]&lt;=29,"Seasoned","Veteran"))</f>
        <v>Seasoned</v>
      </c>
      <c r="Q2597" t="str">
        <f>IF(AND(Table11[[#This Row],[Height (cm)]]&gt;=180,Table11[[#This Row],[Weight (kg)]]&gt;=70),"180+ and 70+","")</f>
        <v>180+ and 70+</v>
      </c>
    </row>
    <row r="2598" spans="12:17" x14ac:dyDescent="0.2">
      <c r="L2598" t="s">
        <v>2338</v>
      </c>
      <c r="M2598">
        <v>25</v>
      </c>
      <c r="N2598">
        <v>185</v>
      </c>
      <c r="O2598">
        <v>64</v>
      </c>
      <c r="P2598" t="str">
        <f>IF(Table11[[#This Row],[Age]]&lt;=22,"Rookie",IF(Table11[[#This Row],[Age]]&lt;=29,"Seasoned","Veteran"))</f>
        <v>Seasoned</v>
      </c>
      <c r="Q2598" t="str">
        <f>IF(AND(Table11[[#This Row],[Height (cm)]]&gt;=180,Table11[[#This Row],[Weight (kg)]]&gt;=70),"180+ and 70+","")</f>
        <v/>
      </c>
    </row>
    <row r="2599" spans="12:17" x14ac:dyDescent="0.2">
      <c r="L2599" t="s">
        <v>2339</v>
      </c>
      <c r="M2599">
        <v>27</v>
      </c>
      <c r="N2599">
        <v>173</v>
      </c>
      <c r="O2599">
        <v>72</v>
      </c>
      <c r="P2599" t="str">
        <f>IF(Table11[[#This Row],[Age]]&lt;=22,"Rookie",IF(Table11[[#This Row],[Age]]&lt;=29,"Seasoned","Veteran"))</f>
        <v>Seasoned</v>
      </c>
      <c r="Q2599" t="str">
        <f>IF(AND(Table11[[#This Row],[Height (cm)]]&gt;=180,Table11[[#This Row],[Weight (kg)]]&gt;=70),"180+ and 70+","")</f>
        <v/>
      </c>
    </row>
    <row r="2600" spans="12:17" x14ac:dyDescent="0.2">
      <c r="L2600" t="s">
        <v>2340</v>
      </c>
      <c r="M2600">
        <v>25</v>
      </c>
      <c r="N2600">
        <v>175</v>
      </c>
      <c r="O2600">
        <v>74</v>
      </c>
      <c r="P2600" t="str">
        <f>IF(Table11[[#This Row],[Age]]&lt;=22,"Rookie",IF(Table11[[#This Row],[Age]]&lt;=29,"Seasoned","Veteran"))</f>
        <v>Seasoned</v>
      </c>
      <c r="Q2600" t="str">
        <f>IF(AND(Table11[[#This Row],[Height (cm)]]&gt;=180,Table11[[#This Row],[Weight (kg)]]&gt;=70),"180+ and 70+","")</f>
        <v/>
      </c>
    </row>
    <row r="2601" spans="12:17" x14ac:dyDescent="0.2">
      <c r="L2601" t="s">
        <v>2341</v>
      </c>
      <c r="M2601">
        <v>28</v>
      </c>
      <c r="N2601">
        <v>190</v>
      </c>
      <c r="O2601">
        <v>80</v>
      </c>
      <c r="P2601" t="str">
        <f>IF(Table11[[#This Row],[Age]]&lt;=22,"Rookie",IF(Table11[[#This Row],[Age]]&lt;=29,"Seasoned","Veteran"))</f>
        <v>Seasoned</v>
      </c>
      <c r="Q2601" t="str">
        <f>IF(AND(Table11[[#This Row],[Height (cm)]]&gt;=180,Table11[[#This Row],[Weight (kg)]]&gt;=70),"180+ and 70+","")</f>
        <v>180+ and 70+</v>
      </c>
    </row>
    <row r="2602" spans="12:17" x14ac:dyDescent="0.2">
      <c r="L2602" t="s">
        <v>2342</v>
      </c>
      <c r="M2602">
        <v>27</v>
      </c>
      <c r="N2602">
        <v>189</v>
      </c>
      <c r="O2602">
        <v>70</v>
      </c>
      <c r="P2602" t="str">
        <f>IF(Table11[[#This Row],[Age]]&lt;=22,"Rookie",IF(Table11[[#This Row],[Age]]&lt;=29,"Seasoned","Veteran"))</f>
        <v>Seasoned</v>
      </c>
      <c r="Q2602" t="str">
        <f>IF(AND(Table11[[#This Row],[Height (cm)]]&gt;=180,Table11[[#This Row],[Weight (kg)]]&gt;=70),"180+ and 70+","")</f>
        <v>180+ and 70+</v>
      </c>
    </row>
    <row r="2603" spans="12:17" x14ac:dyDescent="0.2">
      <c r="L2603" t="s">
        <v>1750</v>
      </c>
      <c r="M2603">
        <v>28</v>
      </c>
      <c r="N2603">
        <v>192</v>
      </c>
      <c r="O2603">
        <v>79</v>
      </c>
      <c r="P2603" t="str">
        <f>IF(Table11[[#This Row],[Age]]&lt;=22,"Rookie",IF(Table11[[#This Row],[Age]]&lt;=29,"Seasoned","Veteran"))</f>
        <v>Seasoned</v>
      </c>
      <c r="Q2603" t="str">
        <f>IF(AND(Table11[[#This Row],[Height (cm)]]&gt;=180,Table11[[#This Row],[Weight (kg)]]&gt;=70),"180+ and 70+","")</f>
        <v>180+ and 70+</v>
      </c>
    </row>
    <row r="2604" spans="12:17" x14ac:dyDescent="0.2">
      <c r="L2604" t="s">
        <v>2343</v>
      </c>
      <c r="M2604">
        <v>35</v>
      </c>
      <c r="N2604">
        <v>190</v>
      </c>
      <c r="O2604">
        <v>87</v>
      </c>
      <c r="P2604" t="str">
        <f>IF(Table11[[#This Row],[Age]]&lt;=22,"Rookie",IF(Table11[[#This Row],[Age]]&lt;=29,"Seasoned","Veteran"))</f>
        <v>Veteran</v>
      </c>
      <c r="Q2604" t="str">
        <f>IF(AND(Table11[[#This Row],[Height (cm)]]&gt;=180,Table11[[#This Row],[Weight (kg)]]&gt;=70),"180+ and 70+","")</f>
        <v>180+ and 70+</v>
      </c>
    </row>
    <row r="2605" spans="12:17" x14ac:dyDescent="0.2">
      <c r="L2605" t="s">
        <v>2344</v>
      </c>
      <c r="M2605">
        <v>28</v>
      </c>
      <c r="N2605">
        <v>178</v>
      </c>
      <c r="O2605">
        <v>78</v>
      </c>
      <c r="P2605" t="str">
        <f>IF(Table11[[#This Row],[Age]]&lt;=22,"Rookie",IF(Table11[[#This Row],[Age]]&lt;=29,"Seasoned","Veteran"))</f>
        <v>Seasoned</v>
      </c>
      <c r="Q2605" t="str">
        <f>IF(AND(Table11[[#This Row],[Height (cm)]]&gt;=180,Table11[[#This Row],[Weight (kg)]]&gt;=70),"180+ and 70+","")</f>
        <v/>
      </c>
    </row>
    <row r="2606" spans="12:17" x14ac:dyDescent="0.2">
      <c r="L2606" t="s">
        <v>2345</v>
      </c>
      <c r="M2606">
        <v>24</v>
      </c>
      <c r="N2606">
        <v>183</v>
      </c>
      <c r="O2606">
        <v>77</v>
      </c>
      <c r="P2606" t="str">
        <f>IF(Table11[[#This Row],[Age]]&lt;=22,"Rookie",IF(Table11[[#This Row],[Age]]&lt;=29,"Seasoned","Veteran"))</f>
        <v>Seasoned</v>
      </c>
      <c r="Q2606" t="str">
        <f>IF(AND(Table11[[#This Row],[Height (cm)]]&gt;=180,Table11[[#This Row],[Weight (kg)]]&gt;=70),"180+ and 70+","")</f>
        <v>180+ and 70+</v>
      </c>
    </row>
    <row r="2607" spans="12:17" x14ac:dyDescent="0.2">
      <c r="L2607" t="s">
        <v>2346</v>
      </c>
      <c r="M2607">
        <v>27</v>
      </c>
      <c r="N2607">
        <v>182</v>
      </c>
      <c r="O2607">
        <v>71</v>
      </c>
      <c r="P2607" t="str">
        <f>IF(Table11[[#This Row],[Age]]&lt;=22,"Rookie",IF(Table11[[#This Row],[Age]]&lt;=29,"Seasoned","Veteran"))</f>
        <v>Seasoned</v>
      </c>
      <c r="Q2607" t="str">
        <f>IF(AND(Table11[[#This Row],[Height (cm)]]&gt;=180,Table11[[#This Row],[Weight (kg)]]&gt;=70),"180+ and 70+","")</f>
        <v>180+ and 70+</v>
      </c>
    </row>
    <row r="2608" spans="12:17" x14ac:dyDescent="0.2">
      <c r="L2608" t="s">
        <v>2347</v>
      </c>
      <c r="M2608">
        <v>25</v>
      </c>
      <c r="N2608">
        <v>180</v>
      </c>
      <c r="O2608">
        <v>77</v>
      </c>
      <c r="P2608" t="str">
        <f>IF(Table11[[#This Row],[Age]]&lt;=22,"Rookie",IF(Table11[[#This Row],[Age]]&lt;=29,"Seasoned","Veteran"))</f>
        <v>Seasoned</v>
      </c>
      <c r="Q2608" t="str">
        <f>IF(AND(Table11[[#This Row],[Height (cm)]]&gt;=180,Table11[[#This Row],[Weight (kg)]]&gt;=70),"180+ and 70+","")</f>
        <v>180+ and 70+</v>
      </c>
    </row>
    <row r="2609" spans="12:17" x14ac:dyDescent="0.2">
      <c r="L2609" t="s">
        <v>2348</v>
      </c>
      <c r="M2609">
        <v>25</v>
      </c>
      <c r="N2609">
        <v>172</v>
      </c>
      <c r="O2609">
        <v>70</v>
      </c>
      <c r="P2609" t="str">
        <f>IF(Table11[[#This Row],[Age]]&lt;=22,"Rookie",IF(Table11[[#This Row],[Age]]&lt;=29,"Seasoned","Veteran"))</f>
        <v>Seasoned</v>
      </c>
      <c r="Q2609" t="str">
        <f>IF(AND(Table11[[#This Row],[Height (cm)]]&gt;=180,Table11[[#This Row],[Weight (kg)]]&gt;=70),"180+ and 70+","")</f>
        <v/>
      </c>
    </row>
    <row r="2610" spans="12:17" x14ac:dyDescent="0.2">
      <c r="L2610" t="s">
        <v>2349</v>
      </c>
      <c r="M2610">
        <v>27</v>
      </c>
      <c r="N2610">
        <v>184</v>
      </c>
      <c r="O2610">
        <v>73</v>
      </c>
      <c r="P2610" t="str">
        <f>IF(Table11[[#This Row],[Age]]&lt;=22,"Rookie",IF(Table11[[#This Row],[Age]]&lt;=29,"Seasoned","Veteran"))</f>
        <v>Seasoned</v>
      </c>
      <c r="Q2610" t="str">
        <f>IF(AND(Table11[[#This Row],[Height (cm)]]&gt;=180,Table11[[#This Row],[Weight (kg)]]&gt;=70),"180+ and 70+","")</f>
        <v>180+ and 70+</v>
      </c>
    </row>
    <row r="2611" spans="12:17" x14ac:dyDescent="0.2">
      <c r="L2611" t="s">
        <v>2350</v>
      </c>
      <c r="M2611">
        <v>27</v>
      </c>
      <c r="N2611">
        <v>187</v>
      </c>
      <c r="O2611">
        <v>77</v>
      </c>
      <c r="P2611" t="str">
        <f>IF(Table11[[#This Row],[Age]]&lt;=22,"Rookie",IF(Table11[[#This Row],[Age]]&lt;=29,"Seasoned","Veteran"))</f>
        <v>Seasoned</v>
      </c>
      <c r="Q2611" t="str">
        <f>IF(AND(Table11[[#This Row],[Height (cm)]]&gt;=180,Table11[[#This Row],[Weight (kg)]]&gt;=70),"180+ and 70+","")</f>
        <v>180+ and 70+</v>
      </c>
    </row>
    <row r="2612" spans="12:17" x14ac:dyDescent="0.2">
      <c r="L2612" t="s">
        <v>2351</v>
      </c>
      <c r="M2612">
        <v>26</v>
      </c>
      <c r="N2612">
        <v>192</v>
      </c>
      <c r="O2612">
        <v>83</v>
      </c>
      <c r="P2612" t="str">
        <f>IF(Table11[[#This Row],[Age]]&lt;=22,"Rookie",IF(Table11[[#This Row],[Age]]&lt;=29,"Seasoned","Veteran"))</f>
        <v>Seasoned</v>
      </c>
      <c r="Q2612" t="str">
        <f>IF(AND(Table11[[#This Row],[Height (cm)]]&gt;=180,Table11[[#This Row],[Weight (kg)]]&gt;=70),"180+ and 70+","")</f>
        <v>180+ and 70+</v>
      </c>
    </row>
    <row r="2613" spans="12:17" x14ac:dyDescent="0.2">
      <c r="L2613" t="s">
        <v>2352</v>
      </c>
      <c r="M2613">
        <v>25</v>
      </c>
      <c r="N2613">
        <v>184</v>
      </c>
      <c r="O2613">
        <v>75</v>
      </c>
      <c r="P2613" t="str">
        <f>IF(Table11[[#This Row],[Age]]&lt;=22,"Rookie",IF(Table11[[#This Row],[Age]]&lt;=29,"Seasoned","Veteran"))</f>
        <v>Seasoned</v>
      </c>
      <c r="Q2613" t="str">
        <f>IF(AND(Table11[[#This Row],[Height (cm)]]&gt;=180,Table11[[#This Row],[Weight (kg)]]&gt;=70),"180+ and 70+","")</f>
        <v>180+ and 70+</v>
      </c>
    </row>
    <row r="2614" spans="12:17" x14ac:dyDescent="0.2">
      <c r="L2614" t="s">
        <v>2353</v>
      </c>
      <c r="M2614">
        <v>28</v>
      </c>
      <c r="N2614">
        <v>184</v>
      </c>
      <c r="O2614">
        <v>81</v>
      </c>
      <c r="P2614" t="str">
        <f>IF(Table11[[#This Row],[Age]]&lt;=22,"Rookie",IF(Table11[[#This Row],[Age]]&lt;=29,"Seasoned","Veteran"))</f>
        <v>Seasoned</v>
      </c>
      <c r="Q2614" t="str">
        <f>IF(AND(Table11[[#This Row],[Height (cm)]]&gt;=180,Table11[[#This Row],[Weight (kg)]]&gt;=70),"180+ and 70+","")</f>
        <v>180+ and 70+</v>
      </c>
    </row>
    <row r="2615" spans="12:17" x14ac:dyDescent="0.2">
      <c r="L2615" t="s">
        <v>2354</v>
      </c>
      <c r="M2615">
        <v>27</v>
      </c>
      <c r="N2615">
        <v>185</v>
      </c>
      <c r="O2615">
        <v>80</v>
      </c>
      <c r="P2615" t="str">
        <f>IF(Table11[[#This Row],[Age]]&lt;=22,"Rookie",IF(Table11[[#This Row],[Age]]&lt;=29,"Seasoned","Veteran"))</f>
        <v>Seasoned</v>
      </c>
      <c r="Q2615" t="str">
        <f>IF(AND(Table11[[#This Row],[Height (cm)]]&gt;=180,Table11[[#This Row],[Weight (kg)]]&gt;=70),"180+ and 70+","")</f>
        <v>180+ and 70+</v>
      </c>
    </row>
    <row r="2616" spans="12:17" x14ac:dyDescent="0.2">
      <c r="L2616" t="s">
        <v>2355</v>
      </c>
      <c r="M2616">
        <v>26</v>
      </c>
      <c r="N2616">
        <v>183</v>
      </c>
      <c r="O2616">
        <v>78</v>
      </c>
      <c r="P2616" t="str">
        <f>IF(Table11[[#This Row],[Age]]&lt;=22,"Rookie",IF(Table11[[#This Row],[Age]]&lt;=29,"Seasoned","Veteran"))</f>
        <v>Seasoned</v>
      </c>
      <c r="Q2616" t="str">
        <f>IF(AND(Table11[[#This Row],[Height (cm)]]&gt;=180,Table11[[#This Row],[Weight (kg)]]&gt;=70),"180+ and 70+","")</f>
        <v>180+ and 70+</v>
      </c>
    </row>
    <row r="2617" spans="12:17" x14ac:dyDescent="0.2">
      <c r="L2617" t="s">
        <v>2356</v>
      </c>
      <c r="M2617">
        <v>26</v>
      </c>
      <c r="N2617">
        <v>185</v>
      </c>
      <c r="O2617">
        <v>75</v>
      </c>
      <c r="P2617" t="str">
        <f>IF(Table11[[#This Row],[Age]]&lt;=22,"Rookie",IF(Table11[[#This Row],[Age]]&lt;=29,"Seasoned","Veteran"))</f>
        <v>Seasoned</v>
      </c>
      <c r="Q2617" t="str">
        <f>IF(AND(Table11[[#This Row],[Height (cm)]]&gt;=180,Table11[[#This Row],[Weight (kg)]]&gt;=70),"180+ and 70+","")</f>
        <v>180+ and 70+</v>
      </c>
    </row>
    <row r="2618" spans="12:17" x14ac:dyDescent="0.2">
      <c r="L2618" t="s">
        <v>2357</v>
      </c>
      <c r="M2618">
        <v>27</v>
      </c>
      <c r="N2618">
        <v>182</v>
      </c>
      <c r="O2618">
        <v>74</v>
      </c>
      <c r="P2618" t="str">
        <f>IF(Table11[[#This Row],[Age]]&lt;=22,"Rookie",IF(Table11[[#This Row],[Age]]&lt;=29,"Seasoned","Veteran"))</f>
        <v>Seasoned</v>
      </c>
      <c r="Q2618" t="str">
        <f>IF(AND(Table11[[#This Row],[Height (cm)]]&gt;=180,Table11[[#This Row],[Weight (kg)]]&gt;=70),"180+ and 70+","")</f>
        <v>180+ and 70+</v>
      </c>
    </row>
    <row r="2619" spans="12:17" x14ac:dyDescent="0.2">
      <c r="L2619" t="s">
        <v>1756</v>
      </c>
      <c r="M2619">
        <v>24</v>
      </c>
      <c r="N2619">
        <v>198</v>
      </c>
      <c r="O2619">
        <v>79</v>
      </c>
      <c r="P2619" t="str">
        <f>IF(Table11[[#This Row],[Age]]&lt;=22,"Rookie",IF(Table11[[#This Row],[Age]]&lt;=29,"Seasoned","Veteran"))</f>
        <v>Seasoned</v>
      </c>
      <c r="Q2619" t="str">
        <f>IF(AND(Table11[[#This Row],[Height (cm)]]&gt;=180,Table11[[#This Row],[Weight (kg)]]&gt;=70),"180+ and 70+","")</f>
        <v>180+ and 70+</v>
      </c>
    </row>
    <row r="2620" spans="12:17" x14ac:dyDescent="0.2">
      <c r="L2620" t="s">
        <v>2358</v>
      </c>
      <c r="M2620">
        <v>28</v>
      </c>
      <c r="N2620">
        <v>185</v>
      </c>
      <c r="O2620">
        <v>80</v>
      </c>
      <c r="P2620" t="str">
        <f>IF(Table11[[#This Row],[Age]]&lt;=22,"Rookie",IF(Table11[[#This Row],[Age]]&lt;=29,"Seasoned","Veteran"))</f>
        <v>Seasoned</v>
      </c>
      <c r="Q2620" t="str">
        <f>IF(AND(Table11[[#This Row],[Height (cm)]]&gt;=180,Table11[[#This Row],[Weight (kg)]]&gt;=70),"180+ and 70+","")</f>
        <v>180+ and 70+</v>
      </c>
    </row>
    <row r="2621" spans="12:17" x14ac:dyDescent="0.2">
      <c r="L2621" t="s">
        <v>2359</v>
      </c>
      <c r="M2621">
        <v>30</v>
      </c>
      <c r="N2621">
        <v>186</v>
      </c>
      <c r="O2621">
        <v>70</v>
      </c>
      <c r="P2621" t="str">
        <f>IF(Table11[[#This Row],[Age]]&lt;=22,"Rookie",IF(Table11[[#This Row],[Age]]&lt;=29,"Seasoned","Veteran"))</f>
        <v>Veteran</v>
      </c>
      <c r="Q2621" t="str">
        <f>IF(AND(Table11[[#This Row],[Height (cm)]]&gt;=180,Table11[[#This Row],[Weight (kg)]]&gt;=70),"180+ and 70+","")</f>
        <v>180+ and 70+</v>
      </c>
    </row>
    <row r="2622" spans="12:17" x14ac:dyDescent="0.2">
      <c r="L2622" t="s">
        <v>2360</v>
      </c>
      <c r="M2622">
        <v>26</v>
      </c>
      <c r="N2622">
        <v>184</v>
      </c>
      <c r="O2622">
        <v>75</v>
      </c>
      <c r="P2622" t="str">
        <f>IF(Table11[[#This Row],[Age]]&lt;=22,"Rookie",IF(Table11[[#This Row],[Age]]&lt;=29,"Seasoned","Veteran"))</f>
        <v>Seasoned</v>
      </c>
      <c r="Q2622" t="str">
        <f>IF(AND(Table11[[#This Row],[Height (cm)]]&gt;=180,Table11[[#This Row],[Weight (kg)]]&gt;=70),"180+ and 70+","")</f>
        <v>180+ and 70+</v>
      </c>
    </row>
    <row r="2623" spans="12:17" x14ac:dyDescent="0.2">
      <c r="L2623" t="s">
        <v>2361</v>
      </c>
      <c r="M2623">
        <v>28</v>
      </c>
      <c r="N2623">
        <v>179</v>
      </c>
      <c r="O2623">
        <v>68</v>
      </c>
      <c r="P2623" t="str">
        <f>IF(Table11[[#This Row],[Age]]&lt;=22,"Rookie",IF(Table11[[#This Row],[Age]]&lt;=29,"Seasoned","Veteran"))</f>
        <v>Seasoned</v>
      </c>
      <c r="Q2623" t="str">
        <f>IF(AND(Table11[[#This Row],[Height (cm)]]&gt;=180,Table11[[#This Row],[Weight (kg)]]&gt;=70),"180+ and 70+","")</f>
        <v/>
      </c>
    </row>
    <row r="2624" spans="12:17" x14ac:dyDescent="0.2">
      <c r="L2624" t="s">
        <v>2362</v>
      </c>
      <c r="M2624">
        <v>23</v>
      </c>
      <c r="N2624">
        <v>168</v>
      </c>
      <c r="O2624">
        <v>65</v>
      </c>
      <c r="P2624" t="str">
        <f>IF(Table11[[#This Row],[Age]]&lt;=22,"Rookie",IF(Table11[[#This Row],[Age]]&lt;=29,"Seasoned","Veteran"))</f>
        <v>Seasoned</v>
      </c>
      <c r="Q2624" t="str">
        <f>IF(AND(Table11[[#This Row],[Height (cm)]]&gt;=180,Table11[[#This Row],[Weight (kg)]]&gt;=70),"180+ and 70+","")</f>
        <v/>
      </c>
    </row>
    <row r="2625" spans="12:17" x14ac:dyDescent="0.2">
      <c r="L2625" t="s">
        <v>2363</v>
      </c>
      <c r="M2625">
        <v>23</v>
      </c>
      <c r="N2625">
        <v>171</v>
      </c>
      <c r="O2625">
        <v>63</v>
      </c>
      <c r="P2625" t="str">
        <f>IF(Table11[[#This Row],[Age]]&lt;=22,"Rookie",IF(Table11[[#This Row],[Age]]&lt;=29,"Seasoned","Veteran"))</f>
        <v>Seasoned</v>
      </c>
      <c r="Q2625" t="str">
        <f>IF(AND(Table11[[#This Row],[Height (cm)]]&gt;=180,Table11[[#This Row],[Weight (kg)]]&gt;=70),"180+ and 70+","")</f>
        <v/>
      </c>
    </row>
    <row r="2626" spans="12:17" x14ac:dyDescent="0.2">
      <c r="L2626" t="s">
        <v>2364</v>
      </c>
      <c r="M2626">
        <v>23</v>
      </c>
      <c r="N2626">
        <v>187</v>
      </c>
      <c r="O2626">
        <v>85</v>
      </c>
      <c r="P2626" t="str">
        <f>IF(Table11[[#This Row],[Age]]&lt;=22,"Rookie",IF(Table11[[#This Row],[Age]]&lt;=29,"Seasoned","Veteran"))</f>
        <v>Seasoned</v>
      </c>
      <c r="Q2626" t="str">
        <f>IF(AND(Table11[[#This Row],[Height (cm)]]&gt;=180,Table11[[#This Row],[Weight (kg)]]&gt;=70),"180+ and 70+","")</f>
        <v>180+ and 70+</v>
      </c>
    </row>
    <row r="2627" spans="12:17" x14ac:dyDescent="0.2">
      <c r="L2627" t="s">
        <v>2365</v>
      </c>
      <c r="M2627">
        <v>26</v>
      </c>
      <c r="N2627">
        <v>191</v>
      </c>
      <c r="O2627">
        <v>85</v>
      </c>
      <c r="P2627" t="str">
        <f>IF(Table11[[#This Row],[Age]]&lt;=22,"Rookie",IF(Table11[[#This Row],[Age]]&lt;=29,"Seasoned","Veteran"))</f>
        <v>Seasoned</v>
      </c>
      <c r="Q2627" t="str">
        <f>IF(AND(Table11[[#This Row],[Height (cm)]]&gt;=180,Table11[[#This Row],[Weight (kg)]]&gt;=70),"180+ and 70+","")</f>
        <v>180+ and 70+</v>
      </c>
    </row>
    <row r="2628" spans="12:17" x14ac:dyDescent="0.2">
      <c r="L2628" t="s">
        <v>2275</v>
      </c>
      <c r="M2628">
        <v>25</v>
      </c>
      <c r="N2628">
        <v>197</v>
      </c>
      <c r="O2628">
        <v>98</v>
      </c>
      <c r="P2628" t="str">
        <f>IF(Table11[[#This Row],[Age]]&lt;=22,"Rookie",IF(Table11[[#This Row],[Age]]&lt;=29,"Seasoned","Veteran"))</f>
        <v>Seasoned</v>
      </c>
      <c r="Q2628" t="str">
        <f>IF(AND(Table11[[#This Row],[Height (cm)]]&gt;=180,Table11[[#This Row],[Weight (kg)]]&gt;=70),"180+ and 70+","")</f>
        <v>180+ and 70+</v>
      </c>
    </row>
    <row r="2629" spans="12:17" x14ac:dyDescent="0.2">
      <c r="L2629" t="s">
        <v>2276</v>
      </c>
      <c r="M2629">
        <v>26</v>
      </c>
      <c r="N2629">
        <v>170</v>
      </c>
      <c r="O2629">
        <v>75</v>
      </c>
      <c r="P2629" t="str">
        <f>IF(Table11[[#This Row],[Age]]&lt;=22,"Rookie",IF(Table11[[#This Row],[Age]]&lt;=29,"Seasoned","Veteran"))</f>
        <v>Seasoned</v>
      </c>
      <c r="Q2629" t="str">
        <f>IF(AND(Table11[[#This Row],[Height (cm)]]&gt;=180,Table11[[#This Row],[Weight (kg)]]&gt;=70),"180+ and 70+","")</f>
        <v/>
      </c>
    </row>
    <row r="2630" spans="12:17" x14ac:dyDescent="0.2">
      <c r="L2630" t="s">
        <v>2277</v>
      </c>
      <c r="M2630">
        <v>25</v>
      </c>
      <c r="N2630">
        <v>169</v>
      </c>
      <c r="O2630">
        <v>60</v>
      </c>
      <c r="P2630" t="str">
        <f>IF(Table11[[#This Row],[Age]]&lt;=22,"Rookie",IF(Table11[[#This Row],[Age]]&lt;=29,"Seasoned","Veteran"))</f>
        <v>Seasoned</v>
      </c>
      <c r="Q2630" t="str">
        <f>IF(AND(Table11[[#This Row],[Height (cm)]]&gt;=180,Table11[[#This Row],[Weight (kg)]]&gt;=70),"180+ and 70+","")</f>
        <v/>
      </c>
    </row>
    <row r="2631" spans="12:17" x14ac:dyDescent="0.2">
      <c r="L2631" t="s">
        <v>2278</v>
      </c>
      <c r="M2631">
        <v>25</v>
      </c>
      <c r="N2631">
        <v>187</v>
      </c>
      <c r="O2631">
        <v>77</v>
      </c>
      <c r="P2631" t="str">
        <f>IF(Table11[[#This Row],[Age]]&lt;=22,"Rookie",IF(Table11[[#This Row],[Age]]&lt;=29,"Seasoned","Veteran"))</f>
        <v>Seasoned</v>
      </c>
      <c r="Q2631" t="str">
        <f>IF(AND(Table11[[#This Row],[Height (cm)]]&gt;=180,Table11[[#This Row],[Weight (kg)]]&gt;=70),"180+ and 70+","")</f>
        <v>180+ and 70+</v>
      </c>
    </row>
    <row r="2632" spans="12:17" x14ac:dyDescent="0.2">
      <c r="L2632" t="s">
        <v>2366</v>
      </c>
      <c r="M2632">
        <v>25</v>
      </c>
      <c r="N2632">
        <v>183</v>
      </c>
      <c r="O2632">
        <v>80</v>
      </c>
      <c r="P2632" t="str">
        <f>IF(Table11[[#This Row],[Age]]&lt;=22,"Rookie",IF(Table11[[#This Row],[Age]]&lt;=29,"Seasoned","Veteran"))</f>
        <v>Seasoned</v>
      </c>
      <c r="Q2632" t="str">
        <f>IF(AND(Table11[[#This Row],[Height (cm)]]&gt;=180,Table11[[#This Row],[Weight (kg)]]&gt;=70),"180+ and 70+","")</f>
        <v>180+ and 70+</v>
      </c>
    </row>
    <row r="2633" spans="12:17" x14ac:dyDescent="0.2">
      <c r="L2633" t="s">
        <v>1244</v>
      </c>
      <c r="M2633">
        <v>28</v>
      </c>
      <c r="N2633">
        <v>172</v>
      </c>
      <c r="O2633">
        <v>70</v>
      </c>
      <c r="P2633" t="str">
        <f>IF(Table11[[#This Row],[Age]]&lt;=22,"Rookie",IF(Table11[[#This Row],[Age]]&lt;=29,"Seasoned","Veteran"))</f>
        <v>Seasoned</v>
      </c>
      <c r="Q2633" t="str">
        <f>IF(AND(Table11[[#This Row],[Height (cm)]]&gt;=180,Table11[[#This Row],[Weight (kg)]]&gt;=70),"180+ and 70+","")</f>
        <v/>
      </c>
    </row>
    <row r="2634" spans="12:17" x14ac:dyDescent="0.2">
      <c r="L2634" t="s">
        <v>2279</v>
      </c>
      <c r="M2634">
        <v>27</v>
      </c>
      <c r="N2634">
        <v>172</v>
      </c>
      <c r="O2634">
        <v>65</v>
      </c>
      <c r="P2634" t="str">
        <f>IF(Table11[[#This Row],[Age]]&lt;=22,"Rookie",IF(Table11[[#This Row],[Age]]&lt;=29,"Seasoned","Veteran"))</f>
        <v>Seasoned</v>
      </c>
      <c r="Q2634" t="str">
        <f>IF(AND(Table11[[#This Row],[Height (cm)]]&gt;=180,Table11[[#This Row],[Weight (kg)]]&gt;=70),"180+ and 70+","")</f>
        <v/>
      </c>
    </row>
    <row r="2635" spans="12:17" x14ac:dyDescent="0.2">
      <c r="L2635" t="s">
        <v>2280</v>
      </c>
      <c r="M2635">
        <v>25</v>
      </c>
      <c r="N2635">
        <v>190</v>
      </c>
      <c r="O2635">
        <v>83</v>
      </c>
      <c r="P2635" t="str">
        <f>IF(Table11[[#This Row],[Age]]&lt;=22,"Rookie",IF(Table11[[#This Row],[Age]]&lt;=29,"Seasoned","Veteran"))</f>
        <v>Seasoned</v>
      </c>
      <c r="Q2635" t="str">
        <f>IF(AND(Table11[[#This Row],[Height (cm)]]&gt;=180,Table11[[#This Row],[Weight (kg)]]&gt;=70),"180+ and 70+","")</f>
        <v>180+ and 70+</v>
      </c>
    </row>
    <row r="2636" spans="12:17" x14ac:dyDescent="0.2">
      <c r="L2636" t="s">
        <v>2281</v>
      </c>
      <c r="M2636">
        <v>24</v>
      </c>
      <c r="N2636">
        <v>178</v>
      </c>
      <c r="O2636">
        <v>68</v>
      </c>
      <c r="P2636" t="str">
        <f>IF(Table11[[#This Row],[Age]]&lt;=22,"Rookie",IF(Table11[[#This Row],[Age]]&lt;=29,"Seasoned","Veteran"))</f>
        <v>Seasoned</v>
      </c>
      <c r="Q2636" t="str">
        <f>IF(AND(Table11[[#This Row],[Height (cm)]]&gt;=180,Table11[[#This Row],[Weight (kg)]]&gt;=70),"180+ and 70+","")</f>
        <v/>
      </c>
    </row>
    <row r="2637" spans="12:17" x14ac:dyDescent="0.2">
      <c r="L2637" t="s">
        <v>2282</v>
      </c>
      <c r="M2637">
        <v>26</v>
      </c>
      <c r="N2637">
        <v>174</v>
      </c>
      <c r="O2637">
        <v>75</v>
      </c>
      <c r="P2637" t="str">
        <f>IF(Table11[[#This Row],[Age]]&lt;=22,"Rookie",IF(Table11[[#This Row],[Age]]&lt;=29,"Seasoned","Veteran"))</f>
        <v>Seasoned</v>
      </c>
      <c r="Q2637" t="str">
        <f>IF(AND(Table11[[#This Row],[Height (cm)]]&gt;=180,Table11[[#This Row],[Weight (kg)]]&gt;=70),"180+ and 70+","")</f>
        <v/>
      </c>
    </row>
    <row r="2638" spans="12:17" x14ac:dyDescent="0.2">
      <c r="L2638" t="s">
        <v>2283</v>
      </c>
      <c r="M2638">
        <v>26</v>
      </c>
      <c r="N2638">
        <v>174</v>
      </c>
      <c r="O2638">
        <v>69</v>
      </c>
      <c r="P2638" t="str">
        <f>IF(Table11[[#This Row],[Age]]&lt;=22,"Rookie",IF(Table11[[#This Row],[Age]]&lt;=29,"Seasoned","Veteran"))</f>
        <v>Seasoned</v>
      </c>
      <c r="Q2638" t="str">
        <f>IF(AND(Table11[[#This Row],[Height (cm)]]&gt;=180,Table11[[#This Row],[Weight (kg)]]&gt;=70),"180+ and 70+","")</f>
        <v/>
      </c>
    </row>
    <row r="2639" spans="12:17" x14ac:dyDescent="0.2">
      <c r="L2639" t="s">
        <v>1765</v>
      </c>
      <c r="M2639">
        <v>26</v>
      </c>
      <c r="N2639">
        <v>183</v>
      </c>
      <c r="O2639">
        <v>74</v>
      </c>
      <c r="P2639" t="str">
        <f>IF(Table11[[#This Row],[Age]]&lt;=22,"Rookie",IF(Table11[[#This Row],[Age]]&lt;=29,"Seasoned","Veteran"))</f>
        <v>Seasoned</v>
      </c>
      <c r="Q2639" t="str">
        <f>IF(AND(Table11[[#This Row],[Height (cm)]]&gt;=180,Table11[[#This Row],[Weight (kg)]]&gt;=70),"180+ and 70+","")</f>
        <v>180+ and 70+</v>
      </c>
    </row>
    <row r="2640" spans="12:17" x14ac:dyDescent="0.2">
      <c r="L2640" t="s">
        <v>2284</v>
      </c>
      <c r="M2640">
        <v>25</v>
      </c>
      <c r="N2640">
        <v>171</v>
      </c>
      <c r="O2640">
        <v>64</v>
      </c>
      <c r="P2640" t="str">
        <f>IF(Table11[[#This Row],[Age]]&lt;=22,"Rookie",IF(Table11[[#This Row],[Age]]&lt;=29,"Seasoned","Veteran"))</f>
        <v>Seasoned</v>
      </c>
      <c r="Q2640" t="str">
        <f>IF(AND(Table11[[#This Row],[Height (cm)]]&gt;=180,Table11[[#This Row],[Weight (kg)]]&gt;=70),"180+ and 70+","")</f>
        <v/>
      </c>
    </row>
    <row r="2641" spans="12:17" x14ac:dyDescent="0.2">
      <c r="L2641" t="s">
        <v>2285</v>
      </c>
      <c r="M2641">
        <v>26</v>
      </c>
      <c r="N2641">
        <v>180</v>
      </c>
      <c r="O2641">
        <v>67</v>
      </c>
      <c r="P2641" t="str">
        <f>IF(Table11[[#This Row],[Age]]&lt;=22,"Rookie",IF(Table11[[#This Row],[Age]]&lt;=29,"Seasoned","Veteran"))</f>
        <v>Seasoned</v>
      </c>
      <c r="Q2641" t="str">
        <f>IF(AND(Table11[[#This Row],[Height (cm)]]&gt;=180,Table11[[#This Row],[Weight (kg)]]&gt;=70),"180+ and 70+","")</f>
        <v/>
      </c>
    </row>
    <row r="2642" spans="12:17" x14ac:dyDescent="0.2">
      <c r="L2642" t="s">
        <v>2367</v>
      </c>
      <c r="M2642">
        <v>29</v>
      </c>
      <c r="N2642">
        <v>180</v>
      </c>
      <c r="O2642">
        <v>75</v>
      </c>
      <c r="P2642" t="str">
        <f>IF(Table11[[#This Row],[Age]]&lt;=22,"Rookie",IF(Table11[[#This Row],[Age]]&lt;=29,"Seasoned","Veteran"))</f>
        <v>Seasoned</v>
      </c>
      <c r="Q2642" t="str">
        <f>IF(AND(Table11[[#This Row],[Height (cm)]]&gt;=180,Table11[[#This Row],[Weight (kg)]]&gt;=70),"180+ and 70+","")</f>
        <v>180+ and 70+</v>
      </c>
    </row>
    <row r="2643" spans="12:17" x14ac:dyDescent="0.2">
      <c r="L2643" t="s">
        <v>1806</v>
      </c>
      <c r="M2643">
        <v>26</v>
      </c>
      <c r="N2643">
        <v>187</v>
      </c>
      <c r="O2643">
        <v>79</v>
      </c>
      <c r="P2643" t="str">
        <f>IF(Table11[[#This Row],[Age]]&lt;=22,"Rookie",IF(Table11[[#This Row],[Age]]&lt;=29,"Seasoned","Veteran"))</f>
        <v>Seasoned</v>
      </c>
      <c r="Q2643" t="str">
        <f>IF(AND(Table11[[#This Row],[Height (cm)]]&gt;=180,Table11[[#This Row],[Weight (kg)]]&gt;=70),"180+ and 70+","")</f>
        <v>180+ and 70+</v>
      </c>
    </row>
    <row r="2644" spans="12:17" x14ac:dyDescent="0.2">
      <c r="L2644" t="s">
        <v>2368</v>
      </c>
      <c r="M2644">
        <v>28</v>
      </c>
      <c r="N2644">
        <v>184</v>
      </c>
      <c r="O2644">
        <v>76</v>
      </c>
      <c r="P2644" t="str">
        <f>IF(Table11[[#This Row],[Age]]&lt;=22,"Rookie",IF(Table11[[#This Row],[Age]]&lt;=29,"Seasoned","Veteran"))</f>
        <v>Seasoned</v>
      </c>
      <c r="Q2644" t="str">
        <f>IF(AND(Table11[[#This Row],[Height (cm)]]&gt;=180,Table11[[#This Row],[Weight (kg)]]&gt;=70),"180+ and 70+","")</f>
        <v>180+ and 70+</v>
      </c>
    </row>
    <row r="2645" spans="12:17" x14ac:dyDescent="0.2">
      <c r="L2645" t="s">
        <v>2369</v>
      </c>
      <c r="M2645">
        <v>29</v>
      </c>
      <c r="N2645">
        <v>183</v>
      </c>
      <c r="O2645">
        <v>80</v>
      </c>
      <c r="P2645" t="str">
        <f>IF(Table11[[#This Row],[Age]]&lt;=22,"Rookie",IF(Table11[[#This Row],[Age]]&lt;=29,"Seasoned","Veteran"))</f>
        <v>Seasoned</v>
      </c>
      <c r="Q2645" t="str">
        <f>IF(AND(Table11[[#This Row],[Height (cm)]]&gt;=180,Table11[[#This Row],[Weight (kg)]]&gt;=70),"180+ and 70+","")</f>
        <v>180+ and 70+</v>
      </c>
    </row>
    <row r="2646" spans="12:17" x14ac:dyDescent="0.2">
      <c r="L2646" t="s">
        <v>2370</v>
      </c>
      <c r="M2646">
        <v>31</v>
      </c>
      <c r="N2646">
        <v>188</v>
      </c>
      <c r="O2646">
        <v>80</v>
      </c>
      <c r="P2646" t="str">
        <f>IF(Table11[[#This Row],[Age]]&lt;=22,"Rookie",IF(Table11[[#This Row],[Age]]&lt;=29,"Seasoned","Veteran"))</f>
        <v>Veteran</v>
      </c>
      <c r="Q2646" t="str">
        <f>IF(AND(Table11[[#This Row],[Height (cm)]]&gt;=180,Table11[[#This Row],[Weight (kg)]]&gt;=70),"180+ and 70+","")</f>
        <v>180+ and 70+</v>
      </c>
    </row>
    <row r="2647" spans="12:17" x14ac:dyDescent="0.2">
      <c r="L2647" t="s">
        <v>1816</v>
      </c>
      <c r="M2647">
        <v>30</v>
      </c>
      <c r="N2647">
        <v>179</v>
      </c>
      <c r="O2647">
        <v>73</v>
      </c>
      <c r="P2647" t="str">
        <f>IF(Table11[[#This Row],[Age]]&lt;=22,"Rookie",IF(Table11[[#This Row],[Age]]&lt;=29,"Seasoned","Veteran"))</f>
        <v>Veteran</v>
      </c>
      <c r="Q2647" t="str">
        <f>IF(AND(Table11[[#This Row],[Height (cm)]]&gt;=180,Table11[[#This Row],[Weight (kg)]]&gt;=70),"180+ and 70+","")</f>
        <v/>
      </c>
    </row>
    <row r="2648" spans="12:17" x14ac:dyDescent="0.2">
      <c r="L2648" t="s">
        <v>2371</v>
      </c>
      <c r="M2648">
        <v>27</v>
      </c>
      <c r="N2648">
        <v>185</v>
      </c>
      <c r="O2648">
        <v>74</v>
      </c>
      <c r="P2648" t="str">
        <f>IF(Table11[[#This Row],[Age]]&lt;=22,"Rookie",IF(Table11[[#This Row],[Age]]&lt;=29,"Seasoned","Veteran"))</f>
        <v>Seasoned</v>
      </c>
      <c r="Q2648" t="str">
        <f>IF(AND(Table11[[#This Row],[Height (cm)]]&gt;=180,Table11[[#This Row],[Weight (kg)]]&gt;=70),"180+ and 70+","")</f>
        <v>180+ and 70+</v>
      </c>
    </row>
    <row r="2649" spans="12:17" x14ac:dyDescent="0.2">
      <c r="L2649" t="s">
        <v>2372</v>
      </c>
      <c r="M2649">
        <v>28</v>
      </c>
      <c r="N2649">
        <v>187</v>
      </c>
      <c r="O2649">
        <v>78</v>
      </c>
      <c r="P2649" t="str">
        <f>IF(Table11[[#This Row],[Age]]&lt;=22,"Rookie",IF(Table11[[#This Row],[Age]]&lt;=29,"Seasoned","Veteran"))</f>
        <v>Seasoned</v>
      </c>
      <c r="Q2649" t="str">
        <f>IF(AND(Table11[[#This Row],[Height (cm)]]&gt;=180,Table11[[#This Row],[Weight (kg)]]&gt;=70),"180+ and 70+","")</f>
        <v>180+ and 70+</v>
      </c>
    </row>
    <row r="2650" spans="12:17" x14ac:dyDescent="0.2">
      <c r="L2650" t="s">
        <v>2373</v>
      </c>
      <c r="M2650">
        <v>30</v>
      </c>
      <c r="N2650">
        <v>170</v>
      </c>
      <c r="O2650">
        <v>65</v>
      </c>
      <c r="P2650" t="str">
        <f>IF(Table11[[#This Row],[Age]]&lt;=22,"Rookie",IF(Table11[[#This Row],[Age]]&lt;=29,"Seasoned","Veteran"))</f>
        <v>Veteran</v>
      </c>
      <c r="Q2650" t="str">
        <f>IF(AND(Table11[[#This Row],[Height (cm)]]&gt;=180,Table11[[#This Row],[Weight (kg)]]&gt;=70),"180+ and 70+","")</f>
        <v/>
      </c>
    </row>
    <row r="2651" spans="12:17" x14ac:dyDescent="0.2">
      <c r="L2651" t="s">
        <v>2374</v>
      </c>
      <c r="M2651">
        <v>27</v>
      </c>
      <c r="N2651">
        <v>183</v>
      </c>
      <c r="O2651">
        <v>73</v>
      </c>
      <c r="P2651" t="str">
        <f>IF(Table11[[#This Row],[Age]]&lt;=22,"Rookie",IF(Table11[[#This Row],[Age]]&lt;=29,"Seasoned","Veteran"))</f>
        <v>Seasoned</v>
      </c>
      <c r="Q2651" t="str">
        <f>IF(AND(Table11[[#This Row],[Height (cm)]]&gt;=180,Table11[[#This Row],[Weight (kg)]]&gt;=70),"180+ and 70+","")</f>
        <v>180+ and 70+</v>
      </c>
    </row>
    <row r="2652" spans="12:17" x14ac:dyDescent="0.2">
      <c r="L2652" t="s">
        <v>1819</v>
      </c>
      <c r="M2652">
        <v>27</v>
      </c>
      <c r="N2652">
        <v>181</v>
      </c>
      <c r="O2652">
        <v>73</v>
      </c>
      <c r="P2652" t="str">
        <f>IF(Table11[[#This Row],[Age]]&lt;=22,"Rookie",IF(Table11[[#This Row],[Age]]&lt;=29,"Seasoned","Veteran"))</f>
        <v>Seasoned</v>
      </c>
      <c r="Q2652" t="str">
        <f>IF(AND(Table11[[#This Row],[Height (cm)]]&gt;=180,Table11[[#This Row],[Weight (kg)]]&gt;=70),"180+ and 70+","")</f>
        <v>180+ and 70+</v>
      </c>
    </row>
    <row r="2653" spans="12:17" x14ac:dyDescent="0.2">
      <c r="L2653" t="s">
        <v>2375</v>
      </c>
      <c r="M2653">
        <v>32</v>
      </c>
      <c r="N2653">
        <v>179</v>
      </c>
      <c r="O2653">
        <v>75</v>
      </c>
      <c r="P2653" t="str">
        <f>IF(Table11[[#This Row],[Age]]&lt;=22,"Rookie",IF(Table11[[#This Row],[Age]]&lt;=29,"Seasoned","Veteran"))</f>
        <v>Veteran</v>
      </c>
      <c r="Q2653" t="str">
        <f>IF(AND(Table11[[#This Row],[Height (cm)]]&gt;=180,Table11[[#This Row],[Weight (kg)]]&gt;=70),"180+ and 70+","")</f>
        <v/>
      </c>
    </row>
    <row r="2654" spans="12:17" x14ac:dyDescent="0.2">
      <c r="L2654" t="s">
        <v>2376</v>
      </c>
      <c r="M2654">
        <v>27</v>
      </c>
      <c r="N2654">
        <v>193</v>
      </c>
      <c r="O2654">
        <v>84</v>
      </c>
      <c r="P2654" t="str">
        <f>IF(Table11[[#This Row],[Age]]&lt;=22,"Rookie",IF(Table11[[#This Row],[Age]]&lt;=29,"Seasoned","Veteran"))</f>
        <v>Seasoned</v>
      </c>
      <c r="Q2654" t="str">
        <f>IF(AND(Table11[[#This Row],[Height (cm)]]&gt;=180,Table11[[#This Row],[Weight (kg)]]&gt;=70),"180+ and 70+","")</f>
        <v>180+ and 70+</v>
      </c>
    </row>
    <row r="2655" spans="12:17" x14ac:dyDescent="0.2">
      <c r="L2655" t="s">
        <v>2377</v>
      </c>
      <c r="M2655">
        <v>29</v>
      </c>
      <c r="N2655">
        <v>174</v>
      </c>
      <c r="O2655">
        <v>69</v>
      </c>
      <c r="P2655" t="str">
        <f>IF(Table11[[#This Row],[Age]]&lt;=22,"Rookie",IF(Table11[[#This Row],[Age]]&lt;=29,"Seasoned","Veteran"))</f>
        <v>Seasoned</v>
      </c>
      <c r="Q2655" t="str">
        <f>IF(AND(Table11[[#This Row],[Height (cm)]]&gt;=180,Table11[[#This Row],[Weight (kg)]]&gt;=70),"180+ and 70+","")</f>
        <v/>
      </c>
    </row>
    <row r="2656" spans="12:17" x14ac:dyDescent="0.2">
      <c r="L2656" t="s">
        <v>2378</v>
      </c>
      <c r="M2656">
        <v>26</v>
      </c>
      <c r="N2656">
        <v>178</v>
      </c>
      <c r="O2656">
        <v>74</v>
      </c>
      <c r="P2656" t="str">
        <f>IF(Table11[[#This Row],[Age]]&lt;=22,"Rookie",IF(Table11[[#This Row],[Age]]&lt;=29,"Seasoned","Veteran"))</f>
        <v>Seasoned</v>
      </c>
      <c r="Q2656" t="str">
        <f>IF(AND(Table11[[#This Row],[Height (cm)]]&gt;=180,Table11[[#This Row],[Weight (kg)]]&gt;=70),"180+ and 70+","")</f>
        <v/>
      </c>
    </row>
    <row r="2657" spans="12:17" x14ac:dyDescent="0.2">
      <c r="L2657" t="s">
        <v>2379</v>
      </c>
      <c r="M2657">
        <v>29</v>
      </c>
      <c r="N2657">
        <v>169</v>
      </c>
      <c r="O2657">
        <v>68</v>
      </c>
      <c r="P2657" t="str">
        <f>IF(Table11[[#This Row],[Age]]&lt;=22,"Rookie",IF(Table11[[#This Row],[Age]]&lt;=29,"Seasoned","Veteran"))</f>
        <v>Seasoned</v>
      </c>
      <c r="Q2657" t="str">
        <f>IF(AND(Table11[[#This Row],[Height (cm)]]&gt;=180,Table11[[#This Row],[Weight (kg)]]&gt;=70),"180+ and 70+","")</f>
        <v/>
      </c>
    </row>
    <row r="2658" spans="12:17" x14ac:dyDescent="0.2">
      <c r="L2658" t="s">
        <v>2380</v>
      </c>
      <c r="M2658">
        <v>28</v>
      </c>
      <c r="N2658">
        <v>178</v>
      </c>
      <c r="O2658">
        <v>71</v>
      </c>
      <c r="P2658" t="str">
        <f>IF(Table11[[#This Row],[Age]]&lt;=22,"Rookie",IF(Table11[[#This Row],[Age]]&lt;=29,"Seasoned","Veteran"))</f>
        <v>Seasoned</v>
      </c>
      <c r="Q2658" t="str">
        <f>IF(AND(Table11[[#This Row],[Height (cm)]]&gt;=180,Table11[[#This Row],[Weight (kg)]]&gt;=70),"180+ and 70+","")</f>
        <v/>
      </c>
    </row>
    <row r="2659" spans="12:17" x14ac:dyDescent="0.2">
      <c r="L2659" t="s">
        <v>2381</v>
      </c>
      <c r="M2659">
        <v>35</v>
      </c>
      <c r="N2659">
        <v>170</v>
      </c>
      <c r="O2659">
        <v>69</v>
      </c>
      <c r="P2659" t="str">
        <f>IF(Table11[[#This Row],[Age]]&lt;=22,"Rookie",IF(Table11[[#This Row],[Age]]&lt;=29,"Seasoned","Veteran"))</f>
        <v>Veteran</v>
      </c>
      <c r="Q2659" t="str">
        <f>IF(AND(Table11[[#This Row],[Height (cm)]]&gt;=180,Table11[[#This Row],[Weight (kg)]]&gt;=70),"180+ and 70+","")</f>
        <v/>
      </c>
    </row>
    <row r="2660" spans="12:17" x14ac:dyDescent="0.2">
      <c r="L2660" t="s">
        <v>2382</v>
      </c>
      <c r="M2660">
        <v>27</v>
      </c>
      <c r="N2660">
        <v>191</v>
      </c>
      <c r="O2660">
        <v>82</v>
      </c>
      <c r="P2660" t="str">
        <f>IF(Table11[[#This Row],[Age]]&lt;=22,"Rookie",IF(Table11[[#This Row],[Age]]&lt;=29,"Seasoned","Veteran"))</f>
        <v>Seasoned</v>
      </c>
      <c r="Q2660" t="str">
        <f>IF(AND(Table11[[#This Row],[Height (cm)]]&gt;=180,Table11[[#This Row],[Weight (kg)]]&gt;=70),"180+ and 70+","")</f>
        <v>180+ and 70+</v>
      </c>
    </row>
    <row r="2661" spans="12:17" x14ac:dyDescent="0.2">
      <c r="L2661" t="s">
        <v>2383</v>
      </c>
      <c r="M2661">
        <v>28</v>
      </c>
      <c r="N2661">
        <v>193</v>
      </c>
      <c r="O2661">
        <v>88</v>
      </c>
      <c r="P2661" t="str">
        <f>IF(Table11[[#This Row],[Age]]&lt;=22,"Rookie",IF(Table11[[#This Row],[Age]]&lt;=29,"Seasoned","Veteran"))</f>
        <v>Seasoned</v>
      </c>
      <c r="Q2661" t="str">
        <f>IF(AND(Table11[[#This Row],[Height (cm)]]&gt;=180,Table11[[#This Row],[Weight (kg)]]&gt;=70),"180+ and 70+","")</f>
        <v>180+ and 70+</v>
      </c>
    </row>
    <row r="2662" spans="12:17" x14ac:dyDescent="0.2">
      <c r="L2662" t="s">
        <v>2384</v>
      </c>
      <c r="M2662">
        <v>28</v>
      </c>
      <c r="N2662">
        <v>190</v>
      </c>
      <c r="O2662">
        <v>85</v>
      </c>
      <c r="P2662" t="str">
        <f>IF(Table11[[#This Row],[Age]]&lt;=22,"Rookie",IF(Table11[[#This Row],[Age]]&lt;=29,"Seasoned","Veteran"))</f>
        <v>Seasoned</v>
      </c>
      <c r="Q2662" t="str">
        <f>IF(AND(Table11[[#This Row],[Height (cm)]]&gt;=180,Table11[[#This Row],[Weight (kg)]]&gt;=70),"180+ and 70+","")</f>
        <v>180+ and 70+</v>
      </c>
    </row>
    <row r="2663" spans="12:17" x14ac:dyDescent="0.2">
      <c r="L2663" t="s">
        <v>2385</v>
      </c>
      <c r="M2663">
        <v>28</v>
      </c>
      <c r="N2663">
        <v>184</v>
      </c>
      <c r="O2663">
        <v>77</v>
      </c>
      <c r="P2663" t="str">
        <f>IF(Table11[[#This Row],[Age]]&lt;=22,"Rookie",IF(Table11[[#This Row],[Age]]&lt;=29,"Seasoned","Veteran"))</f>
        <v>Seasoned</v>
      </c>
      <c r="Q2663" t="str">
        <f>IF(AND(Table11[[#This Row],[Height (cm)]]&gt;=180,Table11[[#This Row],[Weight (kg)]]&gt;=70),"180+ and 70+","")</f>
        <v>180+ and 70+</v>
      </c>
    </row>
    <row r="2664" spans="12:17" x14ac:dyDescent="0.2">
      <c r="L2664" t="s">
        <v>2386</v>
      </c>
      <c r="M2664">
        <v>31</v>
      </c>
      <c r="N2664">
        <v>182</v>
      </c>
      <c r="O2664">
        <v>75</v>
      </c>
      <c r="P2664" t="str">
        <f>IF(Table11[[#This Row],[Age]]&lt;=22,"Rookie",IF(Table11[[#This Row],[Age]]&lt;=29,"Seasoned","Veteran"))</f>
        <v>Veteran</v>
      </c>
      <c r="Q2664" t="str">
        <f>IF(AND(Table11[[#This Row],[Height (cm)]]&gt;=180,Table11[[#This Row],[Weight (kg)]]&gt;=70),"180+ and 70+","")</f>
        <v>180+ and 70+</v>
      </c>
    </row>
    <row r="2665" spans="12:17" x14ac:dyDescent="0.2">
      <c r="L2665" t="s">
        <v>2387</v>
      </c>
      <c r="M2665">
        <v>31</v>
      </c>
      <c r="N2665">
        <v>175</v>
      </c>
      <c r="O2665">
        <v>75</v>
      </c>
      <c r="P2665" t="str">
        <f>IF(Table11[[#This Row],[Age]]&lt;=22,"Rookie",IF(Table11[[#This Row],[Age]]&lt;=29,"Seasoned","Veteran"))</f>
        <v>Veteran</v>
      </c>
      <c r="Q2665" t="str">
        <f>IF(AND(Table11[[#This Row],[Height (cm)]]&gt;=180,Table11[[#This Row],[Weight (kg)]]&gt;=70),"180+ and 70+","")</f>
        <v/>
      </c>
    </row>
    <row r="2666" spans="12:17" x14ac:dyDescent="0.2">
      <c r="L2666" t="s">
        <v>2388</v>
      </c>
      <c r="M2666">
        <v>27</v>
      </c>
      <c r="N2666">
        <v>185</v>
      </c>
      <c r="O2666">
        <v>80</v>
      </c>
      <c r="P2666" t="str">
        <f>IF(Table11[[#This Row],[Age]]&lt;=22,"Rookie",IF(Table11[[#This Row],[Age]]&lt;=29,"Seasoned","Veteran"))</f>
        <v>Seasoned</v>
      </c>
      <c r="Q2666" t="str">
        <f>IF(AND(Table11[[#This Row],[Height (cm)]]&gt;=180,Table11[[#This Row],[Weight (kg)]]&gt;=70),"180+ and 70+","")</f>
        <v>180+ and 70+</v>
      </c>
    </row>
    <row r="2667" spans="12:17" x14ac:dyDescent="0.2">
      <c r="L2667" t="s">
        <v>2389</v>
      </c>
      <c r="M2667">
        <v>28</v>
      </c>
      <c r="N2667">
        <v>185</v>
      </c>
      <c r="O2667">
        <v>74</v>
      </c>
      <c r="P2667" t="str">
        <f>IF(Table11[[#This Row],[Age]]&lt;=22,"Rookie",IF(Table11[[#This Row],[Age]]&lt;=29,"Seasoned","Veteran"))</f>
        <v>Seasoned</v>
      </c>
      <c r="Q2667" t="str">
        <f>IF(AND(Table11[[#This Row],[Height (cm)]]&gt;=180,Table11[[#This Row],[Weight (kg)]]&gt;=70),"180+ and 70+","")</f>
        <v>180+ and 70+</v>
      </c>
    </row>
    <row r="2668" spans="12:17" x14ac:dyDescent="0.2">
      <c r="L2668" t="s">
        <v>2390</v>
      </c>
      <c r="M2668">
        <v>27</v>
      </c>
      <c r="N2668">
        <v>170</v>
      </c>
      <c r="O2668">
        <v>68</v>
      </c>
      <c r="P2668" t="str">
        <f>IF(Table11[[#This Row],[Age]]&lt;=22,"Rookie",IF(Table11[[#This Row],[Age]]&lt;=29,"Seasoned","Veteran"))</f>
        <v>Seasoned</v>
      </c>
      <c r="Q2668" t="str">
        <f>IF(AND(Table11[[#This Row],[Height (cm)]]&gt;=180,Table11[[#This Row],[Weight (kg)]]&gt;=70),"180+ and 70+","")</f>
        <v/>
      </c>
    </row>
    <row r="2669" spans="12:17" x14ac:dyDescent="0.2">
      <c r="L2669" t="s">
        <v>2391</v>
      </c>
      <c r="M2669">
        <v>32</v>
      </c>
      <c r="N2669">
        <v>177</v>
      </c>
      <c r="O2669">
        <v>73</v>
      </c>
      <c r="P2669" t="str">
        <f>IF(Table11[[#This Row],[Age]]&lt;=22,"Rookie",IF(Table11[[#This Row],[Age]]&lt;=29,"Seasoned","Veteran"))</f>
        <v>Veteran</v>
      </c>
      <c r="Q2669" t="str">
        <f>IF(AND(Table11[[#This Row],[Height (cm)]]&gt;=180,Table11[[#This Row],[Weight (kg)]]&gt;=70),"180+ and 70+","")</f>
        <v/>
      </c>
    </row>
    <row r="2670" spans="12:17" x14ac:dyDescent="0.2">
      <c r="L2670" t="s">
        <v>2392</v>
      </c>
      <c r="M2670">
        <v>31</v>
      </c>
      <c r="N2670">
        <v>171</v>
      </c>
      <c r="O2670">
        <v>74</v>
      </c>
      <c r="P2670" t="str">
        <f>IF(Table11[[#This Row],[Age]]&lt;=22,"Rookie",IF(Table11[[#This Row],[Age]]&lt;=29,"Seasoned","Veteran"))</f>
        <v>Veteran</v>
      </c>
      <c r="Q2670" t="str">
        <f>IF(AND(Table11[[#This Row],[Height (cm)]]&gt;=180,Table11[[#This Row],[Weight (kg)]]&gt;=70),"180+ and 70+","")</f>
        <v/>
      </c>
    </row>
    <row r="2671" spans="12:17" x14ac:dyDescent="0.2">
      <c r="L2671" t="s">
        <v>2393</v>
      </c>
      <c r="M2671">
        <v>27</v>
      </c>
      <c r="N2671">
        <v>195</v>
      </c>
      <c r="O2671">
        <v>94</v>
      </c>
      <c r="P2671" t="str">
        <f>IF(Table11[[#This Row],[Age]]&lt;=22,"Rookie",IF(Table11[[#This Row],[Age]]&lt;=29,"Seasoned","Veteran"))</f>
        <v>Seasoned</v>
      </c>
      <c r="Q2671" t="str">
        <f>IF(AND(Table11[[#This Row],[Height (cm)]]&gt;=180,Table11[[#This Row],[Weight (kg)]]&gt;=70),"180+ and 70+","")</f>
        <v>180+ and 70+</v>
      </c>
    </row>
    <row r="2672" spans="12:17" x14ac:dyDescent="0.2">
      <c r="L2672" t="s">
        <v>1827</v>
      </c>
      <c r="M2672">
        <v>30</v>
      </c>
      <c r="N2672">
        <v>179</v>
      </c>
      <c r="O2672">
        <v>70</v>
      </c>
      <c r="P2672" t="str">
        <f>IF(Table11[[#This Row],[Age]]&lt;=22,"Rookie",IF(Table11[[#This Row],[Age]]&lt;=29,"Seasoned","Veteran"))</f>
        <v>Veteran</v>
      </c>
      <c r="Q2672" t="str">
        <f>IF(AND(Table11[[#This Row],[Height (cm)]]&gt;=180,Table11[[#This Row],[Weight (kg)]]&gt;=70),"180+ and 70+","")</f>
        <v/>
      </c>
    </row>
    <row r="2673" spans="12:17" x14ac:dyDescent="0.2">
      <c r="L2673" t="s">
        <v>2394</v>
      </c>
      <c r="M2673">
        <v>27</v>
      </c>
      <c r="N2673">
        <v>180</v>
      </c>
      <c r="O2673">
        <v>73</v>
      </c>
      <c r="P2673" t="str">
        <f>IF(Table11[[#This Row],[Age]]&lt;=22,"Rookie",IF(Table11[[#This Row],[Age]]&lt;=29,"Seasoned","Veteran"))</f>
        <v>Seasoned</v>
      </c>
      <c r="Q2673" t="str">
        <f>IF(AND(Table11[[#This Row],[Height (cm)]]&gt;=180,Table11[[#This Row],[Weight (kg)]]&gt;=70),"180+ and 70+","")</f>
        <v>180+ and 70+</v>
      </c>
    </row>
    <row r="2674" spans="12:17" x14ac:dyDescent="0.2">
      <c r="L2674" t="s">
        <v>2395</v>
      </c>
      <c r="M2674">
        <v>27</v>
      </c>
      <c r="N2674">
        <v>181</v>
      </c>
      <c r="O2674">
        <v>81</v>
      </c>
      <c r="P2674" t="str">
        <f>IF(Table11[[#This Row],[Age]]&lt;=22,"Rookie",IF(Table11[[#This Row],[Age]]&lt;=29,"Seasoned","Veteran"))</f>
        <v>Seasoned</v>
      </c>
      <c r="Q2674" t="str">
        <f>IF(AND(Table11[[#This Row],[Height (cm)]]&gt;=180,Table11[[#This Row],[Weight (kg)]]&gt;=70),"180+ and 70+","")</f>
        <v>180+ and 70+</v>
      </c>
    </row>
    <row r="2675" spans="12:17" x14ac:dyDescent="0.2">
      <c r="L2675" t="s">
        <v>2396</v>
      </c>
      <c r="M2675">
        <v>32</v>
      </c>
      <c r="N2675">
        <v>188</v>
      </c>
      <c r="O2675">
        <v>79</v>
      </c>
      <c r="P2675" t="str">
        <f>IF(Table11[[#This Row],[Age]]&lt;=22,"Rookie",IF(Table11[[#This Row],[Age]]&lt;=29,"Seasoned","Veteran"))</f>
        <v>Veteran</v>
      </c>
      <c r="Q2675" t="str">
        <f>IF(AND(Table11[[#This Row],[Height (cm)]]&gt;=180,Table11[[#This Row],[Weight (kg)]]&gt;=70),"180+ and 70+","")</f>
        <v>180+ and 70+</v>
      </c>
    </row>
    <row r="2676" spans="12:17" x14ac:dyDescent="0.2">
      <c r="L2676" t="s">
        <v>2397</v>
      </c>
      <c r="M2676">
        <v>30</v>
      </c>
      <c r="N2676">
        <v>185</v>
      </c>
      <c r="O2676">
        <v>82</v>
      </c>
      <c r="P2676" t="str">
        <f>IF(Table11[[#This Row],[Age]]&lt;=22,"Rookie",IF(Table11[[#This Row],[Age]]&lt;=29,"Seasoned","Veteran"))</f>
        <v>Veteran</v>
      </c>
      <c r="Q2676" t="str">
        <f>IF(AND(Table11[[#This Row],[Height (cm)]]&gt;=180,Table11[[#This Row],[Weight (kg)]]&gt;=70),"180+ and 70+","")</f>
        <v>180+ and 70+</v>
      </c>
    </row>
    <row r="2677" spans="12:17" x14ac:dyDescent="0.2">
      <c r="L2677" t="s">
        <v>2398</v>
      </c>
      <c r="M2677">
        <v>28</v>
      </c>
      <c r="N2677">
        <v>173</v>
      </c>
      <c r="O2677">
        <v>67</v>
      </c>
      <c r="P2677" t="str">
        <f>IF(Table11[[#This Row],[Age]]&lt;=22,"Rookie",IF(Table11[[#This Row],[Age]]&lt;=29,"Seasoned","Veteran"))</f>
        <v>Seasoned</v>
      </c>
      <c r="Q2677" t="str">
        <f>IF(AND(Table11[[#This Row],[Height (cm)]]&gt;=180,Table11[[#This Row],[Weight (kg)]]&gt;=70),"180+ and 70+","")</f>
        <v/>
      </c>
    </row>
    <row r="2678" spans="12:17" x14ac:dyDescent="0.2">
      <c r="L2678" t="s">
        <v>2399</v>
      </c>
      <c r="M2678">
        <v>27</v>
      </c>
      <c r="N2678">
        <v>180</v>
      </c>
      <c r="O2678">
        <v>74</v>
      </c>
      <c r="P2678" t="str">
        <f>IF(Table11[[#This Row],[Age]]&lt;=22,"Rookie",IF(Table11[[#This Row],[Age]]&lt;=29,"Seasoned","Veteran"))</f>
        <v>Seasoned</v>
      </c>
      <c r="Q2678" t="str">
        <f>IF(AND(Table11[[#This Row],[Height (cm)]]&gt;=180,Table11[[#This Row],[Weight (kg)]]&gt;=70),"180+ and 70+","")</f>
        <v>180+ and 70+</v>
      </c>
    </row>
    <row r="2679" spans="12:17" x14ac:dyDescent="0.2">
      <c r="L2679" t="s">
        <v>2400</v>
      </c>
      <c r="M2679">
        <v>29</v>
      </c>
      <c r="N2679">
        <v>187</v>
      </c>
      <c r="O2679">
        <v>83</v>
      </c>
      <c r="P2679" t="str">
        <f>IF(Table11[[#This Row],[Age]]&lt;=22,"Rookie",IF(Table11[[#This Row],[Age]]&lt;=29,"Seasoned","Veteran"))</f>
        <v>Seasoned</v>
      </c>
      <c r="Q2679" t="str">
        <f>IF(AND(Table11[[#This Row],[Height (cm)]]&gt;=180,Table11[[#This Row],[Weight (kg)]]&gt;=70),"180+ and 70+","")</f>
        <v>180+ and 70+</v>
      </c>
    </row>
    <row r="2680" spans="12:17" x14ac:dyDescent="0.2">
      <c r="L2680" t="s">
        <v>2401</v>
      </c>
      <c r="M2680">
        <v>28</v>
      </c>
      <c r="N2680">
        <v>189</v>
      </c>
      <c r="O2680">
        <v>85</v>
      </c>
      <c r="P2680" t="str">
        <f>IF(Table11[[#This Row],[Age]]&lt;=22,"Rookie",IF(Table11[[#This Row],[Age]]&lt;=29,"Seasoned","Veteran"))</f>
        <v>Seasoned</v>
      </c>
      <c r="Q2680" t="str">
        <f>IF(AND(Table11[[#This Row],[Height (cm)]]&gt;=180,Table11[[#This Row],[Weight (kg)]]&gt;=70),"180+ and 70+","")</f>
        <v>180+ and 70+</v>
      </c>
    </row>
    <row r="2681" spans="12:17" x14ac:dyDescent="0.2">
      <c r="L2681" t="s">
        <v>2402</v>
      </c>
      <c r="M2681">
        <v>27</v>
      </c>
      <c r="N2681">
        <v>193</v>
      </c>
      <c r="O2681">
        <v>77</v>
      </c>
      <c r="P2681" t="str">
        <f>IF(Table11[[#This Row],[Age]]&lt;=22,"Rookie",IF(Table11[[#This Row],[Age]]&lt;=29,"Seasoned","Veteran"))</f>
        <v>Seasoned</v>
      </c>
      <c r="Q2681" t="str">
        <f>IF(AND(Table11[[#This Row],[Height (cm)]]&gt;=180,Table11[[#This Row],[Weight (kg)]]&gt;=70),"180+ and 70+","")</f>
        <v>180+ and 70+</v>
      </c>
    </row>
    <row r="2682" spans="12:17" x14ac:dyDescent="0.2">
      <c r="L2682" t="s">
        <v>2403</v>
      </c>
      <c r="M2682">
        <v>30</v>
      </c>
      <c r="N2682">
        <v>191</v>
      </c>
      <c r="O2682">
        <v>86</v>
      </c>
      <c r="P2682" t="str">
        <f>IF(Table11[[#This Row],[Age]]&lt;=22,"Rookie",IF(Table11[[#This Row],[Age]]&lt;=29,"Seasoned","Veteran"))</f>
        <v>Veteran</v>
      </c>
      <c r="Q2682" t="str">
        <f>IF(AND(Table11[[#This Row],[Height (cm)]]&gt;=180,Table11[[#This Row],[Weight (kg)]]&gt;=70),"180+ and 70+","")</f>
        <v>180+ and 70+</v>
      </c>
    </row>
    <row r="2683" spans="12:17" x14ac:dyDescent="0.2">
      <c r="L2683" t="s">
        <v>2404</v>
      </c>
      <c r="M2683">
        <v>28</v>
      </c>
      <c r="N2683">
        <v>184</v>
      </c>
      <c r="O2683">
        <v>80</v>
      </c>
      <c r="P2683" t="str">
        <f>IF(Table11[[#This Row],[Age]]&lt;=22,"Rookie",IF(Table11[[#This Row],[Age]]&lt;=29,"Seasoned","Veteran"))</f>
        <v>Seasoned</v>
      </c>
      <c r="Q2683" t="str">
        <f>IF(AND(Table11[[#This Row],[Height (cm)]]&gt;=180,Table11[[#This Row],[Weight (kg)]]&gt;=70),"180+ and 70+","")</f>
        <v>180+ and 70+</v>
      </c>
    </row>
    <row r="2684" spans="12:17" x14ac:dyDescent="0.2">
      <c r="L2684" t="s">
        <v>2405</v>
      </c>
      <c r="M2684">
        <v>27</v>
      </c>
      <c r="N2684">
        <v>185</v>
      </c>
      <c r="O2684">
        <v>71</v>
      </c>
      <c r="P2684" t="str">
        <f>IF(Table11[[#This Row],[Age]]&lt;=22,"Rookie",IF(Table11[[#This Row],[Age]]&lt;=29,"Seasoned","Veteran"))</f>
        <v>Seasoned</v>
      </c>
      <c r="Q2684" t="str">
        <f>IF(AND(Table11[[#This Row],[Height (cm)]]&gt;=180,Table11[[#This Row],[Weight (kg)]]&gt;=70),"180+ and 70+","")</f>
        <v>180+ and 70+</v>
      </c>
    </row>
    <row r="2685" spans="12:17" x14ac:dyDescent="0.2">
      <c r="L2685" t="s">
        <v>2406</v>
      </c>
      <c r="M2685">
        <v>34</v>
      </c>
      <c r="N2685">
        <v>190</v>
      </c>
      <c r="O2685">
        <v>80</v>
      </c>
      <c r="P2685" t="str">
        <f>IF(Table11[[#This Row],[Age]]&lt;=22,"Rookie",IF(Table11[[#This Row],[Age]]&lt;=29,"Seasoned","Veteran"))</f>
        <v>Veteran</v>
      </c>
      <c r="Q2685" t="str">
        <f>IF(AND(Table11[[#This Row],[Height (cm)]]&gt;=180,Table11[[#This Row],[Weight (kg)]]&gt;=70),"180+ and 70+","")</f>
        <v>180+ and 70+</v>
      </c>
    </row>
    <row r="2686" spans="12:17" x14ac:dyDescent="0.2">
      <c r="L2686" t="s">
        <v>2407</v>
      </c>
      <c r="M2686">
        <v>29</v>
      </c>
      <c r="N2686">
        <v>168</v>
      </c>
      <c r="O2686">
        <v>67</v>
      </c>
      <c r="P2686" t="str">
        <f>IF(Table11[[#This Row],[Age]]&lt;=22,"Rookie",IF(Table11[[#This Row],[Age]]&lt;=29,"Seasoned","Veteran"))</f>
        <v>Seasoned</v>
      </c>
      <c r="Q2686" t="str">
        <f>IF(AND(Table11[[#This Row],[Height (cm)]]&gt;=180,Table11[[#This Row],[Weight (kg)]]&gt;=70),"180+ and 70+","")</f>
        <v/>
      </c>
    </row>
    <row r="2687" spans="12:17" x14ac:dyDescent="0.2">
      <c r="L2687" t="s">
        <v>2408</v>
      </c>
      <c r="M2687">
        <v>28</v>
      </c>
      <c r="N2687">
        <v>186</v>
      </c>
      <c r="O2687">
        <v>81</v>
      </c>
      <c r="P2687" t="str">
        <f>IF(Table11[[#This Row],[Age]]&lt;=22,"Rookie",IF(Table11[[#This Row],[Age]]&lt;=29,"Seasoned","Veteran"))</f>
        <v>Seasoned</v>
      </c>
      <c r="Q2687" t="str">
        <f>IF(AND(Table11[[#This Row],[Height (cm)]]&gt;=180,Table11[[#This Row],[Weight (kg)]]&gt;=70),"180+ and 70+","")</f>
        <v>180+ and 70+</v>
      </c>
    </row>
    <row r="2688" spans="12:17" x14ac:dyDescent="0.2">
      <c r="L2688" t="s">
        <v>2409</v>
      </c>
      <c r="M2688">
        <v>27</v>
      </c>
      <c r="N2688">
        <v>189</v>
      </c>
      <c r="O2688">
        <v>77</v>
      </c>
      <c r="P2688" t="str">
        <f>IF(Table11[[#This Row],[Age]]&lt;=22,"Rookie",IF(Table11[[#This Row],[Age]]&lt;=29,"Seasoned","Veteran"))</f>
        <v>Seasoned</v>
      </c>
      <c r="Q2688" t="str">
        <f>IF(AND(Table11[[#This Row],[Height (cm)]]&gt;=180,Table11[[#This Row],[Weight (kg)]]&gt;=70),"180+ and 70+","")</f>
        <v>180+ and 70+</v>
      </c>
    </row>
    <row r="2689" spans="12:17" x14ac:dyDescent="0.2">
      <c r="L2689" t="s">
        <v>2410</v>
      </c>
      <c r="M2689">
        <v>26</v>
      </c>
      <c r="N2689">
        <v>170</v>
      </c>
      <c r="O2689">
        <v>62</v>
      </c>
      <c r="P2689" t="str">
        <f>IF(Table11[[#This Row],[Age]]&lt;=22,"Rookie",IF(Table11[[#This Row],[Age]]&lt;=29,"Seasoned","Veteran"))</f>
        <v>Seasoned</v>
      </c>
      <c r="Q2689" t="str">
        <f>IF(AND(Table11[[#This Row],[Height (cm)]]&gt;=180,Table11[[#This Row],[Weight (kg)]]&gt;=70),"180+ and 70+","")</f>
        <v/>
      </c>
    </row>
    <row r="2690" spans="12:17" x14ac:dyDescent="0.2">
      <c r="L2690" t="s">
        <v>2411</v>
      </c>
      <c r="M2690">
        <v>28</v>
      </c>
      <c r="N2690">
        <v>174</v>
      </c>
      <c r="O2690">
        <v>64</v>
      </c>
      <c r="P2690" t="str">
        <f>IF(Table11[[#This Row],[Age]]&lt;=22,"Rookie",IF(Table11[[#This Row],[Age]]&lt;=29,"Seasoned","Veteran"))</f>
        <v>Seasoned</v>
      </c>
      <c r="Q2690" t="str">
        <f>IF(AND(Table11[[#This Row],[Height (cm)]]&gt;=180,Table11[[#This Row],[Weight (kg)]]&gt;=70),"180+ and 70+","")</f>
        <v/>
      </c>
    </row>
    <row r="2691" spans="12:17" x14ac:dyDescent="0.2">
      <c r="L2691" t="s">
        <v>2412</v>
      </c>
      <c r="M2691">
        <v>28</v>
      </c>
      <c r="N2691">
        <v>185</v>
      </c>
      <c r="O2691">
        <v>81</v>
      </c>
      <c r="P2691" t="str">
        <f>IF(Table11[[#This Row],[Age]]&lt;=22,"Rookie",IF(Table11[[#This Row],[Age]]&lt;=29,"Seasoned","Veteran"))</f>
        <v>Seasoned</v>
      </c>
      <c r="Q2691" t="str">
        <f>IF(AND(Table11[[#This Row],[Height (cm)]]&gt;=180,Table11[[#This Row],[Weight (kg)]]&gt;=70),"180+ and 70+","")</f>
        <v>180+ and 70+</v>
      </c>
    </row>
    <row r="2692" spans="12:17" x14ac:dyDescent="0.2">
      <c r="L2692" t="s">
        <v>2413</v>
      </c>
      <c r="M2692">
        <v>29</v>
      </c>
      <c r="N2692">
        <v>180</v>
      </c>
      <c r="O2692">
        <v>75</v>
      </c>
      <c r="P2692" t="str">
        <f>IF(Table11[[#This Row],[Age]]&lt;=22,"Rookie",IF(Table11[[#This Row],[Age]]&lt;=29,"Seasoned","Veteran"))</f>
        <v>Seasoned</v>
      </c>
      <c r="Q2692" t="str">
        <f>IF(AND(Table11[[#This Row],[Height (cm)]]&gt;=180,Table11[[#This Row],[Weight (kg)]]&gt;=70),"180+ and 70+","")</f>
        <v>180+ and 70+</v>
      </c>
    </row>
    <row r="2693" spans="12:17" x14ac:dyDescent="0.2">
      <c r="L2693" t="s">
        <v>2414</v>
      </c>
      <c r="M2693">
        <v>27</v>
      </c>
      <c r="N2693">
        <v>174</v>
      </c>
      <c r="O2693">
        <v>70</v>
      </c>
      <c r="P2693" t="str">
        <f>IF(Table11[[#This Row],[Age]]&lt;=22,"Rookie",IF(Table11[[#This Row],[Age]]&lt;=29,"Seasoned","Veteran"))</f>
        <v>Seasoned</v>
      </c>
      <c r="Q2693" t="str">
        <f>IF(AND(Table11[[#This Row],[Height (cm)]]&gt;=180,Table11[[#This Row],[Weight (kg)]]&gt;=70),"180+ and 70+","")</f>
        <v/>
      </c>
    </row>
    <row r="2694" spans="12:17" x14ac:dyDescent="0.2">
      <c r="L2694" t="s">
        <v>2415</v>
      </c>
      <c r="M2694">
        <v>27</v>
      </c>
      <c r="N2694">
        <v>188</v>
      </c>
      <c r="O2694">
        <v>83</v>
      </c>
      <c r="P2694" t="str">
        <f>IF(Table11[[#This Row],[Age]]&lt;=22,"Rookie",IF(Table11[[#This Row],[Age]]&lt;=29,"Seasoned","Veteran"))</f>
        <v>Seasoned</v>
      </c>
      <c r="Q2694" t="str">
        <f>IF(AND(Table11[[#This Row],[Height (cm)]]&gt;=180,Table11[[#This Row],[Weight (kg)]]&gt;=70),"180+ and 70+","")</f>
        <v>180+ and 70+</v>
      </c>
    </row>
    <row r="2695" spans="12:17" x14ac:dyDescent="0.2">
      <c r="L2695" t="s">
        <v>2416</v>
      </c>
      <c r="M2695">
        <v>28</v>
      </c>
      <c r="N2695">
        <v>172</v>
      </c>
      <c r="O2695">
        <v>64</v>
      </c>
      <c r="P2695" t="str">
        <f>IF(Table11[[#This Row],[Age]]&lt;=22,"Rookie",IF(Table11[[#This Row],[Age]]&lt;=29,"Seasoned","Veteran"))</f>
        <v>Seasoned</v>
      </c>
      <c r="Q2695" t="str">
        <f>IF(AND(Table11[[#This Row],[Height (cm)]]&gt;=180,Table11[[#This Row],[Weight (kg)]]&gt;=70),"180+ and 70+","")</f>
        <v/>
      </c>
    </row>
    <row r="2696" spans="12:17" x14ac:dyDescent="0.2">
      <c r="L2696" t="s">
        <v>1836</v>
      </c>
      <c r="M2696">
        <v>26</v>
      </c>
      <c r="N2696">
        <v>182</v>
      </c>
      <c r="O2696">
        <v>79</v>
      </c>
      <c r="P2696" t="str">
        <f>IF(Table11[[#This Row],[Age]]&lt;=22,"Rookie",IF(Table11[[#This Row],[Age]]&lt;=29,"Seasoned","Veteran"))</f>
        <v>Seasoned</v>
      </c>
      <c r="Q2696" t="str">
        <f>IF(AND(Table11[[#This Row],[Height (cm)]]&gt;=180,Table11[[#This Row],[Weight (kg)]]&gt;=70),"180+ and 70+","")</f>
        <v>180+ and 70+</v>
      </c>
    </row>
    <row r="2697" spans="12:17" x14ac:dyDescent="0.2">
      <c r="L2697" t="s">
        <v>2417</v>
      </c>
      <c r="M2697">
        <v>27</v>
      </c>
      <c r="N2697">
        <v>183</v>
      </c>
      <c r="O2697">
        <v>72</v>
      </c>
      <c r="P2697" t="str">
        <f>IF(Table11[[#This Row],[Age]]&lt;=22,"Rookie",IF(Table11[[#This Row],[Age]]&lt;=29,"Seasoned","Veteran"))</f>
        <v>Seasoned</v>
      </c>
      <c r="Q2697" t="str">
        <f>IF(AND(Table11[[#This Row],[Height (cm)]]&gt;=180,Table11[[#This Row],[Weight (kg)]]&gt;=70),"180+ and 70+","")</f>
        <v>180+ and 70+</v>
      </c>
    </row>
    <row r="2698" spans="12:17" x14ac:dyDescent="0.2">
      <c r="L2698" t="s">
        <v>2418</v>
      </c>
      <c r="M2698">
        <v>27</v>
      </c>
      <c r="N2698">
        <v>189</v>
      </c>
      <c r="O2698">
        <v>79</v>
      </c>
      <c r="P2698" t="str">
        <f>IF(Table11[[#This Row],[Age]]&lt;=22,"Rookie",IF(Table11[[#This Row],[Age]]&lt;=29,"Seasoned","Veteran"))</f>
        <v>Seasoned</v>
      </c>
      <c r="Q2698" t="str">
        <f>IF(AND(Table11[[#This Row],[Height (cm)]]&gt;=180,Table11[[#This Row],[Weight (kg)]]&gt;=70),"180+ and 70+","")</f>
        <v>180+ and 70+</v>
      </c>
    </row>
    <row r="2699" spans="12:17" x14ac:dyDescent="0.2">
      <c r="L2699" t="s">
        <v>2419</v>
      </c>
      <c r="M2699">
        <v>27</v>
      </c>
      <c r="N2699">
        <v>173</v>
      </c>
      <c r="O2699">
        <v>75</v>
      </c>
      <c r="P2699" t="str">
        <f>IF(Table11[[#This Row],[Age]]&lt;=22,"Rookie",IF(Table11[[#This Row],[Age]]&lt;=29,"Seasoned","Veteran"))</f>
        <v>Seasoned</v>
      </c>
      <c r="Q2699" t="str">
        <f>IF(AND(Table11[[#This Row],[Height (cm)]]&gt;=180,Table11[[#This Row],[Weight (kg)]]&gt;=70),"180+ and 70+","")</f>
        <v/>
      </c>
    </row>
    <row r="2700" spans="12:17" x14ac:dyDescent="0.2">
      <c r="L2700" t="s">
        <v>2420</v>
      </c>
      <c r="M2700">
        <v>28</v>
      </c>
      <c r="N2700">
        <v>186</v>
      </c>
      <c r="O2700">
        <v>76</v>
      </c>
      <c r="P2700" t="str">
        <f>IF(Table11[[#This Row],[Age]]&lt;=22,"Rookie",IF(Table11[[#This Row],[Age]]&lt;=29,"Seasoned","Veteran"))</f>
        <v>Seasoned</v>
      </c>
      <c r="Q2700" t="str">
        <f>IF(AND(Table11[[#This Row],[Height (cm)]]&gt;=180,Table11[[#This Row],[Weight (kg)]]&gt;=70),"180+ and 70+","")</f>
        <v>180+ and 70+</v>
      </c>
    </row>
    <row r="2701" spans="12:17" x14ac:dyDescent="0.2">
      <c r="L2701" t="s">
        <v>2421</v>
      </c>
      <c r="M2701">
        <v>25</v>
      </c>
      <c r="N2701">
        <v>189</v>
      </c>
      <c r="O2701">
        <v>76</v>
      </c>
      <c r="P2701" t="str">
        <f>IF(Table11[[#This Row],[Age]]&lt;=22,"Rookie",IF(Table11[[#This Row],[Age]]&lt;=29,"Seasoned","Veteran"))</f>
        <v>Seasoned</v>
      </c>
      <c r="Q2701" t="str">
        <f>IF(AND(Table11[[#This Row],[Height (cm)]]&gt;=180,Table11[[#This Row],[Weight (kg)]]&gt;=70),"180+ and 70+","")</f>
        <v>180+ and 70+</v>
      </c>
    </row>
    <row r="2702" spans="12:17" x14ac:dyDescent="0.2">
      <c r="L2702" t="s">
        <v>2422</v>
      </c>
      <c r="M2702">
        <v>30</v>
      </c>
      <c r="N2702">
        <v>182</v>
      </c>
      <c r="O2702">
        <v>72</v>
      </c>
      <c r="P2702" t="str">
        <f>IF(Table11[[#This Row],[Age]]&lt;=22,"Rookie",IF(Table11[[#This Row],[Age]]&lt;=29,"Seasoned","Veteran"))</f>
        <v>Veteran</v>
      </c>
      <c r="Q2702" t="str">
        <f>IF(AND(Table11[[#This Row],[Height (cm)]]&gt;=180,Table11[[#This Row],[Weight (kg)]]&gt;=70),"180+ and 70+","")</f>
        <v>180+ and 70+</v>
      </c>
    </row>
    <row r="2703" spans="12:17" x14ac:dyDescent="0.2">
      <c r="L2703" t="s">
        <v>1878</v>
      </c>
      <c r="M2703">
        <v>34</v>
      </c>
      <c r="N2703">
        <v>181</v>
      </c>
      <c r="O2703">
        <v>76</v>
      </c>
      <c r="P2703" t="str">
        <f>IF(Table11[[#This Row],[Age]]&lt;=22,"Rookie",IF(Table11[[#This Row],[Age]]&lt;=29,"Seasoned","Veteran"))</f>
        <v>Veteran</v>
      </c>
      <c r="Q2703" t="str">
        <f>IF(AND(Table11[[#This Row],[Height (cm)]]&gt;=180,Table11[[#This Row],[Weight (kg)]]&gt;=70),"180+ and 70+","")</f>
        <v>180+ and 70+</v>
      </c>
    </row>
    <row r="2704" spans="12:17" x14ac:dyDescent="0.2">
      <c r="L2704" t="s">
        <v>2423</v>
      </c>
      <c r="M2704">
        <v>31</v>
      </c>
      <c r="N2704">
        <v>178</v>
      </c>
      <c r="O2704">
        <v>68</v>
      </c>
      <c r="P2704" t="str">
        <f>IF(Table11[[#This Row],[Age]]&lt;=22,"Rookie",IF(Table11[[#This Row],[Age]]&lt;=29,"Seasoned","Veteran"))</f>
        <v>Veteran</v>
      </c>
      <c r="Q2704" t="str">
        <f>IF(AND(Table11[[#This Row],[Height (cm)]]&gt;=180,Table11[[#This Row],[Weight (kg)]]&gt;=70),"180+ and 70+","")</f>
        <v/>
      </c>
    </row>
    <row r="2705" spans="12:17" x14ac:dyDescent="0.2">
      <c r="L2705" t="s">
        <v>2424</v>
      </c>
      <c r="M2705">
        <v>32</v>
      </c>
      <c r="N2705">
        <v>180</v>
      </c>
      <c r="O2705">
        <v>71</v>
      </c>
      <c r="P2705" t="str">
        <f>IF(Table11[[#This Row],[Age]]&lt;=22,"Rookie",IF(Table11[[#This Row],[Age]]&lt;=29,"Seasoned","Veteran"))</f>
        <v>Veteran</v>
      </c>
      <c r="Q2705" t="str">
        <f>IF(AND(Table11[[#This Row],[Height (cm)]]&gt;=180,Table11[[#This Row],[Weight (kg)]]&gt;=70),"180+ and 70+","")</f>
        <v>180+ and 70+</v>
      </c>
    </row>
    <row r="2706" spans="12:17" x14ac:dyDescent="0.2">
      <c r="L2706" t="s">
        <v>2425</v>
      </c>
      <c r="M2706">
        <v>28</v>
      </c>
      <c r="N2706">
        <v>175</v>
      </c>
      <c r="O2706">
        <v>70</v>
      </c>
      <c r="P2706" t="str">
        <f>IF(Table11[[#This Row],[Age]]&lt;=22,"Rookie",IF(Table11[[#This Row],[Age]]&lt;=29,"Seasoned","Veteran"))</f>
        <v>Seasoned</v>
      </c>
      <c r="Q2706" t="str">
        <f>IF(AND(Table11[[#This Row],[Height (cm)]]&gt;=180,Table11[[#This Row],[Weight (kg)]]&gt;=70),"180+ and 70+","")</f>
        <v/>
      </c>
    </row>
    <row r="2707" spans="12:17" x14ac:dyDescent="0.2">
      <c r="L2707" t="s">
        <v>2426</v>
      </c>
      <c r="M2707">
        <v>31</v>
      </c>
      <c r="N2707">
        <v>196</v>
      </c>
      <c r="O2707">
        <v>93</v>
      </c>
      <c r="P2707" t="str">
        <f>IF(Table11[[#This Row],[Age]]&lt;=22,"Rookie",IF(Table11[[#This Row],[Age]]&lt;=29,"Seasoned","Veteran"))</f>
        <v>Veteran</v>
      </c>
      <c r="Q2707" t="str">
        <f>IF(AND(Table11[[#This Row],[Height (cm)]]&gt;=180,Table11[[#This Row],[Weight (kg)]]&gt;=70),"180+ and 70+","")</f>
        <v>180+ and 70+</v>
      </c>
    </row>
    <row r="2708" spans="12:17" x14ac:dyDescent="0.2">
      <c r="L2708" t="s">
        <v>2427</v>
      </c>
      <c r="M2708">
        <v>30</v>
      </c>
      <c r="N2708">
        <v>188</v>
      </c>
      <c r="O2708">
        <v>82</v>
      </c>
      <c r="P2708" t="str">
        <f>IF(Table11[[#This Row],[Age]]&lt;=22,"Rookie",IF(Table11[[#This Row],[Age]]&lt;=29,"Seasoned","Veteran"))</f>
        <v>Veteran</v>
      </c>
      <c r="Q2708" t="str">
        <f>IF(AND(Table11[[#This Row],[Height (cm)]]&gt;=180,Table11[[#This Row],[Weight (kg)]]&gt;=70),"180+ and 70+","")</f>
        <v>180+ and 70+</v>
      </c>
    </row>
    <row r="2709" spans="12:17" x14ac:dyDescent="0.2">
      <c r="L2709" t="s">
        <v>2428</v>
      </c>
      <c r="M2709">
        <v>31</v>
      </c>
      <c r="N2709">
        <v>185</v>
      </c>
      <c r="O2709">
        <v>77</v>
      </c>
      <c r="P2709" t="str">
        <f>IF(Table11[[#This Row],[Age]]&lt;=22,"Rookie",IF(Table11[[#This Row],[Age]]&lt;=29,"Seasoned","Veteran"))</f>
        <v>Veteran</v>
      </c>
      <c r="Q2709" t="str">
        <f>IF(AND(Table11[[#This Row],[Height (cm)]]&gt;=180,Table11[[#This Row],[Weight (kg)]]&gt;=70),"180+ and 70+","")</f>
        <v>180+ and 70+</v>
      </c>
    </row>
    <row r="2710" spans="12:17" x14ac:dyDescent="0.2">
      <c r="L2710" t="s">
        <v>2429</v>
      </c>
      <c r="M2710">
        <v>30</v>
      </c>
      <c r="N2710">
        <v>175</v>
      </c>
      <c r="O2710">
        <v>67</v>
      </c>
      <c r="P2710" t="str">
        <f>IF(Table11[[#This Row],[Age]]&lt;=22,"Rookie",IF(Table11[[#This Row],[Age]]&lt;=29,"Seasoned","Veteran"))</f>
        <v>Veteran</v>
      </c>
      <c r="Q2710" t="str">
        <f>IF(AND(Table11[[#This Row],[Height (cm)]]&gt;=180,Table11[[#This Row],[Weight (kg)]]&gt;=70),"180+ and 70+","")</f>
        <v/>
      </c>
    </row>
    <row r="2711" spans="12:17" x14ac:dyDescent="0.2">
      <c r="L2711" t="s">
        <v>2430</v>
      </c>
      <c r="M2711">
        <v>34</v>
      </c>
      <c r="N2711">
        <v>192</v>
      </c>
      <c r="O2711">
        <v>90</v>
      </c>
      <c r="P2711" t="str">
        <f>IF(Table11[[#This Row],[Age]]&lt;=22,"Rookie",IF(Table11[[#This Row],[Age]]&lt;=29,"Seasoned","Veteran"))</f>
        <v>Veteran</v>
      </c>
      <c r="Q2711" t="str">
        <f>IF(AND(Table11[[#This Row],[Height (cm)]]&gt;=180,Table11[[#This Row],[Weight (kg)]]&gt;=70),"180+ and 70+","")</f>
        <v>180+ and 70+</v>
      </c>
    </row>
    <row r="2712" spans="12:17" x14ac:dyDescent="0.2">
      <c r="L2712" t="s">
        <v>2431</v>
      </c>
      <c r="M2712">
        <v>35</v>
      </c>
      <c r="N2712">
        <v>188</v>
      </c>
      <c r="O2712">
        <v>85</v>
      </c>
      <c r="P2712" t="str">
        <f>IF(Table11[[#This Row],[Age]]&lt;=22,"Rookie",IF(Table11[[#This Row],[Age]]&lt;=29,"Seasoned","Veteran"))</f>
        <v>Veteran</v>
      </c>
      <c r="Q2712" t="str">
        <f>IF(AND(Table11[[#This Row],[Height (cm)]]&gt;=180,Table11[[#This Row],[Weight (kg)]]&gt;=70),"180+ and 70+","")</f>
        <v>180+ and 70+</v>
      </c>
    </row>
    <row r="2713" spans="12:17" x14ac:dyDescent="0.2">
      <c r="L2713" t="s">
        <v>2432</v>
      </c>
      <c r="M2713">
        <v>28</v>
      </c>
      <c r="N2713">
        <v>172</v>
      </c>
      <c r="O2713">
        <v>70</v>
      </c>
      <c r="P2713" t="str">
        <f>IF(Table11[[#This Row],[Age]]&lt;=22,"Rookie",IF(Table11[[#This Row],[Age]]&lt;=29,"Seasoned","Veteran"))</f>
        <v>Seasoned</v>
      </c>
      <c r="Q2713" t="str">
        <f>IF(AND(Table11[[#This Row],[Height (cm)]]&gt;=180,Table11[[#This Row],[Weight (kg)]]&gt;=70),"180+ and 70+","")</f>
        <v/>
      </c>
    </row>
    <row r="2714" spans="12:17" x14ac:dyDescent="0.2">
      <c r="L2714" t="s">
        <v>2433</v>
      </c>
      <c r="M2714">
        <v>30</v>
      </c>
      <c r="N2714">
        <v>186</v>
      </c>
      <c r="O2714">
        <v>80</v>
      </c>
      <c r="P2714" t="str">
        <f>IF(Table11[[#This Row],[Age]]&lt;=22,"Rookie",IF(Table11[[#This Row],[Age]]&lt;=29,"Seasoned","Veteran"))</f>
        <v>Veteran</v>
      </c>
      <c r="Q2714" t="str">
        <f>IF(AND(Table11[[#This Row],[Height (cm)]]&gt;=180,Table11[[#This Row],[Weight (kg)]]&gt;=70),"180+ and 70+","")</f>
        <v>180+ and 70+</v>
      </c>
    </row>
    <row r="2715" spans="12:17" x14ac:dyDescent="0.2">
      <c r="L2715" t="s">
        <v>2434</v>
      </c>
      <c r="M2715">
        <v>31</v>
      </c>
      <c r="N2715">
        <v>191</v>
      </c>
      <c r="O2715">
        <v>90</v>
      </c>
      <c r="P2715" t="str">
        <f>IF(Table11[[#This Row],[Age]]&lt;=22,"Rookie",IF(Table11[[#This Row],[Age]]&lt;=29,"Seasoned","Veteran"))</f>
        <v>Veteran</v>
      </c>
      <c r="Q2715" t="str">
        <f>IF(AND(Table11[[#This Row],[Height (cm)]]&gt;=180,Table11[[#This Row],[Weight (kg)]]&gt;=70),"180+ and 70+","")</f>
        <v>180+ and 70+</v>
      </c>
    </row>
    <row r="2716" spans="12:17" x14ac:dyDescent="0.2">
      <c r="L2716" t="s">
        <v>2435</v>
      </c>
      <c r="M2716">
        <v>30</v>
      </c>
      <c r="N2716">
        <v>173</v>
      </c>
      <c r="O2716">
        <v>66</v>
      </c>
      <c r="P2716" t="str">
        <f>IF(Table11[[#This Row],[Age]]&lt;=22,"Rookie",IF(Table11[[#This Row],[Age]]&lt;=29,"Seasoned","Veteran"))</f>
        <v>Veteran</v>
      </c>
      <c r="Q2716" t="str">
        <f>IF(AND(Table11[[#This Row],[Height (cm)]]&gt;=180,Table11[[#This Row],[Weight (kg)]]&gt;=70),"180+ and 70+","")</f>
        <v/>
      </c>
    </row>
    <row r="2717" spans="12:17" x14ac:dyDescent="0.2">
      <c r="L2717" t="s">
        <v>2436</v>
      </c>
      <c r="M2717">
        <v>30</v>
      </c>
      <c r="N2717">
        <v>188</v>
      </c>
      <c r="O2717">
        <v>81</v>
      </c>
      <c r="P2717" t="str">
        <f>IF(Table11[[#This Row],[Age]]&lt;=22,"Rookie",IF(Table11[[#This Row],[Age]]&lt;=29,"Seasoned","Veteran"))</f>
        <v>Veteran</v>
      </c>
      <c r="Q2717" t="str">
        <f>IF(AND(Table11[[#This Row],[Height (cm)]]&gt;=180,Table11[[#This Row],[Weight (kg)]]&gt;=70),"180+ and 70+","")</f>
        <v>180+ and 70+</v>
      </c>
    </row>
    <row r="2718" spans="12:17" x14ac:dyDescent="0.2">
      <c r="L2718" t="s">
        <v>1485</v>
      </c>
      <c r="M2718">
        <v>30</v>
      </c>
      <c r="N2718">
        <v>175</v>
      </c>
      <c r="O2718">
        <v>71</v>
      </c>
      <c r="P2718" t="str">
        <f>IF(Table11[[#This Row],[Age]]&lt;=22,"Rookie",IF(Table11[[#This Row],[Age]]&lt;=29,"Seasoned","Veteran"))</f>
        <v>Veteran</v>
      </c>
      <c r="Q2718" t="str">
        <f>IF(AND(Table11[[#This Row],[Height (cm)]]&gt;=180,Table11[[#This Row],[Weight (kg)]]&gt;=70),"180+ and 70+","")</f>
        <v/>
      </c>
    </row>
    <row r="2719" spans="12:17" x14ac:dyDescent="0.2">
      <c r="L2719" t="s">
        <v>2437</v>
      </c>
      <c r="M2719">
        <v>30</v>
      </c>
      <c r="N2719">
        <v>170</v>
      </c>
      <c r="O2719">
        <v>68</v>
      </c>
      <c r="P2719" t="str">
        <f>IF(Table11[[#This Row],[Age]]&lt;=22,"Rookie",IF(Table11[[#This Row],[Age]]&lt;=29,"Seasoned","Veteran"))</f>
        <v>Veteran</v>
      </c>
      <c r="Q2719" t="str">
        <f>IF(AND(Table11[[#This Row],[Height (cm)]]&gt;=180,Table11[[#This Row],[Weight (kg)]]&gt;=70),"180+ and 70+","")</f>
        <v/>
      </c>
    </row>
    <row r="2720" spans="12:17" x14ac:dyDescent="0.2">
      <c r="L2720" t="s">
        <v>2438</v>
      </c>
      <c r="M2720">
        <v>31</v>
      </c>
      <c r="N2720">
        <v>178</v>
      </c>
      <c r="O2720">
        <v>72</v>
      </c>
      <c r="P2720" t="str">
        <f>IF(Table11[[#This Row],[Age]]&lt;=22,"Rookie",IF(Table11[[#This Row],[Age]]&lt;=29,"Seasoned","Veteran"))</f>
        <v>Veteran</v>
      </c>
      <c r="Q2720" t="str">
        <f>IF(AND(Table11[[#This Row],[Height (cm)]]&gt;=180,Table11[[#This Row],[Weight (kg)]]&gt;=70),"180+ and 70+","")</f>
        <v/>
      </c>
    </row>
    <row r="2721" spans="12:17" x14ac:dyDescent="0.2">
      <c r="L2721" t="s">
        <v>2439</v>
      </c>
      <c r="M2721">
        <v>31</v>
      </c>
      <c r="N2721">
        <v>178</v>
      </c>
      <c r="O2721">
        <v>71</v>
      </c>
      <c r="P2721" t="str">
        <f>IF(Table11[[#This Row],[Age]]&lt;=22,"Rookie",IF(Table11[[#This Row],[Age]]&lt;=29,"Seasoned","Veteran"))</f>
        <v>Veteran</v>
      </c>
      <c r="Q2721" t="str">
        <f>IF(AND(Table11[[#This Row],[Height (cm)]]&gt;=180,Table11[[#This Row],[Weight (kg)]]&gt;=70),"180+ and 70+","")</f>
        <v/>
      </c>
    </row>
    <row r="2722" spans="12:17" x14ac:dyDescent="0.2">
      <c r="L2722" t="s">
        <v>2440</v>
      </c>
      <c r="M2722">
        <v>33</v>
      </c>
      <c r="N2722">
        <v>180</v>
      </c>
      <c r="O2722">
        <v>80</v>
      </c>
      <c r="P2722" t="str">
        <f>IF(Table11[[#This Row],[Age]]&lt;=22,"Rookie",IF(Table11[[#This Row],[Age]]&lt;=29,"Seasoned","Veteran"))</f>
        <v>Veteran</v>
      </c>
      <c r="Q2722" t="str">
        <f>IF(AND(Table11[[#This Row],[Height (cm)]]&gt;=180,Table11[[#This Row],[Weight (kg)]]&gt;=70),"180+ and 70+","")</f>
        <v>180+ and 70+</v>
      </c>
    </row>
    <row r="2723" spans="12:17" x14ac:dyDescent="0.2">
      <c r="L2723" t="s">
        <v>2441</v>
      </c>
      <c r="M2723">
        <v>28</v>
      </c>
      <c r="N2723">
        <v>185</v>
      </c>
      <c r="O2723">
        <v>85</v>
      </c>
      <c r="P2723" t="str">
        <f>IF(Table11[[#This Row],[Age]]&lt;=22,"Rookie",IF(Table11[[#This Row],[Age]]&lt;=29,"Seasoned","Veteran"))</f>
        <v>Seasoned</v>
      </c>
      <c r="Q2723" t="str">
        <f>IF(AND(Table11[[#This Row],[Height (cm)]]&gt;=180,Table11[[#This Row],[Weight (kg)]]&gt;=70),"180+ and 70+","")</f>
        <v>180+ and 70+</v>
      </c>
    </row>
    <row r="2724" spans="12:17" x14ac:dyDescent="0.2">
      <c r="L2724" t="s">
        <v>2442</v>
      </c>
      <c r="M2724">
        <v>28</v>
      </c>
      <c r="N2724">
        <v>177</v>
      </c>
      <c r="O2724">
        <v>68</v>
      </c>
      <c r="P2724" t="str">
        <f>IF(Table11[[#This Row],[Age]]&lt;=22,"Rookie",IF(Table11[[#This Row],[Age]]&lt;=29,"Seasoned","Veteran"))</f>
        <v>Seasoned</v>
      </c>
      <c r="Q2724" t="str">
        <f>IF(AND(Table11[[#This Row],[Height (cm)]]&gt;=180,Table11[[#This Row],[Weight (kg)]]&gt;=70),"180+ and 70+","")</f>
        <v/>
      </c>
    </row>
    <row r="2725" spans="12:17" x14ac:dyDescent="0.2">
      <c r="L2725" t="s">
        <v>2443</v>
      </c>
      <c r="M2725">
        <v>30</v>
      </c>
      <c r="N2725">
        <v>170</v>
      </c>
      <c r="O2725">
        <v>67</v>
      </c>
      <c r="P2725" t="str">
        <f>IF(Table11[[#This Row],[Age]]&lt;=22,"Rookie",IF(Table11[[#This Row],[Age]]&lt;=29,"Seasoned","Veteran"))</f>
        <v>Veteran</v>
      </c>
      <c r="Q2725" t="str">
        <f>IF(AND(Table11[[#This Row],[Height (cm)]]&gt;=180,Table11[[#This Row],[Weight (kg)]]&gt;=70),"180+ and 70+","")</f>
        <v/>
      </c>
    </row>
    <row r="2726" spans="12:17" x14ac:dyDescent="0.2">
      <c r="L2726" t="s">
        <v>2444</v>
      </c>
      <c r="M2726">
        <v>30</v>
      </c>
      <c r="N2726">
        <v>181</v>
      </c>
      <c r="O2726">
        <v>74</v>
      </c>
      <c r="P2726" t="str">
        <f>IF(Table11[[#This Row],[Age]]&lt;=22,"Rookie",IF(Table11[[#This Row],[Age]]&lt;=29,"Seasoned","Veteran"))</f>
        <v>Veteran</v>
      </c>
      <c r="Q2726" t="str">
        <f>IF(AND(Table11[[#This Row],[Height (cm)]]&gt;=180,Table11[[#This Row],[Weight (kg)]]&gt;=70),"180+ and 70+","")</f>
        <v>180+ and 70+</v>
      </c>
    </row>
    <row r="2727" spans="12:17" x14ac:dyDescent="0.2">
      <c r="L2727" t="s">
        <v>2445</v>
      </c>
      <c r="M2727">
        <v>30</v>
      </c>
      <c r="N2727">
        <v>164</v>
      </c>
      <c r="O2727">
        <v>60</v>
      </c>
      <c r="P2727" t="str">
        <f>IF(Table11[[#This Row],[Age]]&lt;=22,"Rookie",IF(Table11[[#This Row],[Age]]&lt;=29,"Seasoned","Veteran"))</f>
        <v>Veteran</v>
      </c>
      <c r="Q2727" t="str">
        <f>IF(AND(Table11[[#This Row],[Height (cm)]]&gt;=180,Table11[[#This Row],[Weight (kg)]]&gt;=70),"180+ and 70+","")</f>
        <v/>
      </c>
    </row>
    <row r="2728" spans="12:17" x14ac:dyDescent="0.2">
      <c r="L2728" t="s">
        <v>2446</v>
      </c>
      <c r="M2728">
        <v>31</v>
      </c>
      <c r="N2728">
        <v>172</v>
      </c>
      <c r="O2728">
        <v>69</v>
      </c>
      <c r="P2728" t="str">
        <f>IF(Table11[[#This Row],[Age]]&lt;=22,"Rookie",IF(Table11[[#This Row],[Age]]&lt;=29,"Seasoned","Veteran"))</f>
        <v>Veteran</v>
      </c>
      <c r="Q2728" t="str">
        <f>IF(AND(Table11[[#This Row],[Height (cm)]]&gt;=180,Table11[[#This Row],[Weight (kg)]]&gt;=70),"180+ and 70+","")</f>
        <v/>
      </c>
    </row>
    <row r="2729" spans="12:17" x14ac:dyDescent="0.2">
      <c r="L2729" t="s">
        <v>2447</v>
      </c>
      <c r="M2729">
        <v>28</v>
      </c>
      <c r="N2729">
        <v>182</v>
      </c>
      <c r="O2729">
        <v>77</v>
      </c>
      <c r="P2729" t="str">
        <f>IF(Table11[[#This Row],[Age]]&lt;=22,"Rookie",IF(Table11[[#This Row],[Age]]&lt;=29,"Seasoned","Veteran"))</f>
        <v>Seasoned</v>
      </c>
      <c r="Q2729" t="str">
        <f>IF(AND(Table11[[#This Row],[Height (cm)]]&gt;=180,Table11[[#This Row],[Weight (kg)]]&gt;=70),"180+ and 70+","")</f>
        <v>180+ and 70+</v>
      </c>
    </row>
    <row r="2730" spans="12:17" x14ac:dyDescent="0.2">
      <c r="L2730" t="s">
        <v>2448</v>
      </c>
      <c r="M2730">
        <v>29</v>
      </c>
      <c r="N2730">
        <v>177</v>
      </c>
      <c r="O2730">
        <v>87</v>
      </c>
      <c r="P2730" t="str">
        <f>IF(Table11[[#This Row],[Age]]&lt;=22,"Rookie",IF(Table11[[#This Row],[Age]]&lt;=29,"Seasoned","Veteran"))</f>
        <v>Seasoned</v>
      </c>
      <c r="Q2730" t="str">
        <f>IF(AND(Table11[[#This Row],[Height (cm)]]&gt;=180,Table11[[#This Row],[Weight (kg)]]&gt;=70),"180+ and 70+","")</f>
        <v/>
      </c>
    </row>
    <row r="2731" spans="12:17" x14ac:dyDescent="0.2">
      <c r="L2731" t="s">
        <v>2449</v>
      </c>
      <c r="M2731">
        <v>30</v>
      </c>
      <c r="N2731">
        <v>183</v>
      </c>
      <c r="O2731">
        <v>78</v>
      </c>
      <c r="P2731" t="str">
        <f>IF(Table11[[#This Row],[Age]]&lt;=22,"Rookie",IF(Table11[[#This Row],[Age]]&lt;=29,"Seasoned","Veteran"))</f>
        <v>Veteran</v>
      </c>
      <c r="Q2731" t="str">
        <f>IF(AND(Table11[[#This Row],[Height (cm)]]&gt;=180,Table11[[#This Row],[Weight (kg)]]&gt;=70),"180+ and 70+","")</f>
        <v>180+ and 70+</v>
      </c>
    </row>
    <row r="2732" spans="12:17" x14ac:dyDescent="0.2">
      <c r="L2732" t="s">
        <v>2450</v>
      </c>
      <c r="M2732">
        <v>28</v>
      </c>
      <c r="N2732">
        <v>173</v>
      </c>
      <c r="O2732">
        <v>67</v>
      </c>
      <c r="P2732" t="str">
        <f>IF(Table11[[#This Row],[Age]]&lt;=22,"Rookie",IF(Table11[[#This Row],[Age]]&lt;=29,"Seasoned","Veteran"))</f>
        <v>Seasoned</v>
      </c>
      <c r="Q2732" t="str">
        <f>IF(AND(Table11[[#This Row],[Height (cm)]]&gt;=180,Table11[[#This Row],[Weight (kg)]]&gt;=70),"180+ and 70+","")</f>
        <v/>
      </c>
    </row>
    <row r="2733" spans="12:17" x14ac:dyDescent="0.2">
      <c r="L2733" t="s">
        <v>2451</v>
      </c>
      <c r="M2733">
        <v>27</v>
      </c>
      <c r="N2733">
        <v>179</v>
      </c>
      <c r="O2733">
        <v>77</v>
      </c>
      <c r="P2733" t="str">
        <f>IF(Table11[[#This Row],[Age]]&lt;=22,"Rookie",IF(Table11[[#This Row],[Age]]&lt;=29,"Seasoned","Veteran"))</f>
        <v>Seasoned</v>
      </c>
      <c r="Q2733" t="str">
        <f>IF(AND(Table11[[#This Row],[Height (cm)]]&gt;=180,Table11[[#This Row],[Weight (kg)]]&gt;=70),"180+ and 70+","")</f>
        <v/>
      </c>
    </row>
    <row r="2734" spans="12:17" x14ac:dyDescent="0.2">
      <c r="L2734" t="s">
        <v>2452</v>
      </c>
      <c r="M2734">
        <v>28</v>
      </c>
      <c r="N2734">
        <v>185</v>
      </c>
      <c r="O2734">
        <v>74</v>
      </c>
      <c r="P2734" t="str">
        <f>IF(Table11[[#This Row],[Age]]&lt;=22,"Rookie",IF(Table11[[#This Row],[Age]]&lt;=29,"Seasoned","Veteran"))</f>
        <v>Seasoned</v>
      </c>
      <c r="Q2734" t="str">
        <f>IF(AND(Table11[[#This Row],[Height (cm)]]&gt;=180,Table11[[#This Row],[Weight (kg)]]&gt;=70),"180+ and 70+","")</f>
        <v>180+ and 70+</v>
      </c>
    </row>
    <row r="2735" spans="12:17" x14ac:dyDescent="0.2">
      <c r="L2735" t="s">
        <v>2453</v>
      </c>
      <c r="M2735">
        <v>28</v>
      </c>
      <c r="N2735">
        <v>180</v>
      </c>
      <c r="O2735">
        <v>77</v>
      </c>
      <c r="P2735" t="str">
        <f>IF(Table11[[#This Row],[Age]]&lt;=22,"Rookie",IF(Table11[[#This Row],[Age]]&lt;=29,"Seasoned","Veteran"))</f>
        <v>Seasoned</v>
      </c>
      <c r="Q2735" t="str">
        <f>IF(AND(Table11[[#This Row],[Height (cm)]]&gt;=180,Table11[[#This Row],[Weight (kg)]]&gt;=70),"180+ and 70+","")</f>
        <v>180+ and 70+</v>
      </c>
    </row>
    <row r="2736" spans="12:17" x14ac:dyDescent="0.2">
      <c r="L2736" t="s">
        <v>2454</v>
      </c>
      <c r="M2736">
        <v>29</v>
      </c>
      <c r="N2736">
        <v>193</v>
      </c>
      <c r="O2736">
        <v>87</v>
      </c>
      <c r="P2736" t="str">
        <f>IF(Table11[[#This Row],[Age]]&lt;=22,"Rookie",IF(Table11[[#This Row],[Age]]&lt;=29,"Seasoned","Veteran"))</f>
        <v>Seasoned</v>
      </c>
      <c r="Q2736" t="str">
        <f>IF(AND(Table11[[#This Row],[Height (cm)]]&gt;=180,Table11[[#This Row],[Weight (kg)]]&gt;=70),"180+ and 70+","")</f>
        <v>180+ and 70+</v>
      </c>
    </row>
    <row r="2737" spans="12:17" x14ac:dyDescent="0.2">
      <c r="L2737" t="s">
        <v>2455</v>
      </c>
      <c r="M2737">
        <v>29</v>
      </c>
      <c r="N2737">
        <v>187</v>
      </c>
      <c r="O2737">
        <v>80</v>
      </c>
      <c r="P2737" t="str">
        <f>IF(Table11[[#This Row],[Age]]&lt;=22,"Rookie",IF(Table11[[#This Row],[Age]]&lt;=29,"Seasoned","Veteran"))</f>
        <v>Seasoned</v>
      </c>
      <c r="Q2737" t="str">
        <f>IF(AND(Table11[[#This Row],[Height (cm)]]&gt;=180,Table11[[#This Row],[Weight (kg)]]&gt;=70),"180+ and 70+","")</f>
        <v>180+ and 70+</v>
      </c>
    </row>
    <row r="2738" spans="12:17" x14ac:dyDescent="0.2">
      <c r="L2738" t="s">
        <v>2456</v>
      </c>
      <c r="M2738">
        <v>31</v>
      </c>
      <c r="N2738">
        <v>187</v>
      </c>
      <c r="O2738">
        <v>79</v>
      </c>
      <c r="P2738" t="str">
        <f>IF(Table11[[#This Row],[Age]]&lt;=22,"Rookie",IF(Table11[[#This Row],[Age]]&lt;=29,"Seasoned","Veteran"))</f>
        <v>Veteran</v>
      </c>
      <c r="Q2738" t="str">
        <f>IF(AND(Table11[[#This Row],[Height (cm)]]&gt;=180,Table11[[#This Row],[Weight (kg)]]&gt;=70),"180+ and 70+","")</f>
        <v>180+ and 70+</v>
      </c>
    </row>
    <row r="2739" spans="12:17" x14ac:dyDescent="0.2">
      <c r="L2739" t="s">
        <v>2457</v>
      </c>
      <c r="M2739">
        <v>28</v>
      </c>
      <c r="N2739">
        <v>184</v>
      </c>
      <c r="O2739">
        <v>83</v>
      </c>
      <c r="P2739" t="str">
        <f>IF(Table11[[#This Row],[Age]]&lt;=22,"Rookie",IF(Table11[[#This Row],[Age]]&lt;=29,"Seasoned","Veteran"))</f>
        <v>Seasoned</v>
      </c>
      <c r="Q2739" t="str">
        <f>IF(AND(Table11[[#This Row],[Height (cm)]]&gt;=180,Table11[[#This Row],[Weight (kg)]]&gt;=70),"180+ and 70+","")</f>
        <v>180+ and 70+</v>
      </c>
    </row>
    <row r="2740" spans="12:17" x14ac:dyDescent="0.2">
      <c r="L2740" t="s">
        <v>2458</v>
      </c>
      <c r="M2740">
        <v>29</v>
      </c>
      <c r="N2740">
        <v>192</v>
      </c>
      <c r="O2740">
        <v>84</v>
      </c>
      <c r="P2740" t="str">
        <f>IF(Table11[[#This Row],[Age]]&lt;=22,"Rookie",IF(Table11[[#This Row],[Age]]&lt;=29,"Seasoned","Veteran"))</f>
        <v>Seasoned</v>
      </c>
      <c r="Q2740" t="str">
        <f>IF(AND(Table11[[#This Row],[Height (cm)]]&gt;=180,Table11[[#This Row],[Weight (kg)]]&gt;=70),"180+ and 70+","")</f>
        <v>180+ and 70+</v>
      </c>
    </row>
    <row r="2741" spans="12:17" x14ac:dyDescent="0.2">
      <c r="L2741" t="s">
        <v>2459</v>
      </c>
      <c r="M2741">
        <v>34</v>
      </c>
      <c r="N2741">
        <v>190</v>
      </c>
      <c r="O2741">
        <v>84</v>
      </c>
      <c r="P2741" t="str">
        <f>IF(Table11[[#This Row],[Age]]&lt;=22,"Rookie",IF(Table11[[#This Row],[Age]]&lt;=29,"Seasoned","Veteran"))</f>
        <v>Veteran</v>
      </c>
      <c r="Q2741" t="str">
        <f>IF(AND(Table11[[#This Row],[Height (cm)]]&gt;=180,Table11[[#This Row],[Weight (kg)]]&gt;=70),"180+ and 70+","")</f>
        <v>180+ and 70+</v>
      </c>
    </row>
    <row r="2742" spans="12:17" x14ac:dyDescent="0.2">
      <c r="L2742" t="s">
        <v>2460</v>
      </c>
      <c r="M2742">
        <v>31</v>
      </c>
      <c r="N2742">
        <v>177</v>
      </c>
      <c r="O2742">
        <v>76</v>
      </c>
      <c r="P2742" t="str">
        <f>IF(Table11[[#This Row],[Age]]&lt;=22,"Rookie",IF(Table11[[#This Row],[Age]]&lt;=29,"Seasoned","Veteran"))</f>
        <v>Veteran</v>
      </c>
      <c r="Q2742" t="str">
        <f>IF(AND(Table11[[#This Row],[Height (cm)]]&gt;=180,Table11[[#This Row],[Weight (kg)]]&gt;=70),"180+ and 70+","")</f>
        <v/>
      </c>
    </row>
    <row r="2743" spans="12:17" x14ac:dyDescent="0.2">
      <c r="L2743" t="s">
        <v>2461</v>
      </c>
      <c r="M2743">
        <v>28</v>
      </c>
      <c r="N2743">
        <v>177</v>
      </c>
      <c r="O2743">
        <v>72</v>
      </c>
      <c r="P2743" t="str">
        <f>IF(Table11[[#This Row],[Age]]&lt;=22,"Rookie",IF(Table11[[#This Row],[Age]]&lt;=29,"Seasoned","Veteran"))</f>
        <v>Seasoned</v>
      </c>
      <c r="Q2743" t="str">
        <f>IF(AND(Table11[[#This Row],[Height (cm)]]&gt;=180,Table11[[#This Row],[Weight (kg)]]&gt;=70),"180+ and 70+","")</f>
        <v/>
      </c>
    </row>
    <row r="2744" spans="12:17" x14ac:dyDescent="0.2">
      <c r="L2744" t="s">
        <v>2462</v>
      </c>
      <c r="M2744">
        <v>32</v>
      </c>
      <c r="N2744">
        <v>195</v>
      </c>
      <c r="O2744">
        <v>78</v>
      </c>
      <c r="P2744" t="str">
        <f>IF(Table11[[#This Row],[Age]]&lt;=22,"Rookie",IF(Table11[[#This Row],[Age]]&lt;=29,"Seasoned","Veteran"))</f>
        <v>Veteran</v>
      </c>
      <c r="Q2744" t="str">
        <f>IF(AND(Table11[[#This Row],[Height (cm)]]&gt;=180,Table11[[#This Row],[Weight (kg)]]&gt;=70),"180+ and 70+","")</f>
        <v>180+ and 70+</v>
      </c>
    </row>
    <row r="2745" spans="12:17" x14ac:dyDescent="0.2">
      <c r="L2745" t="s">
        <v>728</v>
      </c>
      <c r="M2745">
        <v>31</v>
      </c>
      <c r="N2745">
        <v>196</v>
      </c>
      <c r="O2745">
        <v>84</v>
      </c>
      <c r="P2745" t="str">
        <f>IF(Table11[[#This Row],[Age]]&lt;=22,"Rookie",IF(Table11[[#This Row],[Age]]&lt;=29,"Seasoned","Veteran"))</f>
        <v>Veteran</v>
      </c>
      <c r="Q2745" t="str">
        <f>IF(AND(Table11[[#This Row],[Height (cm)]]&gt;=180,Table11[[#This Row],[Weight (kg)]]&gt;=70),"180+ and 70+","")</f>
        <v>180+ and 70+</v>
      </c>
    </row>
    <row r="2746" spans="12:17" x14ac:dyDescent="0.2">
      <c r="L2746" t="s">
        <v>2463</v>
      </c>
      <c r="M2746">
        <v>31</v>
      </c>
      <c r="N2746">
        <v>182</v>
      </c>
      <c r="O2746">
        <v>70</v>
      </c>
      <c r="P2746" t="str">
        <f>IF(Table11[[#This Row],[Age]]&lt;=22,"Rookie",IF(Table11[[#This Row],[Age]]&lt;=29,"Seasoned","Veteran"))</f>
        <v>Veteran</v>
      </c>
      <c r="Q2746" t="str">
        <f>IF(AND(Table11[[#This Row],[Height (cm)]]&gt;=180,Table11[[#This Row],[Weight (kg)]]&gt;=70),"180+ and 70+","")</f>
        <v>180+ and 70+</v>
      </c>
    </row>
    <row r="2747" spans="12:17" x14ac:dyDescent="0.2">
      <c r="L2747" t="s">
        <v>2464</v>
      </c>
      <c r="M2747">
        <v>30</v>
      </c>
      <c r="N2747">
        <v>175</v>
      </c>
      <c r="O2747">
        <v>66</v>
      </c>
      <c r="P2747" t="str">
        <f>IF(Table11[[#This Row],[Age]]&lt;=22,"Rookie",IF(Table11[[#This Row],[Age]]&lt;=29,"Seasoned","Veteran"))</f>
        <v>Veteran</v>
      </c>
      <c r="Q2747" t="str">
        <f>IF(AND(Table11[[#This Row],[Height (cm)]]&gt;=180,Table11[[#This Row],[Weight (kg)]]&gt;=70),"180+ and 70+","")</f>
        <v/>
      </c>
    </row>
    <row r="2748" spans="12:17" x14ac:dyDescent="0.2">
      <c r="L2748" t="s">
        <v>2465</v>
      </c>
      <c r="M2748">
        <v>28</v>
      </c>
      <c r="N2748">
        <v>182</v>
      </c>
      <c r="O2748">
        <v>67</v>
      </c>
      <c r="P2748" t="str">
        <f>IF(Table11[[#This Row],[Age]]&lt;=22,"Rookie",IF(Table11[[#This Row],[Age]]&lt;=29,"Seasoned","Veteran"))</f>
        <v>Seasoned</v>
      </c>
      <c r="Q2748" t="str">
        <f>IF(AND(Table11[[#This Row],[Height (cm)]]&gt;=180,Table11[[#This Row],[Weight (kg)]]&gt;=70),"180+ and 70+","")</f>
        <v/>
      </c>
    </row>
    <row r="2749" spans="12:17" x14ac:dyDescent="0.2">
      <c r="L2749" t="s">
        <v>2466</v>
      </c>
      <c r="M2749">
        <v>27</v>
      </c>
      <c r="N2749">
        <v>191</v>
      </c>
      <c r="O2749">
        <v>77</v>
      </c>
      <c r="P2749" t="str">
        <f>IF(Table11[[#This Row],[Age]]&lt;=22,"Rookie",IF(Table11[[#This Row],[Age]]&lt;=29,"Seasoned","Veteran"))</f>
        <v>Seasoned</v>
      </c>
      <c r="Q2749" t="str">
        <f>IF(AND(Table11[[#This Row],[Height (cm)]]&gt;=180,Table11[[#This Row],[Weight (kg)]]&gt;=70),"180+ and 70+","")</f>
        <v>180+ and 70+</v>
      </c>
    </row>
    <row r="2750" spans="12:17" x14ac:dyDescent="0.2">
      <c r="L2750" t="s">
        <v>2467</v>
      </c>
      <c r="M2750">
        <v>28</v>
      </c>
      <c r="N2750">
        <v>196</v>
      </c>
      <c r="O2750">
        <v>85</v>
      </c>
      <c r="P2750" t="str">
        <f>IF(Table11[[#This Row],[Age]]&lt;=22,"Rookie",IF(Table11[[#This Row],[Age]]&lt;=29,"Seasoned","Veteran"))</f>
        <v>Seasoned</v>
      </c>
      <c r="Q2750" t="str">
        <f>IF(AND(Table11[[#This Row],[Height (cm)]]&gt;=180,Table11[[#This Row],[Weight (kg)]]&gt;=70),"180+ and 70+","")</f>
        <v>180+ and 70+</v>
      </c>
    </row>
    <row r="2751" spans="12:17" x14ac:dyDescent="0.2">
      <c r="L2751" t="s">
        <v>2468</v>
      </c>
      <c r="M2751">
        <v>33</v>
      </c>
      <c r="N2751">
        <v>187</v>
      </c>
      <c r="O2751">
        <v>78</v>
      </c>
      <c r="P2751" t="str">
        <f>IF(Table11[[#This Row],[Age]]&lt;=22,"Rookie",IF(Table11[[#This Row],[Age]]&lt;=29,"Seasoned","Veteran"))</f>
        <v>Veteran</v>
      </c>
      <c r="Q2751" t="str">
        <f>IF(AND(Table11[[#This Row],[Height (cm)]]&gt;=180,Table11[[#This Row],[Weight (kg)]]&gt;=70),"180+ and 70+","")</f>
        <v>180+ and 70+</v>
      </c>
    </row>
    <row r="2752" spans="12:17" x14ac:dyDescent="0.2">
      <c r="L2752" t="s">
        <v>1801</v>
      </c>
      <c r="M2752">
        <v>30</v>
      </c>
      <c r="N2752">
        <v>178</v>
      </c>
      <c r="O2752">
        <v>74</v>
      </c>
      <c r="P2752" t="str">
        <f>IF(Table11[[#This Row],[Age]]&lt;=22,"Rookie",IF(Table11[[#This Row],[Age]]&lt;=29,"Seasoned","Veteran"))</f>
        <v>Veteran</v>
      </c>
      <c r="Q2752" t="str">
        <f>IF(AND(Table11[[#This Row],[Height (cm)]]&gt;=180,Table11[[#This Row],[Weight (kg)]]&gt;=70),"180+ and 70+","")</f>
        <v/>
      </c>
    </row>
    <row r="2753" spans="12:17" x14ac:dyDescent="0.2">
      <c r="L2753" t="s">
        <v>2469</v>
      </c>
      <c r="M2753">
        <v>27</v>
      </c>
      <c r="N2753">
        <v>181</v>
      </c>
      <c r="O2753">
        <v>76</v>
      </c>
      <c r="P2753" t="str">
        <f>IF(Table11[[#This Row],[Age]]&lt;=22,"Rookie",IF(Table11[[#This Row],[Age]]&lt;=29,"Seasoned","Veteran"))</f>
        <v>Seasoned</v>
      </c>
      <c r="Q2753" t="str">
        <f>IF(AND(Table11[[#This Row],[Height (cm)]]&gt;=180,Table11[[#This Row],[Weight (kg)]]&gt;=70),"180+ and 70+","")</f>
        <v>180+ and 70+</v>
      </c>
    </row>
    <row r="2754" spans="12:17" x14ac:dyDescent="0.2">
      <c r="L2754" t="s">
        <v>2470</v>
      </c>
      <c r="M2754">
        <v>33</v>
      </c>
      <c r="N2754">
        <v>178</v>
      </c>
      <c r="O2754">
        <v>71</v>
      </c>
      <c r="P2754" t="str">
        <f>IF(Table11[[#This Row],[Age]]&lt;=22,"Rookie",IF(Table11[[#This Row],[Age]]&lt;=29,"Seasoned","Veteran"))</f>
        <v>Veteran</v>
      </c>
      <c r="Q2754" t="str">
        <f>IF(AND(Table11[[#This Row],[Height (cm)]]&gt;=180,Table11[[#This Row],[Weight (kg)]]&gt;=70),"180+ and 70+","")</f>
        <v/>
      </c>
    </row>
    <row r="2755" spans="12:17" x14ac:dyDescent="0.2">
      <c r="L2755" t="s">
        <v>1803</v>
      </c>
      <c r="M2755">
        <v>28</v>
      </c>
      <c r="N2755">
        <v>193</v>
      </c>
      <c r="O2755">
        <v>86</v>
      </c>
      <c r="P2755" t="str">
        <f>IF(Table11[[#This Row],[Age]]&lt;=22,"Rookie",IF(Table11[[#This Row],[Age]]&lt;=29,"Seasoned","Veteran"))</f>
        <v>Seasoned</v>
      </c>
      <c r="Q2755" t="str">
        <f>IF(AND(Table11[[#This Row],[Height (cm)]]&gt;=180,Table11[[#This Row],[Weight (kg)]]&gt;=70),"180+ and 70+","")</f>
        <v>180+ and 70+</v>
      </c>
    </row>
    <row r="2756" spans="12:17" x14ac:dyDescent="0.2">
      <c r="L2756" t="s">
        <v>2471</v>
      </c>
      <c r="M2756">
        <v>28</v>
      </c>
      <c r="N2756">
        <v>183</v>
      </c>
      <c r="O2756">
        <v>79</v>
      </c>
      <c r="P2756" t="str">
        <f>IF(Table11[[#This Row],[Age]]&lt;=22,"Rookie",IF(Table11[[#This Row],[Age]]&lt;=29,"Seasoned","Veteran"))</f>
        <v>Seasoned</v>
      </c>
      <c r="Q2756" t="str">
        <f>IF(AND(Table11[[#This Row],[Height (cm)]]&gt;=180,Table11[[#This Row],[Weight (kg)]]&gt;=70),"180+ and 70+","")</f>
        <v>180+ and 70+</v>
      </c>
    </row>
    <row r="2757" spans="12:17" x14ac:dyDescent="0.2">
      <c r="L2757" t="s">
        <v>1806</v>
      </c>
      <c r="M2757">
        <v>26</v>
      </c>
      <c r="N2757">
        <v>187</v>
      </c>
      <c r="O2757">
        <v>79</v>
      </c>
      <c r="P2757" t="str">
        <f>IF(Table11[[#This Row],[Age]]&lt;=22,"Rookie",IF(Table11[[#This Row],[Age]]&lt;=29,"Seasoned","Veteran"))</f>
        <v>Seasoned</v>
      </c>
      <c r="Q2757" t="str">
        <f>IF(AND(Table11[[#This Row],[Height (cm)]]&gt;=180,Table11[[#This Row],[Weight (kg)]]&gt;=70),"180+ and 70+","")</f>
        <v>180+ and 70+</v>
      </c>
    </row>
    <row r="2758" spans="12:17" x14ac:dyDescent="0.2">
      <c r="L2758" t="s">
        <v>2368</v>
      </c>
      <c r="M2758">
        <v>28</v>
      </c>
      <c r="N2758">
        <v>184</v>
      </c>
      <c r="O2758">
        <v>76</v>
      </c>
      <c r="P2758" t="str">
        <f>IF(Table11[[#This Row],[Age]]&lt;=22,"Rookie",IF(Table11[[#This Row],[Age]]&lt;=29,"Seasoned","Veteran"))</f>
        <v>Seasoned</v>
      </c>
      <c r="Q2758" t="str">
        <f>IF(AND(Table11[[#This Row],[Height (cm)]]&gt;=180,Table11[[#This Row],[Weight (kg)]]&gt;=70),"180+ and 70+","")</f>
        <v>180+ and 70+</v>
      </c>
    </row>
    <row r="2759" spans="12:17" x14ac:dyDescent="0.2">
      <c r="L2759" t="s">
        <v>2369</v>
      </c>
      <c r="M2759">
        <v>29</v>
      </c>
      <c r="N2759">
        <v>183</v>
      </c>
      <c r="O2759">
        <v>80</v>
      </c>
      <c r="P2759" t="str">
        <f>IF(Table11[[#This Row],[Age]]&lt;=22,"Rookie",IF(Table11[[#This Row],[Age]]&lt;=29,"Seasoned","Veteran"))</f>
        <v>Seasoned</v>
      </c>
      <c r="Q2759" t="str">
        <f>IF(AND(Table11[[#This Row],[Height (cm)]]&gt;=180,Table11[[#This Row],[Weight (kg)]]&gt;=70),"180+ and 70+","")</f>
        <v>180+ and 70+</v>
      </c>
    </row>
    <row r="2760" spans="12:17" x14ac:dyDescent="0.2">
      <c r="L2760" t="s">
        <v>2370</v>
      </c>
      <c r="M2760">
        <v>31</v>
      </c>
      <c r="N2760">
        <v>188</v>
      </c>
      <c r="O2760">
        <v>80</v>
      </c>
      <c r="P2760" t="str">
        <f>IF(Table11[[#This Row],[Age]]&lt;=22,"Rookie",IF(Table11[[#This Row],[Age]]&lt;=29,"Seasoned","Veteran"))</f>
        <v>Veteran</v>
      </c>
      <c r="Q2760" t="str">
        <f>IF(AND(Table11[[#This Row],[Height (cm)]]&gt;=180,Table11[[#This Row],[Weight (kg)]]&gt;=70),"180+ and 70+","")</f>
        <v>180+ and 70+</v>
      </c>
    </row>
    <row r="2761" spans="12:17" x14ac:dyDescent="0.2">
      <c r="L2761" t="s">
        <v>1816</v>
      </c>
      <c r="M2761">
        <v>30</v>
      </c>
      <c r="N2761">
        <v>179</v>
      </c>
      <c r="O2761">
        <v>73</v>
      </c>
      <c r="P2761" t="str">
        <f>IF(Table11[[#This Row],[Age]]&lt;=22,"Rookie",IF(Table11[[#This Row],[Age]]&lt;=29,"Seasoned","Veteran"))</f>
        <v>Veteran</v>
      </c>
      <c r="Q2761" t="str">
        <f>IF(AND(Table11[[#This Row],[Height (cm)]]&gt;=180,Table11[[#This Row],[Weight (kg)]]&gt;=70),"180+ and 70+","")</f>
        <v/>
      </c>
    </row>
    <row r="2762" spans="12:17" x14ac:dyDescent="0.2">
      <c r="L2762" t="s">
        <v>1854</v>
      </c>
      <c r="M2762">
        <v>34</v>
      </c>
      <c r="N2762">
        <v>186</v>
      </c>
      <c r="O2762">
        <v>80</v>
      </c>
      <c r="P2762" t="str">
        <f>IF(Table11[[#This Row],[Age]]&lt;=22,"Rookie",IF(Table11[[#This Row],[Age]]&lt;=29,"Seasoned","Veteran"))</f>
        <v>Veteran</v>
      </c>
      <c r="Q2762" t="str">
        <f>IF(AND(Table11[[#This Row],[Height (cm)]]&gt;=180,Table11[[#This Row],[Weight (kg)]]&gt;=70),"180+ and 70+","")</f>
        <v>180+ and 70+</v>
      </c>
    </row>
    <row r="2763" spans="12:17" x14ac:dyDescent="0.2">
      <c r="L2763" t="s">
        <v>2472</v>
      </c>
      <c r="M2763">
        <v>34</v>
      </c>
      <c r="N2763">
        <v>190</v>
      </c>
      <c r="O2763">
        <v>85</v>
      </c>
      <c r="P2763" t="str">
        <f>IF(Table11[[#This Row],[Age]]&lt;=22,"Rookie",IF(Table11[[#This Row],[Age]]&lt;=29,"Seasoned","Veteran"))</f>
        <v>Veteran</v>
      </c>
      <c r="Q2763" t="str">
        <f>IF(AND(Table11[[#This Row],[Height (cm)]]&gt;=180,Table11[[#This Row],[Weight (kg)]]&gt;=70),"180+ and 70+","")</f>
        <v>180+ and 70+</v>
      </c>
    </row>
    <row r="2764" spans="12:17" x14ac:dyDescent="0.2">
      <c r="L2764" t="s">
        <v>1265</v>
      </c>
      <c r="M2764">
        <v>36</v>
      </c>
      <c r="N2764">
        <v>180</v>
      </c>
      <c r="O2764">
        <v>75</v>
      </c>
      <c r="P2764" t="str">
        <f>IF(Table11[[#This Row],[Age]]&lt;=22,"Rookie",IF(Table11[[#This Row],[Age]]&lt;=29,"Seasoned","Veteran"))</f>
        <v>Veteran</v>
      </c>
      <c r="Q2764" t="str">
        <f>IF(AND(Table11[[#This Row],[Height (cm)]]&gt;=180,Table11[[#This Row],[Weight (kg)]]&gt;=70),"180+ and 70+","")</f>
        <v>180+ and 70+</v>
      </c>
    </row>
    <row r="2765" spans="12:17" x14ac:dyDescent="0.2">
      <c r="L2765" t="s">
        <v>2473</v>
      </c>
      <c r="M2765">
        <v>34</v>
      </c>
      <c r="N2765">
        <v>195</v>
      </c>
      <c r="O2765">
        <v>81</v>
      </c>
      <c r="P2765" t="str">
        <f>IF(Table11[[#This Row],[Age]]&lt;=22,"Rookie",IF(Table11[[#This Row],[Age]]&lt;=29,"Seasoned","Veteran"))</f>
        <v>Veteran</v>
      </c>
      <c r="Q2765" t="str">
        <f>IF(AND(Table11[[#This Row],[Height (cm)]]&gt;=180,Table11[[#This Row],[Weight (kg)]]&gt;=70),"180+ and 70+","")</f>
        <v>180+ and 70+</v>
      </c>
    </row>
    <row r="2766" spans="12:17" x14ac:dyDescent="0.2">
      <c r="L2766" t="s">
        <v>2474</v>
      </c>
      <c r="M2766">
        <v>37</v>
      </c>
      <c r="N2766">
        <v>190</v>
      </c>
      <c r="O2766">
        <v>74</v>
      </c>
      <c r="P2766" t="str">
        <f>IF(Table11[[#This Row],[Age]]&lt;=22,"Rookie",IF(Table11[[#This Row],[Age]]&lt;=29,"Seasoned","Veteran"))</f>
        <v>Veteran</v>
      </c>
      <c r="Q2766" t="str">
        <f>IF(AND(Table11[[#This Row],[Height (cm)]]&gt;=180,Table11[[#This Row],[Weight (kg)]]&gt;=70),"180+ and 70+","")</f>
        <v>180+ and 70+</v>
      </c>
    </row>
    <row r="2767" spans="12:17" x14ac:dyDescent="0.2">
      <c r="L2767" t="s">
        <v>2475</v>
      </c>
      <c r="M2767">
        <v>35</v>
      </c>
      <c r="N2767">
        <v>183</v>
      </c>
      <c r="O2767">
        <v>90</v>
      </c>
      <c r="P2767" t="str">
        <f>IF(Table11[[#This Row],[Age]]&lt;=22,"Rookie",IF(Table11[[#This Row],[Age]]&lt;=29,"Seasoned","Veteran"))</f>
        <v>Veteran</v>
      </c>
      <c r="Q2767" t="str">
        <f>IF(AND(Table11[[#This Row],[Height (cm)]]&gt;=180,Table11[[#This Row],[Weight (kg)]]&gt;=70),"180+ and 70+","")</f>
        <v>180+ and 70+</v>
      </c>
    </row>
    <row r="2768" spans="12:17" x14ac:dyDescent="0.2">
      <c r="L2768" t="s">
        <v>2476</v>
      </c>
      <c r="M2768">
        <v>33</v>
      </c>
      <c r="N2768">
        <v>185</v>
      </c>
      <c r="O2768">
        <v>88</v>
      </c>
      <c r="P2768" t="str">
        <f>IF(Table11[[#This Row],[Age]]&lt;=22,"Rookie",IF(Table11[[#This Row],[Age]]&lt;=29,"Seasoned","Veteran"))</f>
        <v>Veteran</v>
      </c>
      <c r="Q2768" t="str">
        <f>IF(AND(Table11[[#This Row],[Height (cm)]]&gt;=180,Table11[[#This Row],[Weight (kg)]]&gt;=70),"180+ and 70+","")</f>
        <v>180+ and 70+</v>
      </c>
    </row>
    <row r="2769" spans="12:17" x14ac:dyDescent="0.2">
      <c r="L2769" t="s">
        <v>2477</v>
      </c>
      <c r="M2769">
        <v>32</v>
      </c>
      <c r="N2769">
        <v>188</v>
      </c>
      <c r="O2769">
        <v>78</v>
      </c>
      <c r="P2769" t="str">
        <f>IF(Table11[[#This Row],[Age]]&lt;=22,"Rookie",IF(Table11[[#This Row],[Age]]&lt;=29,"Seasoned","Veteran"))</f>
        <v>Veteran</v>
      </c>
      <c r="Q2769" t="str">
        <f>IF(AND(Table11[[#This Row],[Height (cm)]]&gt;=180,Table11[[#This Row],[Weight (kg)]]&gt;=70),"180+ and 70+","")</f>
        <v>180+ and 70+</v>
      </c>
    </row>
    <row r="2770" spans="12:17" x14ac:dyDescent="0.2">
      <c r="L2770" t="s">
        <v>2478</v>
      </c>
      <c r="M2770">
        <v>35</v>
      </c>
      <c r="N2770">
        <v>192</v>
      </c>
      <c r="O2770">
        <v>87</v>
      </c>
      <c r="P2770" t="str">
        <f>IF(Table11[[#This Row],[Age]]&lt;=22,"Rookie",IF(Table11[[#This Row],[Age]]&lt;=29,"Seasoned","Veteran"))</f>
        <v>Veteran</v>
      </c>
      <c r="Q2770" t="str">
        <f>IF(AND(Table11[[#This Row],[Height (cm)]]&gt;=180,Table11[[#This Row],[Weight (kg)]]&gt;=70),"180+ and 70+","")</f>
        <v>180+ and 70+</v>
      </c>
    </row>
    <row r="2771" spans="12:17" x14ac:dyDescent="0.2">
      <c r="L2771" t="s">
        <v>2479</v>
      </c>
      <c r="M2771">
        <v>34</v>
      </c>
      <c r="N2771">
        <v>190</v>
      </c>
      <c r="O2771">
        <v>94</v>
      </c>
      <c r="P2771" t="str">
        <f>IF(Table11[[#This Row],[Age]]&lt;=22,"Rookie",IF(Table11[[#This Row],[Age]]&lt;=29,"Seasoned","Veteran"))</f>
        <v>Veteran</v>
      </c>
      <c r="Q2771" t="str">
        <f>IF(AND(Table11[[#This Row],[Height (cm)]]&gt;=180,Table11[[#This Row],[Weight (kg)]]&gt;=70),"180+ and 70+","")</f>
        <v>180+ and 70+</v>
      </c>
    </row>
    <row r="2772" spans="12:17" x14ac:dyDescent="0.2">
      <c r="L2772" t="s">
        <v>2480</v>
      </c>
      <c r="M2772">
        <v>35</v>
      </c>
      <c r="N2772">
        <v>183</v>
      </c>
      <c r="O2772">
        <v>76</v>
      </c>
      <c r="P2772" t="str">
        <f>IF(Table11[[#This Row],[Age]]&lt;=22,"Rookie",IF(Table11[[#This Row],[Age]]&lt;=29,"Seasoned","Veteran"))</f>
        <v>Veteran</v>
      </c>
      <c r="Q2772" t="str">
        <f>IF(AND(Table11[[#This Row],[Height (cm)]]&gt;=180,Table11[[#This Row],[Weight (kg)]]&gt;=70),"180+ and 70+","")</f>
        <v>180+ and 70+</v>
      </c>
    </row>
    <row r="2773" spans="12:17" x14ac:dyDescent="0.2">
      <c r="L2773" t="s">
        <v>2481</v>
      </c>
      <c r="M2773">
        <v>33</v>
      </c>
      <c r="N2773">
        <v>178</v>
      </c>
      <c r="O2773">
        <v>77</v>
      </c>
      <c r="P2773" t="str">
        <f>IF(Table11[[#This Row],[Age]]&lt;=22,"Rookie",IF(Table11[[#This Row],[Age]]&lt;=29,"Seasoned","Veteran"))</f>
        <v>Veteran</v>
      </c>
      <c r="Q2773" t="str">
        <f>IF(AND(Table11[[#This Row],[Height (cm)]]&gt;=180,Table11[[#This Row],[Weight (kg)]]&gt;=70),"180+ and 70+","")</f>
        <v/>
      </c>
    </row>
    <row r="2774" spans="12:17" x14ac:dyDescent="0.2">
      <c r="L2774" t="s">
        <v>2482</v>
      </c>
      <c r="M2774">
        <v>33</v>
      </c>
      <c r="N2774">
        <v>191</v>
      </c>
      <c r="O2774">
        <v>86</v>
      </c>
      <c r="P2774" t="str">
        <f>IF(Table11[[#This Row],[Age]]&lt;=22,"Rookie",IF(Table11[[#This Row],[Age]]&lt;=29,"Seasoned","Veteran"))</f>
        <v>Veteran</v>
      </c>
      <c r="Q2774" t="str">
        <f>IF(AND(Table11[[#This Row],[Height (cm)]]&gt;=180,Table11[[#This Row],[Weight (kg)]]&gt;=70),"180+ and 70+","")</f>
        <v>180+ and 70+</v>
      </c>
    </row>
    <row r="2775" spans="12:17" x14ac:dyDescent="0.2">
      <c r="L2775" t="s">
        <v>2483</v>
      </c>
      <c r="M2775">
        <v>31</v>
      </c>
      <c r="N2775">
        <v>184</v>
      </c>
      <c r="O2775">
        <v>82</v>
      </c>
      <c r="P2775" t="str">
        <f>IF(Table11[[#This Row],[Age]]&lt;=22,"Rookie",IF(Table11[[#This Row],[Age]]&lt;=29,"Seasoned","Veteran"))</f>
        <v>Veteran</v>
      </c>
      <c r="Q2775" t="str">
        <f>IF(AND(Table11[[#This Row],[Height (cm)]]&gt;=180,Table11[[#This Row],[Weight (kg)]]&gt;=70),"180+ and 70+","")</f>
        <v>180+ and 70+</v>
      </c>
    </row>
    <row r="2776" spans="12:17" x14ac:dyDescent="0.2">
      <c r="L2776" t="s">
        <v>1859</v>
      </c>
      <c r="M2776">
        <v>33</v>
      </c>
      <c r="N2776">
        <v>196</v>
      </c>
      <c r="O2776">
        <v>90</v>
      </c>
      <c r="P2776" t="str">
        <f>IF(Table11[[#This Row],[Age]]&lt;=22,"Rookie",IF(Table11[[#This Row],[Age]]&lt;=29,"Seasoned","Veteran"))</f>
        <v>Veteran</v>
      </c>
      <c r="Q2776" t="str">
        <f>IF(AND(Table11[[#This Row],[Height (cm)]]&gt;=180,Table11[[#This Row],[Weight (kg)]]&gt;=70),"180+ and 70+","")</f>
        <v>180+ and 70+</v>
      </c>
    </row>
    <row r="2777" spans="12:17" x14ac:dyDescent="0.2">
      <c r="L2777" t="s">
        <v>2484</v>
      </c>
      <c r="M2777">
        <v>31</v>
      </c>
      <c r="N2777">
        <v>185</v>
      </c>
      <c r="O2777">
        <v>72</v>
      </c>
      <c r="P2777" t="str">
        <f>IF(Table11[[#This Row],[Age]]&lt;=22,"Rookie",IF(Table11[[#This Row],[Age]]&lt;=29,"Seasoned","Veteran"))</f>
        <v>Veteran</v>
      </c>
      <c r="Q2777" t="str">
        <f>IF(AND(Table11[[#This Row],[Height (cm)]]&gt;=180,Table11[[#This Row],[Weight (kg)]]&gt;=70),"180+ and 70+","")</f>
        <v>180+ and 70+</v>
      </c>
    </row>
    <row r="2778" spans="12:17" x14ac:dyDescent="0.2">
      <c r="L2778" t="s">
        <v>2485</v>
      </c>
      <c r="M2778">
        <v>32</v>
      </c>
      <c r="N2778">
        <v>194</v>
      </c>
      <c r="O2778">
        <v>94</v>
      </c>
      <c r="P2778" t="str">
        <f>IF(Table11[[#This Row],[Age]]&lt;=22,"Rookie",IF(Table11[[#This Row],[Age]]&lt;=29,"Seasoned","Veteran"))</f>
        <v>Veteran</v>
      </c>
      <c r="Q2778" t="str">
        <f>IF(AND(Table11[[#This Row],[Height (cm)]]&gt;=180,Table11[[#This Row],[Weight (kg)]]&gt;=70),"180+ and 70+","")</f>
        <v>180+ and 70+</v>
      </c>
    </row>
    <row r="2779" spans="12:17" x14ac:dyDescent="0.2">
      <c r="L2779" t="s">
        <v>2486</v>
      </c>
      <c r="M2779">
        <v>33</v>
      </c>
      <c r="N2779">
        <v>188</v>
      </c>
      <c r="O2779">
        <v>83</v>
      </c>
      <c r="P2779" t="str">
        <f>IF(Table11[[#This Row],[Age]]&lt;=22,"Rookie",IF(Table11[[#This Row],[Age]]&lt;=29,"Seasoned","Veteran"))</f>
        <v>Veteran</v>
      </c>
      <c r="Q2779" t="str">
        <f>IF(AND(Table11[[#This Row],[Height (cm)]]&gt;=180,Table11[[#This Row],[Weight (kg)]]&gt;=70),"180+ and 70+","")</f>
        <v>180+ and 70+</v>
      </c>
    </row>
    <row r="2780" spans="12:17" x14ac:dyDescent="0.2">
      <c r="L2780" t="s">
        <v>2487</v>
      </c>
      <c r="M2780">
        <v>33</v>
      </c>
      <c r="N2780">
        <v>172</v>
      </c>
      <c r="O2780">
        <v>76</v>
      </c>
      <c r="P2780" t="str">
        <f>IF(Table11[[#This Row],[Age]]&lt;=22,"Rookie",IF(Table11[[#This Row],[Age]]&lt;=29,"Seasoned","Veteran"))</f>
        <v>Veteran</v>
      </c>
      <c r="Q2780" t="str">
        <f>IF(AND(Table11[[#This Row],[Height (cm)]]&gt;=180,Table11[[#This Row],[Weight (kg)]]&gt;=70),"180+ and 70+","")</f>
        <v/>
      </c>
    </row>
    <row r="2781" spans="12:17" x14ac:dyDescent="0.2">
      <c r="L2781" t="s">
        <v>1860</v>
      </c>
      <c r="M2781">
        <v>32</v>
      </c>
      <c r="N2781">
        <v>185</v>
      </c>
      <c r="O2781">
        <v>75</v>
      </c>
      <c r="P2781" t="str">
        <f>IF(Table11[[#This Row],[Age]]&lt;=22,"Rookie",IF(Table11[[#This Row],[Age]]&lt;=29,"Seasoned","Veteran"))</f>
        <v>Veteran</v>
      </c>
      <c r="Q2781" t="str">
        <f>IF(AND(Table11[[#This Row],[Height (cm)]]&gt;=180,Table11[[#This Row],[Weight (kg)]]&gt;=70),"180+ and 70+","")</f>
        <v>180+ and 70+</v>
      </c>
    </row>
    <row r="2782" spans="12:17" x14ac:dyDescent="0.2">
      <c r="L2782" t="s">
        <v>2488</v>
      </c>
      <c r="M2782">
        <v>31</v>
      </c>
      <c r="N2782">
        <v>190</v>
      </c>
      <c r="O2782">
        <v>75</v>
      </c>
      <c r="P2782" t="str">
        <f>IF(Table11[[#This Row],[Age]]&lt;=22,"Rookie",IF(Table11[[#This Row],[Age]]&lt;=29,"Seasoned","Veteran"))</f>
        <v>Veteran</v>
      </c>
      <c r="Q2782" t="str">
        <f>IF(AND(Table11[[#This Row],[Height (cm)]]&gt;=180,Table11[[#This Row],[Weight (kg)]]&gt;=70),"180+ and 70+","")</f>
        <v>180+ and 70+</v>
      </c>
    </row>
    <row r="2783" spans="12:17" x14ac:dyDescent="0.2">
      <c r="L2783" t="s">
        <v>2489</v>
      </c>
      <c r="M2783">
        <v>30</v>
      </c>
      <c r="N2783">
        <v>190</v>
      </c>
      <c r="O2783">
        <v>78</v>
      </c>
      <c r="P2783" t="str">
        <f>IF(Table11[[#This Row],[Age]]&lt;=22,"Rookie",IF(Table11[[#This Row],[Age]]&lt;=29,"Seasoned","Veteran"))</f>
        <v>Veteran</v>
      </c>
      <c r="Q2783" t="str">
        <f>IF(AND(Table11[[#This Row],[Height (cm)]]&gt;=180,Table11[[#This Row],[Weight (kg)]]&gt;=70),"180+ and 70+","")</f>
        <v>180+ and 70+</v>
      </c>
    </row>
    <row r="2784" spans="12:17" x14ac:dyDescent="0.2">
      <c r="L2784" t="s">
        <v>2490</v>
      </c>
      <c r="M2784">
        <v>31</v>
      </c>
      <c r="N2784">
        <v>179</v>
      </c>
      <c r="O2784">
        <v>81</v>
      </c>
      <c r="P2784" t="str">
        <f>IF(Table11[[#This Row],[Age]]&lt;=22,"Rookie",IF(Table11[[#This Row],[Age]]&lt;=29,"Seasoned","Veteran"))</f>
        <v>Veteran</v>
      </c>
      <c r="Q2784" t="str">
        <f>IF(AND(Table11[[#This Row],[Height (cm)]]&gt;=180,Table11[[#This Row],[Weight (kg)]]&gt;=70),"180+ and 70+","")</f>
        <v/>
      </c>
    </row>
    <row r="2785" spans="12:17" x14ac:dyDescent="0.2">
      <c r="L2785" t="s">
        <v>1042</v>
      </c>
      <c r="M2785">
        <v>32</v>
      </c>
      <c r="N2785">
        <v>189</v>
      </c>
      <c r="O2785">
        <v>84</v>
      </c>
      <c r="P2785" t="str">
        <f>IF(Table11[[#This Row],[Age]]&lt;=22,"Rookie",IF(Table11[[#This Row],[Age]]&lt;=29,"Seasoned","Veteran"))</f>
        <v>Veteran</v>
      </c>
      <c r="Q2785" t="str">
        <f>IF(AND(Table11[[#This Row],[Height (cm)]]&gt;=180,Table11[[#This Row],[Weight (kg)]]&gt;=70),"180+ and 70+","")</f>
        <v>180+ and 70+</v>
      </c>
    </row>
    <row r="2786" spans="12:17" x14ac:dyDescent="0.2">
      <c r="L2786" t="s">
        <v>2491</v>
      </c>
      <c r="M2786">
        <v>33</v>
      </c>
      <c r="N2786">
        <v>175</v>
      </c>
      <c r="O2786">
        <v>72</v>
      </c>
      <c r="P2786" t="str">
        <f>IF(Table11[[#This Row],[Age]]&lt;=22,"Rookie",IF(Table11[[#This Row],[Age]]&lt;=29,"Seasoned","Veteran"))</f>
        <v>Veteran</v>
      </c>
      <c r="Q2786" t="str">
        <f>IF(AND(Table11[[#This Row],[Height (cm)]]&gt;=180,Table11[[#This Row],[Weight (kg)]]&gt;=70),"180+ and 70+","")</f>
        <v/>
      </c>
    </row>
    <row r="2787" spans="12:17" x14ac:dyDescent="0.2">
      <c r="L2787" t="s">
        <v>2492</v>
      </c>
      <c r="M2787">
        <v>32</v>
      </c>
      <c r="N2787">
        <v>187</v>
      </c>
      <c r="O2787">
        <v>85</v>
      </c>
      <c r="P2787" t="str">
        <f>IF(Table11[[#This Row],[Age]]&lt;=22,"Rookie",IF(Table11[[#This Row],[Age]]&lt;=29,"Seasoned","Veteran"))</f>
        <v>Veteran</v>
      </c>
      <c r="Q2787" t="str">
        <f>IF(AND(Table11[[#This Row],[Height (cm)]]&gt;=180,Table11[[#This Row],[Weight (kg)]]&gt;=70),"180+ and 70+","")</f>
        <v>180+ and 70+</v>
      </c>
    </row>
    <row r="2788" spans="12:17" x14ac:dyDescent="0.2">
      <c r="L2788" t="s">
        <v>1861</v>
      </c>
      <c r="M2788">
        <v>34</v>
      </c>
      <c r="N2788">
        <v>185</v>
      </c>
      <c r="O2788">
        <v>84</v>
      </c>
      <c r="P2788" t="str">
        <f>IF(Table11[[#This Row],[Age]]&lt;=22,"Rookie",IF(Table11[[#This Row],[Age]]&lt;=29,"Seasoned","Veteran"))</f>
        <v>Veteran</v>
      </c>
      <c r="Q2788" t="str">
        <f>IF(AND(Table11[[#This Row],[Height (cm)]]&gt;=180,Table11[[#This Row],[Weight (kg)]]&gt;=70),"180+ and 70+","")</f>
        <v>180+ and 70+</v>
      </c>
    </row>
    <row r="2789" spans="12:17" x14ac:dyDescent="0.2">
      <c r="L2789" t="s">
        <v>2493</v>
      </c>
      <c r="M2789">
        <v>31</v>
      </c>
      <c r="N2789">
        <v>170</v>
      </c>
      <c r="O2789">
        <v>72</v>
      </c>
      <c r="P2789" t="str">
        <f>IF(Table11[[#This Row],[Age]]&lt;=22,"Rookie",IF(Table11[[#This Row],[Age]]&lt;=29,"Seasoned","Veteran"))</f>
        <v>Veteran</v>
      </c>
      <c r="Q2789" t="str">
        <f>IF(AND(Table11[[#This Row],[Height (cm)]]&gt;=180,Table11[[#This Row],[Weight (kg)]]&gt;=70),"180+ and 70+","")</f>
        <v/>
      </c>
    </row>
    <row r="2790" spans="12:17" x14ac:dyDescent="0.2">
      <c r="L2790" t="s">
        <v>2494</v>
      </c>
      <c r="M2790">
        <v>31</v>
      </c>
      <c r="N2790">
        <v>187</v>
      </c>
      <c r="O2790">
        <v>73</v>
      </c>
      <c r="P2790" t="str">
        <f>IF(Table11[[#This Row],[Age]]&lt;=22,"Rookie",IF(Table11[[#This Row],[Age]]&lt;=29,"Seasoned","Veteran"))</f>
        <v>Veteran</v>
      </c>
      <c r="Q2790" t="str">
        <f>IF(AND(Table11[[#This Row],[Height (cm)]]&gt;=180,Table11[[#This Row],[Weight (kg)]]&gt;=70),"180+ and 70+","")</f>
        <v>180+ and 70+</v>
      </c>
    </row>
    <row r="2791" spans="12:17" x14ac:dyDescent="0.2">
      <c r="L2791" t="s">
        <v>2495</v>
      </c>
      <c r="M2791">
        <v>33</v>
      </c>
      <c r="N2791">
        <v>194</v>
      </c>
      <c r="O2791">
        <v>81</v>
      </c>
      <c r="P2791" t="str">
        <f>IF(Table11[[#This Row],[Age]]&lt;=22,"Rookie",IF(Table11[[#This Row],[Age]]&lt;=29,"Seasoned","Veteran"))</f>
        <v>Veteran</v>
      </c>
      <c r="Q2791" t="str">
        <f>IF(AND(Table11[[#This Row],[Height (cm)]]&gt;=180,Table11[[#This Row],[Weight (kg)]]&gt;=70),"180+ and 70+","")</f>
        <v>180+ and 70+</v>
      </c>
    </row>
    <row r="2792" spans="12:17" x14ac:dyDescent="0.2">
      <c r="L2792" t="s">
        <v>2496</v>
      </c>
      <c r="M2792">
        <v>34</v>
      </c>
      <c r="N2792">
        <v>182</v>
      </c>
      <c r="O2792">
        <v>78</v>
      </c>
      <c r="P2792" t="str">
        <f>IF(Table11[[#This Row],[Age]]&lt;=22,"Rookie",IF(Table11[[#This Row],[Age]]&lt;=29,"Seasoned","Veteran"))</f>
        <v>Veteran</v>
      </c>
      <c r="Q2792" t="str">
        <f>IF(AND(Table11[[#This Row],[Height (cm)]]&gt;=180,Table11[[#This Row],[Weight (kg)]]&gt;=70),"180+ and 70+","")</f>
        <v>180+ and 70+</v>
      </c>
    </row>
    <row r="2793" spans="12:17" x14ac:dyDescent="0.2">
      <c r="L2793" t="s">
        <v>2497</v>
      </c>
      <c r="M2793">
        <v>35</v>
      </c>
      <c r="N2793">
        <v>190</v>
      </c>
      <c r="O2793">
        <v>80</v>
      </c>
      <c r="P2793" t="str">
        <f>IF(Table11[[#This Row],[Age]]&lt;=22,"Rookie",IF(Table11[[#This Row],[Age]]&lt;=29,"Seasoned","Veteran"))</f>
        <v>Veteran</v>
      </c>
      <c r="Q2793" t="str">
        <f>IF(AND(Table11[[#This Row],[Height (cm)]]&gt;=180,Table11[[#This Row],[Weight (kg)]]&gt;=70),"180+ and 70+","")</f>
        <v>180+ and 70+</v>
      </c>
    </row>
    <row r="2794" spans="12:17" x14ac:dyDescent="0.2">
      <c r="L2794" t="s">
        <v>2498</v>
      </c>
      <c r="M2794">
        <v>33</v>
      </c>
      <c r="N2794">
        <v>180</v>
      </c>
      <c r="O2794">
        <v>82</v>
      </c>
      <c r="P2794" t="str">
        <f>IF(Table11[[#This Row],[Age]]&lt;=22,"Rookie",IF(Table11[[#This Row],[Age]]&lt;=29,"Seasoned","Veteran"))</f>
        <v>Veteran</v>
      </c>
      <c r="Q2794" t="str">
        <f>IF(AND(Table11[[#This Row],[Height (cm)]]&gt;=180,Table11[[#This Row],[Weight (kg)]]&gt;=70),"180+ and 70+","")</f>
        <v>180+ and 70+</v>
      </c>
    </row>
    <row r="2795" spans="12:17" x14ac:dyDescent="0.2">
      <c r="L2795" t="s">
        <v>2499</v>
      </c>
      <c r="M2795">
        <v>38</v>
      </c>
      <c r="N2795">
        <v>169</v>
      </c>
      <c r="O2795">
        <v>69</v>
      </c>
      <c r="P2795" t="str">
        <f>IF(Table11[[#This Row],[Age]]&lt;=22,"Rookie",IF(Table11[[#This Row],[Age]]&lt;=29,"Seasoned","Veteran"))</f>
        <v>Veteran</v>
      </c>
      <c r="Q2795" t="str">
        <f>IF(AND(Table11[[#This Row],[Height (cm)]]&gt;=180,Table11[[#This Row],[Weight (kg)]]&gt;=70),"180+ and 70+","")</f>
        <v/>
      </c>
    </row>
    <row r="2796" spans="12:17" x14ac:dyDescent="0.2">
      <c r="L2796" t="s">
        <v>1866</v>
      </c>
      <c r="M2796">
        <v>32</v>
      </c>
      <c r="N2796">
        <v>179</v>
      </c>
      <c r="O2796">
        <v>77</v>
      </c>
      <c r="P2796" t="str">
        <f>IF(Table11[[#This Row],[Age]]&lt;=22,"Rookie",IF(Table11[[#This Row],[Age]]&lt;=29,"Seasoned","Veteran"))</f>
        <v>Veteran</v>
      </c>
      <c r="Q2796" t="str">
        <f>IF(AND(Table11[[#This Row],[Height (cm)]]&gt;=180,Table11[[#This Row],[Weight (kg)]]&gt;=70),"180+ and 70+","")</f>
        <v/>
      </c>
    </row>
    <row r="2797" spans="12:17" x14ac:dyDescent="0.2">
      <c r="L2797" t="s">
        <v>2500</v>
      </c>
      <c r="M2797">
        <v>30</v>
      </c>
      <c r="N2797">
        <v>191</v>
      </c>
      <c r="O2797">
        <v>90</v>
      </c>
      <c r="P2797" t="str">
        <f>IF(Table11[[#This Row],[Age]]&lt;=22,"Rookie",IF(Table11[[#This Row],[Age]]&lt;=29,"Seasoned","Veteran"))</f>
        <v>Veteran</v>
      </c>
      <c r="Q2797" t="str">
        <f>IF(AND(Table11[[#This Row],[Height (cm)]]&gt;=180,Table11[[#This Row],[Weight (kg)]]&gt;=70),"180+ and 70+","")</f>
        <v>180+ and 70+</v>
      </c>
    </row>
    <row r="2798" spans="12:17" x14ac:dyDescent="0.2">
      <c r="L2798" t="s">
        <v>2501</v>
      </c>
      <c r="M2798">
        <v>33</v>
      </c>
      <c r="N2798">
        <v>185</v>
      </c>
      <c r="O2798">
        <v>89</v>
      </c>
      <c r="P2798" t="str">
        <f>IF(Table11[[#This Row],[Age]]&lt;=22,"Rookie",IF(Table11[[#This Row],[Age]]&lt;=29,"Seasoned","Veteran"))</f>
        <v>Veteran</v>
      </c>
      <c r="Q2798" t="str">
        <f>IF(AND(Table11[[#This Row],[Height (cm)]]&gt;=180,Table11[[#This Row],[Weight (kg)]]&gt;=70),"180+ and 70+","")</f>
        <v>180+ and 70+</v>
      </c>
    </row>
    <row r="2799" spans="12:17" x14ac:dyDescent="0.2">
      <c r="L2799" t="s">
        <v>2502</v>
      </c>
      <c r="M2799">
        <v>31</v>
      </c>
      <c r="N2799">
        <v>179</v>
      </c>
      <c r="O2799">
        <v>72</v>
      </c>
      <c r="P2799" t="str">
        <f>IF(Table11[[#This Row],[Age]]&lt;=22,"Rookie",IF(Table11[[#This Row],[Age]]&lt;=29,"Seasoned","Veteran"))</f>
        <v>Veteran</v>
      </c>
      <c r="Q2799" t="str">
        <f>IF(AND(Table11[[#This Row],[Height (cm)]]&gt;=180,Table11[[#This Row],[Weight (kg)]]&gt;=70),"180+ and 70+","")</f>
        <v/>
      </c>
    </row>
    <row r="2800" spans="12:17" x14ac:dyDescent="0.2">
      <c r="L2800" t="s">
        <v>2503</v>
      </c>
      <c r="M2800">
        <v>32</v>
      </c>
      <c r="N2800">
        <v>183</v>
      </c>
      <c r="O2800">
        <v>78</v>
      </c>
      <c r="P2800" t="str">
        <f>IF(Table11[[#This Row],[Age]]&lt;=22,"Rookie",IF(Table11[[#This Row],[Age]]&lt;=29,"Seasoned","Veteran"))</f>
        <v>Veteran</v>
      </c>
      <c r="Q2800" t="str">
        <f>IF(AND(Table11[[#This Row],[Height (cm)]]&gt;=180,Table11[[#This Row],[Weight (kg)]]&gt;=70),"180+ and 70+","")</f>
        <v>180+ and 70+</v>
      </c>
    </row>
    <row r="2801" spans="12:17" x14ac:dyDescent="0.2">
      <c r="L2801" t="s">
        <v>1868</v>
      </c>
      <c r="M2801">
        <v>32</v>
      </c>
      <c r="N2801">
        <v>185</v>
      </c>
      <c r="O2801">
        <v>82</v>
      </c>
      <c r="P2801" t="str">
        <f>IF(Table11[[#This Row],[Age]]&lt;=22,"Rookie",IF(Table11[[#This Row],[Age]]&lt;=29,"Seasoned","Veteran"))</f>
        <v>Veteran</v>
      </c>
      <c r="Q2801" t="str">
        <f>IF(AND(Table11[[#This Row],[Height (cm)]]&gt;=180,Table11[[#This Row],[Weight (kg)]]&gt;=70),"180+ and 70+","")</f>
        <v>180+ and 70+</v>
      </c>
    </row>
    <row r="2802" spans="12:17" x14ac:dyDescent="0.2">
      <c r="L2802" t="s">
        <v>2504</v>
      </c>
      <c r="M2802">
        <v>31</v>
      </c>
      <c r="N2802">
        <v>168</v>
      </c>
      <c r="O2802">
        <v>64</v>
      </c>
      <c r="P2802" t="str">
        <f>IF(Table11[[#This Row],[Age]]&lt;=22,"Rookie",IF(Table11[[#This Row],[Age]]&lt;=29,"Seasoned","Veteran"))</f>
        <v>Veteran</v>
      </c>
      <c r="Q2802" t="str">
        <f>IF(AND(Table11[[#This Row],[Height (cm)]]&gt;=180,Table11[[#This Row],[Weight (kg)]]&gt;=70),"180+ and 70+","")</f>
        <v/>
      </c>
    </row>
    <row r="2803" spans="12:17" x14ac:dyDescent="0.2">
      <c r="L2803" t="s">
        <v>2505</v>
      </c>
      <c r="M2803">
        <v>34</v>
      </c>
      <c r="N2803">
        <v>187</v>
      </c>
      <c r="O2803">
        <v>76</v>
      </c>
      <c r="P2803" t="str">
        <f>IF(Table11[[#This Row],[Age]]&lt;=22,"Rookie",IF(Table11[[#This Row],[Age]]&lt;=29,"Seasoned","Veteran"))</f>
        <v>Veteran</v>
      </c>
      <c r="Q2803" t="str">
        <f>IF(AND(Table11[[#This Row],[Height (cm)]]&gt;=180,Table11[[#This Row],[Weight (kg)]]&gt;=70),"180+ and 70+","")</f>
        <v>180+ and 70+</v>
      </c>
    </row>
    <row r="2804" spans="12:17" x14ac:dyDescent="0.2">
      <c r="L2804" t="s">
        <v>2506</v>
      </c>
      <c r="M2804">
        <v>32</v>
      </c>
      <c r="N2804">
        <v>180</v>
      </c>
      <c r="O2804">
        <v>77</v>
      </c>
      <c r="P2804" t="str">
        <f>IF(Table11[[#This Row],[Age]]&lt;=22,"Rookie",IF(Table11[[#This Row],[Age]]&lt;=29,"Seasoned","Veteran"))</f>
        <v>Veteran</v>
      </c>
      <c r="Q2804" t="str">
        <f>IF(AND(Table11[[#This Row],[Height (cm)]]&gt;=180,Table11[[#This Row],[Weight (kg)]]&gt;=70),"180+ and 70+","")</f>
        <v>180+ and 70+</v>
      </c>
    </row>
    <row r="2805" spans="12:17" x14ac:dyDescent="0.2">
      <c r="L2805" t="s">
        <v>2507</v>
      </c>
      <c r="M2805">
        <v>34</v>
      </c>
      <c r="N2805">
        <v>185</v>
      </c>
      <c r="O2805">
        <v>78</v>
      </c>
      <c r="P2805" t="str">
        <f>IF(Table11[[#This Row],[Age]]&lt;=22,"Rookie",IF(Table11[[#This Row],[Age]]&lt;=29,"Seasoned","Veteran"))</f>
        <v>Veteran</v>
      </c>
      <c r="Q2805" t="str">
        <f>IF(AND(Table11[[#This Row],[Height (cm)]]&gt;=180,Table11[[#This Row],[Weight (kg)]]&gt;=70),"180+ and 70+","")</f>
        <v>180+ and 70+</v>
      </c>
    </row>
    <row r="2806" spans="12:17" x14ac:dyDescent="0.2">
      <c r="L2806" t="s">
        <v>2508</v>
      </c>
      <c r="M2806">
        <v>33</v>
      </c>
      <c r="N2806">
        <v>174</v>
      </c>
      <c r="O2806">
        <v>66</v>
      </c>
      <c r="P2806" t="str">
        <f>IF(Table11[[#This Row],[Age]]&lt;=22,"Rookie",IF(Table11[[#This Row],[Age]]&lt;=29,"Seasoned","Veteran"))</f>
        <v>Veteran</v>
      </c>
      <c r="Q2806" t="str">
        <f>IF(AND(Table11[[#This Row],[Height (cm)]]&gt;=180,Table11[[#This Row],[Weight (kg)]]&gt;=70),"180+ and 70+","")</f>
        <v/>
      </c>
    </row>
    <row r="2807" spans="12:17" x14ac:dyDescent="0.2">
      <c r="L2807" t="s">
        <v>2509</v>
      </c>
      <c r="M2807">
        <v>34</v>
      </c>
      <c r="N2807">
        <v>171</v>
      </c>
      <c r="O2807">
        <v>76</v>
      </c>
      <c r="P2807" t="str">
        <f>IF(Table11[[#This Row],[Age]]&lt;=22,"Rookie",IF(Table11[[#This Row],[Age]]&lt;=29,"Seasoned","Veteran"))</f>
        <v>Veteran</v>
      </c>
      <c r="Q2807" t="str">
        <f>IF(AND(Table11[[#This Row],[Height (cm)]]&gt;=180,Table11[[#This Row],[Weight (kg)]]&gt;=70),"180+ and 70+","")</f>
        <v/>
      </c>
    </row>
    <row r="2808" spans="12:17" x14ac:dyDescent="0.2">
      <c r="L2808" t="s">
        <v>2510</v>
      </c>
      <c r="M2808">
        <v>37</v>
      </c>
      <c r="N2808">
        <v>175</v>
      </c>
      <c r="O2808">
        <v>70</v>
      </c>
      <c r="P2808" t="str">
        <f>IF(Table11[[#This Row],[Age]]&lt;=22,"Rookie",IF(Table11[[#This Row],[Age]]&lt;=29,"Seasoned","Veteran"))</f>
        <v>Veteran</v>
      </c>
      <c r="Q2808" t="str">
        <f>IF(AND(Table11[[#This Row],[Height (cm)]]&gt;=180,Table11[[#This Row],[Weight (kg)]]&gt;=70),"180+ and 70+","")</f>
        <v/>
      </c>
    </row>
    <row r="2809" spans="12:17" x14ac:dyDescent="0.2">
      <c r="L2809" t="s">
        <v>1872</v>
      </c>
      <c r="M2809">
        <v>29</v>
      </c>
      <c r="N2809">
        <v>188</v>
      </c>
      <c r="O2809">
        <v>79</v>
      </c>
      <c r="P2809" t="str">
        <f>IF(Table11[[#This Row],[Age]]&lt;=22,"Rookie",IF(Table11[[#This Row],[Age]]&lt;=29,"Seasoned","Veteran"))</f>
        <v>Seasoned</v>
      </c>
      <c r="Q2809" t="str">
        <f>IF(AND(Table11[[#This Row],[Height (cm)]]&gt;=180,Table11[[#This Row],[Weight (kg)]]&gt;=70),"180+ and 70+","")</f>
        <v>180+ and 70+</v>
      </c>
    </row>
    <row r="2810" spans="12:17" x14ac:dyDescent="0.2">
      <c r="L2810" t="s">
        <v>2511</v>
      </c>
      <c r="M2810">
        <v>31</v>
      </c>
      <c r="N2810">
        <v>194</v>
      </c>
      <c r="O2810">
        <v>90</v>
      </c>
      <c r="P2810" t="str">
        <f>IF(Table11[[#This Row],[Age]]&lt;=22,"Rookie",IF(Table11[[#This Row],[Age]]&lt;=29,"Seasoned","Veteran"))</f>
        <v>Veteran</v>
      </c>
      <c r="Q2810" t="str">
        <f>IF(AND(Table11[[#This Row],[Height (cm)]]&gt;=180,Table11[[#This Row],[Weight (kg)]]&gt;=70),"180+ and 70+","")</f>
        <v>180+ and 70+</v>
      </c>
    </row>
    <row r="2811" spans="12:17" x14ac:dyDescent="0.2">
      <c r="L2811" t="s">
        <v>2512</v>
      </c>
      <c r="M2811">
        <v>33</v>
      </c>
      <c r="N2811">
        <v>177</v>
      </c>
      <c r="O2811">
        <v>72</v>
      </c>
      <c r="P2811" t="str">
        <f>IF(Table11[[#This Row],[Age]]&lt;=22,"Rookie",IF(Table11[[#This Row],[Age]]&lt;=29,"Seasoned","Veteran"))</f>
        <v>Veteran</v>
      </c>
      <c r="Q2811" t="str">
        <f>IF(AND(Table11[[#This Row],[Height (cm)]]&gt;=180,Table11[[#This Row],[Weight (kg)]]&gt;=70),"180+ and 70+","")</f>
        <v/>
      </c>
    </row>
    <row r="2812" spans="12:17" x14ac:dyDescent="0.2">
      <c r="L2812" t="s">
        <v>2513</v>
      </c>
      <c r="M2812">
        <v>34</v>
      </c>
      <c r="N2812">
        <v>180</v>
      </c>
      <c r="O2812">
        <v>70</v>
      </c>
      <c r="P2812" t="str">
        <f>IF(Table11[[#This Row],[Age]]&lt;=22,"Rookie",IF(Table11[[#This Row],[Age]]&lt;=29,"Seasoned","Veteran"))</f>
        <v>Veteran</v>
      </c>
      <c r="Q2812" t="str">
        <f>IF(AND(Table11[[#This Row],[Height (cm)]]&gt;=180,Table11[[#This Row],[Weight (kg)]]&gt;=70),"180+ and 70+","")</f>
        <v>180+ and 70+</v>
      </c>
    </row>
    <row r="2813" spans="12:17" x14ac:dyDescent="0.2">
      <c r="L2813" t="s">
        <v>2514</v>
      </c>
      <c r="M2813">
        <v>40</v>
      </c>
      <c r="N2813">
        <v>187</v>
      </c>
      <c r="O2813">
        <v>88</v>
      </c>
      <c r="P2813" t="str">
        <f>IF(Table11[[#This Row],[Age]]&lt;=22,"Rookie",IF(Table11[[#This Row],[Age]]&lt;=29,"Seasoned","Veteran"))</f>
        <v>Veteran</v>
      </c>
      <c r="Q2813" t="str">
        <f>IF(AND(Table11[[#This Row],[Height (cm)]]&gt;=180,Table11[[#This Row],[Weight (kg)]]&gt;=70),"180+ and 70+","")</f>
        <v>180+ and 70+</v>
      </c>
    </row>
    <row r="2814" spans="12:17" x14ac:dyDescent="0.2">
      <c r="L2814" t="s">
        <v>1874</v>
      </c>
      <c r="M2814">
        <v>29</v>
      </c>
      <c r="N2814">
        <v>180</v>
      </c>
      <c r="O2814">
        <v>75</v>
      </c>
      <c r="P2814" t="str">
        <f>IF(Table11[[#This Row],[Age]]&lt;=22,"Rookie",IF(Table11[[#This Row],[Age]]&lt;=29,"Seasoned","Veteran"))</f>
        <v>Seasoned</v>
      </c>
      <c r="Q2814" t="str">
        <f>IF(AND(Table11[[#This Row],[Height (cm)]]&gt;=180,Table11[[#This Row],[Weight (kg)]]&gt;=70),"180+ and 70+","")</f>
        <v>180+ and 70+</v>
      </c>
    </row>
    <row r="2815" spans="12:17" x14ac:dyDescent="0.2">
      <c r="L2815" t="s">
        <v>2515</v>
      </c>
      <c r="M2815">
        <v>31</v>
      </c>
      <c r="N2815">
        <v>174</v>
      </c>
      <c r="O2815">
        <v>70</v>
      </c>
      <c r="P2815" t="str">
        <f>IF(Table11[[#This Row],[Age]]&lt;=22,"Rookie",IF(Table11[[#This Row],[Age]]&lt;=29,"Seasoned","Veteran"))</f>
        <v>Veteran</v>
      </c>
      <c r="Q2815" t="str">
        <f>IF(AND(Table11[[#This Row],[Height (cm)]]&gt;=180,Table11[[#This Row],[Weight (kg)]]&gt;=70),"180+ and 70+","")</f>
        <v/>
      </c>
    </row>
    <row r="2816" spans="12:17" x14ac:dyDescent="0.2">
      <c r="L2816" t="s">
        <v>2422</v>
      </c>
      <c r="M2816">
        <v>30</v>
      </c>
      <c r="N2816">
        <v>182</v>
      </c>
      <c r="O2816">
        <v>72</v>
      </c>
      <c r="P2816" t="str">
        <f>IF(Table11[[#This Row],[Age]]&lt;=22,"Rookie",IF(Table11[[#This Row],[Age]]&lt;=29,"Seasoned","Veteran"))</f>
        <v>Veteran</v>
      </c>
      <c r="Q2816" t="str">
        <f>IF(AND(Table11[[#This Row],[Height (cm)]]&gt;=180,Table11[[#This Row],[Weight (kg)]]&gt;=70),"180+ and 70+","")</f>
        <v>180+ and 70+</v>
      </c>
    </row>
    <row r="2817" spans="12:17" x14ac:dyDescent="0.2">
      <c r="L2817" t="s">
        <v>1878</v>
      </c>
      <c r="M2817">
        <v>34</v>
      </c>
      <c r="N2817">
        <v>181</v>
      </c>
      <c r="O2817">
        <v>76</v>
      </c>
      <c r="P2817" t="str">
        <f>IF(Table11[[#This Row],[Age]]&lt;=22,"Rookie",IF(Table11[[#This Row],[Age]]&lt;=29,"Seasoned","Veteran"))</f>
        <v>Veteran</v>
      </c>
      <c r="Q2817" t="str">
        <f>IF(AND(Table11[[#This Row],[Height (cm)]]&gt;=180,Table11[[#This Row],[Weight (kg)]]&gt;=70),"180+ and 70+","")</f>
        <v>180+ and 70+</v>
      </c>
    </row>
    <row r="2818" spans="12:17" x14ac:dyDescent="0.2">
      <c r="L2818" t="s">
        <v>2424</v>
      </c>
      <c r="M2818">
        <v>32</v>
      </c>
      <c r="N2818">
        <v>180</v>
      </c>
      <c r="O2818">
        <v>71</v>
      </c>
      <c r="P2818" t="str">
        <f>IF(Table11[[#This Row],[Age]]&lt;=22,"Rookie",IF(Table11[[#This Row],[Age]]&lt;=29,"Seasoned","Veteran"))</f>
        <v>Veteran</v>
      </c>
      <c r="Q2818" t="str">
        <f>IF(AND(Table11[[#This Row],[Height (cm)]]&gt;=180,Table11[[#This Row],[Weight (kg)]]&gt;=70),"180+ and 70+","")</f>
        <v>180+ and 70+</v>
      </c>
    </row>
    <row r="2819" spans="12:17" x14ac:dyDescent="0.2">
      <c r="L2819" t="s">
        <v>2425</v>
      </c>
      <c r="M2819">
        <v>28</v>
      </c>
      <c r="N2819">
        <v>175</v>
      </c>
      <c r="O2819">
        <v>70</v>
      </c>
      <c r="P2819" t="str">
        <f>IF(Table11[[#This Row],[Age]]&lt;=22,"Rookie",IF(Table11[[#This Row],[Age]]&lt;=29,"Seasoned","Veteran"))</f>
        <v>Seasoned</v>
      </c>
      <c r="Q2819" t="str">
        <f>IF(AND(Table11[[#This Row],[Height (cm)]]&gt;=180,Table11[[#This Row],[Weight (kg)]]&gt;=70),"180+ and 70+","")</f>
        <v/>
      </c>
    </row>
    <row r="2820" spans="12:17" x14ac:dyDescent="0.2">
      <c r="L2820" t="s">
        <v>2426</v>
      </c>
      <c r="M2820">
        <v>31</v>
      </c>
      <c r="N2820">
        <v>196</v>
      </c>
      <c r="O2820">
        <v>93</v>
      </c>
      <c r="P2820" t="str">
        <f>IF(Table11[[#This Row],[Age]]&lt;=22,"Rookie",IF(Table11[[#This Row],[Age]]&lt;=29,"Seasoned","Veteran"))</f>
        <v>Veteran</v>
      </c>
      <c r="Q2820" t="str">
        <f>IF(AND(Table11[[#This Row],[Height (cm)]]&gt;=180,Table11[[#This Row],[Weight (kg)]]&gt;=70),"180+ and 70+","")</f>
        <v>180+ and 70+</v>
      </c>
    </row>
    <row r="2821" spans="12:17" x14ac:dyDescent="0.2">
      <c r="L2821" t="s">
        <v>2427</v>
      </c>
      <c r="M2821">
        <v>30</v>
      </c>
      <c r="N2821">
        <v>188</v>
      </c>
      <c r="O2821">
        <v>82</v>
      </c>
      <c r="P2821" t="str">
        <f>IF(Table11[[#This Row],[Age]]&lt;=22,"Rookie",IF(Table11[[#This Row],[Age]]&lt;=29,"Seasoned","Veteran"))</f>
        <v>Veteran</v>
      </c>
      <c r="Q2821" t="str">
        <f>IF(AND(Table11[[#This Row],[Height (cm)]]&gt;=180,Table11[[#This Row],[Weight (kg)]]&gt;=70),"180+ and 70+","")</f>
        <v>180+ and 70+</v>
      </c>
    </row>
    <row r="2822" spans="12:17" x14ac:dyDescent="0.2">
      <c r="L2822" t="s">
        <v>1910</v>
      </c>
      <c r="M2822">
        <v>35</v>
      </c>
      <c r="N2822">
        <v>178</v>
      </c>
      <c r="O2822">
        <v>80</v>
      </c>
      <c r="P2822" t="str">
        <f>IF(Table11[[#This Row],[Age]]&lt;=22,"Rookie",IF(Table11[[#This Row],[Age]]&lt;=29,"Seasoned","Veteran"))</f>
        <v>Veteran</v>
      </c>
      <c r="Q2822" t="str">
        <f>IF(AND(Table11[[#This Row],[Height (cm)]]&gt;=180,Table11[[#This Row],[Weight (kg)]]&gt;=70),"180+ and 70+","")</f>
        <v/>
      </c>
    </row>
    <row r="2823" spans="12:17" x14ac:dyDescent="0.2">
      <c r="L2823" t="s">
        <v>2516</v>
      </c>
      <c r="M2823">
        <v>40</v>
      </c>
      <c r="N2823">
        <v>188</v>
      </c>
      <c r="O2823">
        <v>92</v>
      </c>
      <c r="P2823" t="str">
        <f>IF(Table11[[#This Row],[Age]]&lt;=22,"Rookie",IF(Table11[[#This Row],[Age]]&lt;=29,"Seasoned","Veteran"))</f>
        <v>Veteran</v>
      </c>
      <c r="Q2823" t="str">
        <f>IF(AND(Table11[[#This Row],[Height (cm)]]&gt;=180,Table11[[#This Row],[Weight (kg)]]&gt;=70),"180+ and 70+","")</f>
        <v>180+ and 70+</v>
      </c>
    </row>
    <row r="2824" spans="12:17" x14ac:dyDescent="0.2">
      <c r="L2824" t="s">
        <v>2517</v>
      </c>
      <c r="M2824">
        <v>40</v>
      </c>
      <c r="N2824">
        <v>179</v>
      </c>
      <c r="O2824">
        <v>75</v>
      </c>
      <c r="P2824" t="str">
        <f>IF(Table11[[#This Row],[Age]]&lt;=22,"Rookie",IF(Table11[[#This Row],[Age]]&lt;=29,"Seasoned","Veteran"))</f>
        <v>Veteran</v>
      </c>
      <c r="Q2824" t="str">
        <f>IF(AND(Table11[[#This Row],[Height (cm)]]&gt;=180,Table11[[#This Row],[Weight (kg)]]&gt;=70),"180+ and 70+","")</f>
        <v/>
      </c>
    </row>
    <row r="2825" spans="12:17" x14ac:dyDescent="0.2">
      <c r="L2825" t="s">
        <v>1913</v>
      </c>
      <c r="M2825">
        <v>34</v>
      </c>
      <c r="N2825">
        <v>183</v>
      </c>
      <c r="O2825">
        <v>80</v>
      </c>
      <c r="P2825" t="str">
        <f>IF(Table11[[#This Row],[Age]]&lt;=22,"Rookie",IF(Table11[[#This Row],[Age]]&lt;=29,"Seasoned","Veteran"))</f>
        <v>Veteran</v>
      </c>
      <c r="Q2825" t="str">
        <f>IF(AND(Table11[[#This Row],[Height (cm)]]&gt;=180,Table11[[#This Row],[Weight (kg)]]&gt;=70),"180+ and 70+","")</f>
        <v>180+ and 70+</v>
      </c>
    </row>
    <row r="2826" spans="12:17" x14ac:dyDescent="0.2">
      <c r="L2826" t="s">
        <v>2518</v>
      </c>
      <c r="M2826">
        <v>34</v>
      </c>
      <c r="N2826">
        <v>188</v>
      </c>
      <c r="O2826">
        <v>82</v>
      </c>
      <c r="P2826" t="str">
        <f>IF(Table11[[#This Row],[Age]]&lt;=22,"Rookie",IF(Table11[[#This Row],[Age]]&lt;=29,"Seasoned","Veteran"))</f>
        <v>Veteran</v>
      </c>
      <c r="Q2826" t="str">
        <f>IF(AND(Table11[[#This Row],[Height (cm)]]&gt;=180,Table11[[#This Row],[Weight (kg)]]&gt;=70),"180+ and 70+","")</f>
        <v>180+ and 70+</v>
      </c>
    </row>
    <row r="2827" spans="12:17" x14ac:dyDescent="0.2">
      <c r="L2827" t="s">
        <v>2519</v>
      </c>
      <c r="M2827">
        <v>35</v>
      </c>
      <c r="N2827">
        <v>185</v>
      </c>
      <c r="O2827">
        <v>80</v>
      </c>
      <c r="P2827" t="str">
        <f>IF(Table11[[#This Row],[Age]]&lt;=22,"Rookie",IF(Table11[[#This Row],[Age]]&lt;=29,"Seasoned","Veteran"))</f>
        <v>Veteran</v>
      </c>
      <c r="Q2827" t="str">
        <f>IF(AND(Table11[[#This Row],[Height (cm)]]&gt;=180,Table11[[#This Row],[Weight (kg)]]&gt;=70),"180+ and 70+","")</f>
        <v>180+ and 70+</v>
      </c>
    </row>
    <row r="2828" spans="12:17" x14ac:dyDescent="0.2">
      <c r="L2828" t="s">
        <v>2520</v>
      </c>
      <c r="M2828">
        <v>23</v>
      </c>
      <c r="N2828">
        <v>184</v>
      </c>
      <c r="O2828">
        <v>70</v>
      </c>
      <c r="P2828" t="str">
        <f>IF(Table11[[#This Row],[Age]]&lt;=22,"Rookie",IF(Table11[[#This Row],[Age]]&lt;=29,"Seasoned","Veteran"))</f>
        <v>Seasoned</v>
      </c>
      <c r="Q2828" t="str">
        <f>IF(AND(Table11[[#This Row],[Height (cm)]]&gt;=180,Table11[[#This Row],[Weight (kg)]]&gt;=70),"180+ and 70+","")</f>
        <v>180+ and 70+</v>
      </c>
    </row>
    <row r="2829" spans="12:17" x14ac:dyDescent="0.2">
      <c r="L2829" t="s">
        <v>2521</v>
      </c>
      <c r="M2829">
        <v>19</v>
      </c>
      <c r="N2829">
        <v>177</v>
      </c>
      <c r="O2829">
        <v>74</v>
      </c>
      <c r="P2829" t="str">
        <f>IF(Table11[[#This Row],[Age]]&lt;=22,"Rookie",IF(Table11[[#This Row],[Age]]&lt;=29,"Seasoned","Veteran"))</f>
        <v>Rookie</v>
      </c>
      <c r="Q2829" t="str">
        <f>IF(AND(Table11[[#This Row],[Height (cm)]]&gt;=180,Table11[[#This Row],[Weight (kg)]]&gt;=70),"180+ and 70+","")</f>
        <v/>
      </c>
    </row>
    <row r="2830" spans="12:17" x14ac:dyDescent="0.2">
      <c r="L2830" t="s">
        <v>2522</v>
      </c>
      <c r="M2830">
        <v>17</v>
      </c>
      <c r="N2830">
        <v>182</v>
      </c>
      <c r="O2830">
        <v>70</v>
      </c>
      <c r="P2830" t="str">
        <f>IF(Table11[[#This Row],[Age]]&lt;=22,"Rookie",IF(Table11[[#This Row],[Age]]&lt;=29,"Seasoned","Veteran"))</f>
        <v>Rookie</v>
      </c>
      <c r="Q2830" t="str">
        <f>IF(AND(Table11[[#This Row],[Height (cm)]]&gt;=180,Table11[[#This Row],[Weight (kg)]]&gt;=70),"180+ and 70+","")</f>
        <v>180+ and 70+</v>
      </c>
    </row>
    <row r="2831" spans="12:17" x14ac:dyDescent="0.2">
      <c r="L2831" t="s">
        <v>2523</v>
      </c>
      <c r="M2831">
        <v>21</v>
      </c>
      <c r="N2831">
        <v>183</v>
      </c>
      <c r="O2831">
        <v>76</v>
      </c>
      <c r="P2831" t="str">
        <f>IF(Table11[[#This Row],[Age]]&lt;=22,"Rookie",IF(Table11[[#This Row],[Age]]&lt;=29,"Seasoned","Veteran"))</f>
        <v>Rookie</v>
      </c>
      <c r="Q2831" t="str">
        <f>IF(AND(Table11[[#This Row],[Height (cm)]]&gt;=180,Table11[[#This Row],[Weight (kg)]]&gt;=70),"180+ and 70+","")</f>
        <v>180+ and 70+</v>
      </c>
    </row>
    <row r="2832" spans="12:17" x14ac:dyDescent="0.2">
      <c r="L2832" t="s">
        <v>2524</v>
      </c>
      <c r="M2832">
        <v>20</v>
      </c>
      <c r="N2832">
        <v>176</v>
      </c>
      <c r="O2832">
        <v>73</v>
      </c>
      <c r="P2832" t="str">
        <f>IF(Table11[[#This Row],[Age]]&lt;=22,"Rookie",IF(Table11[[#This Row],[Age]]&lt;=29,"Seasoned","Veteran"))</f>
        <v>Rookie</v>
      </c>
      <c r="Q2832" t="str">
        <f>IF(AND(Table11[[#This Row],[Height (cm)]]&gt;=180,Table11[[#This Row],[Weight (kg)]]&gt;=70),"180+ and 70+","")</f>
        <v/>
      </c>
    </row>
    <row r="2833" spans="12:17" x14ac:dyDescent="0.2">
      <c r="L2833" t="s">
        <v>2525</v>
      </c>
      <c r="M2833">
        <v>16</v>
      </c>
      <c r="N2833">
        <v>173</v>
      </c>
      <c r="O2833">
        <v>66</v>
      </c>
      <c r="P2833" t="str">
        <f>IF(Table11[[#This Row],[Age]]&lt;=22,"Rookie",IF(Table11[[#This Row],[Age]]&lt;=29,"Seasoned","Veteran"))</f>
        <v>Rookie</v>
      </c>
      <c r="Q2833" t="str">
        <f>IF(AND(Table11[[#This Row],[Height (cm)]]&gt;=180,Table11[[#This Row],[Weight (kg)]]&gt;=70),"180+ and 70+","")</f>
        <v/>
      </c>
    </row>
    <row r="2834" spans="12:17" x14ac:dyDescent="0.2">
      <c r="L2834" t="s">
        <v>1914</v>
      </c>
      <c r="M2834">
        <v>19</v>
      </c>
      <c r="N2834">
        <v>173</v>
      </c>
      <c r="O2834">
        <v>63</v>
      </c>
      <c r="P2834" t="str">
        <f>IF(Table11[[#This Row],[Age]]&lt;=22,"Rookie",IF(Table11[[#This Row],[Age]]&lt;=29,"Seasoned","Veteran"))</f>
        <v>Rookie</v>
      </c>
      <c r="Q2834" t="str">
        <f>IF(AND(Table11[[#This Row],[Height (cm)]]&gt;=180,Table11[[#This Row],[Weight (kg)]]&gt;=70),"180+ and 70+","")</f>
        <v/>
      </c>
    </row>
    <row r="2835" spans="12:17" x14ac:dyDescent="0.2">
      <c r="L2835" t="s">
        <v>2526</v>
      </c>
      <c r="M2835">
        <v>17</v>
      </c>
      <c r="N2835">
        <v>173</v>
      </c>
      <c r="O2835">
        <v>70</v>
      </c>
      <c r="P2835" t="str">
        <f>IF(Table11[[#This Row],[Age]]&lt;=22,"Rookie",IF(Table11[[#This Row],[Age]]&lt;=29,"Seasoned","Veteran"))</f>
        <v>Rookie</v>
      </c>
      <c r="Q2835" t="str">
        <f>IF(AND(Table11[[#This Row],[Height (cm)]]&gt;=180,Table11[[#This Row],[Weight (kg)]]&gt;=70),"180+ and 70+","")</f>
        <v/>
      </c>
    </row>
    <row r="2836" spans="12:17" x14ac:dyDescent="0.2">
      <c r="L2836" t="s">
        <v>2527</v>
      </c>
      <c r="M2836">
        <v>18</v>
      </c>
      <c r="N2836">
        <v>180</v>
      </c>
      <c r="O2836">
        <v>70</v>
      </c>
      <c r="P2836" t="str">
        <f>IF(Table11[[#This Row],[Age]]&lt;=22,"Rookie",IF(Table11[[#This Row],[Age]]&lt;=29,"Seasoned","Veteran"))</f>
        <v>Rookie</v>
      </c>
      <c r="Q2836" t="str">
        <f>IF(AND(Table11[[#This Row],[Height (cm)]]&gt;=180,Table11[[#This Row],[Weight (kg)]]&gt;=70),"180+ and 70+","")</f>
        <v>180+ and 70+</v>
      </c>
    </row>
    <row r="2837" spans="12:17" x14ac:dyDescent="0.2">
      <c r="L2837" t="s">
        <v>2528</v>
      </c>
      <c r="M2837">
        <v>17</v>
      </c>
      <c r="N2837">
        <v>184</v>
      </c>
      <c r="O2837">
        <v>77</v>
      </c>
      <c r="P2837" t="str">
        <f>IF(Table11[[#This Row],[Age]]&lt;=22,"Rookie",IF(Table11[[#This Row],[Age]]&lt;=29,"Seasoned","Veteran"))</f>
        <v>Rookie</v>
      </c>
      <c r="Q2837" t="str">
        <f>IF(AND(Table11[[#This Row],[Height (cm)]]&gt;=180,Table11[[#This Row],[Weight (kg)]]&gt;=70),"180+ and 70+","")</f>
        <v>180+ and 70+</v>
      </c>
    </row>
    <row r="2838" spans="12:17" x14ac:dyDescent="0.2">
      <c r="L2838" t="s">
        <v>1916</v>
      </c>
      <c r="M2838">
        <v>31</v>
      </c>
      <c r="N2838">
        <v>189</v>
      </c>
      <c r="O2838">
        <v>88</v>
      </c>
      <c r="P2838" t="str">
        <f>IF(Table11[[#This Row],[Age]]&lt;=22,"Rookie",IF(Table11[[#This Row],[Age]]&lt;=29,"Seasoned","Veteran"))</f>
        <v>Veteran</v>
      </c>
      <c r="Q2838" t="str">
        <f>IF(AND(Table11[[#This Row],[Height (cm)]]&gt;=180,Table11[[#This Row],[Weight (kg)]]&gt;=70),"180+ and 70+","")</f>
        <v>180+ and 70+</v>
      </c>
    </row>
    <row r="2839" spans="12:17" x14ac:dyDescent="0.2">
      <c r="L2839" t="s">
        <v>1917</v>
      </c>
      <c r="M2839">
        <v>38</v>
      </c>
      <c r="N2839">
        <v>178</v>
      </c>
      <c r="O2839">
        <v>74</v>
      </c>
      <c r="P2839" t="str">
        <f>IF(Table11[[#This Row],[Age]]&lt;=22,"Rookie",IF(Table11[[#This Row],[Age]]&lt;=29,"Seasoned","Veteran"))</f>
        <v>Veteran</v>
      </c>
      <c r="Q2839" t="str">
        <f>IF(AND(Table11[[#This Row],[Height (cm)]]&gt;=180,Table11[[#This Row],[Weight (kg)]]&gt;=70),"180+ and 70+","")</f>
        <v/>
      </c>
    </row>
    <row r="2840" spans="12:17" x14ac:dyDescent="0.2">
      <c r="L2840" t="s">
        <v>2529</v>
      </c>
      <c r="M2840">
        <v>34</v>
      </c>
      <c r="N2840">
        <v>183</v>
      </c>
      <c r="O2840">
        <v>79</v>
      </c>
      <c r="P2840" t="str">
        <f>IF(Table11[[#This Row],[Age]]&lt;=22,"Rookie",IF(Table11[[#This Row],[Age]]&lt;=29,"Seasoned","Veteran"))</f>
        <v>Veteran</v>
      </c>
      <c r="Q2840" t="str">
        <f>IF(AND(Table11[[#This Row],[Height (cm)]]&gt;=180,Table11[[#This Row],[Weight (kg)]]&gt;=70),"180+ and 70+","")</f>
        <v>180+ and 70+</v>
      </c>
    </row>
    <row r="2841" spans="12:17" x14ac:dyDescent="0.2">
      <c r="L2841" t="s">
        <v>2530</v>
      </c>
      <c r="M2841">
        <v>34</v>
      </c>
      <c r="N2841">
        <v>178</v>
      </c>
      <c r="O2841">
        <v>74</v>
      </c>
      <c r="P2841" t="str">
        <f>IF(Table11[[#This Row],[Age]]&lt;=22,"Rookie",IF(Table11[[#This Row],[Age]]&lt;=29,"Seasoned","Veteran"))</f>
        <v>Veteran</v>
      </c>
      <c r="Q2841" t="str">
        <f>IF(AND(Table11[[#This Row],[Height (cm)]]&gt;=180,Table11[[#This Row],[Weight (kg)]]&gt;=70),"180+ and 70+","")</f>
        <v/>
      </c>
    </row>
    <row r="2842" spans="12:17" x14ac:dyDescent="0.2">
      <c r="L2842" t="s">
        <v>1922</v>
      </c>
      <c r="M2842">
        <v>38</v>
      </c>
      <c r="N2842">
        <v>172</v>
      </c>
      <c r="O2842">
        <v>70</v>
      </c>
      <c r="P2842" t="str">
        <f>IF(Table11[[#This Row],[Age]]&lt;=22,"Rookie",IF(Table11[[#This Row],[Age]]&lt;=29,"Seasoned","Veteran"))</f>
        <v>Veteran</v>
      </c>
      <c r="Q2842" t="str">
        <f>IF(AND(Table11[[#This Row],[Height (cm)]]&gt;=180,Table11[[#This Row],[Weight (kg)]]&gt;=70),"180+ and 70+","")</f>
        <v/>
      </c>
    </row>
    <row r="2843" spans="12:17" x14ac:dyDescent="0.2">
      <c r="L2843" t="s">
        <v>2531</v>
      </c>
      <c r="M2843">
        <v>38</v>
      </c>
      <c r="N2843">
        <v>168</v>
      </c>
      <c r="O2843">
        <v>65</v>
      </c>
      <c r="P2843" t="str">
        <f>IF(Table11[[#This Row],[Age]]&lt;=22,"Rookie",IF(Table11[[#This Row],[Age]]&lt;=29,"Seasoned","Veteran"))</f>
        <v>Veteran</v>
      </c>
      <c r="Q2843" t="str">
        <f>IF(AND(Table11[[#This Row],[Height (cm)]]&gt;=180,Table11[[#This Row],[Weight (kg)]]&gt;=70),"180+ and 70+","")</f>
        <v/>
      </c>
    </row>
    <row r="2844" spans="12:17" x14ac:dyDescent="0.2">
      <c r="L2844" t="s">
        <v>1924</v>
      </c>
      <c r="M2844">
        <v>34</v>
      </c>
      <c r="N2844">
        <v>165</v>
      </c>
      <c r="O2844">
        <v>63</v>
      </c>
      <c r="P2844" t="str">
        <f>IF(Table11[[#This Row],[Age]]&lt;=22,"Rookie",IF(Table11[[#This Row],[Age]]&lt;=29,"Seasoned","Veteran"))</f>
        <v>Veteran</v>
      </c>
      <c r="Q2844" t="str">
        <f>IF(AND(Table11[[#This Row],[Height (cm)]]&gt;=180,Table11[[#This Row],[Weight (kg)]]&gt;=70),"180+ and 70+","")</f>
        <v/>
      </c>
    </row>
    <row r="2845" spans="12:17" x14ac:dyDescent="0.2">
      <c r="L2845" t="s">
        <v>2532</v>
      </c>
      <c r="M2845">
        <v>31</v>
      </c>
      <c r="N2845">
        <v>189</v>
      </c>
      <c r="O2845">
        <v>88</v>
      </c>
      <c r="P2845" t="str">
        <f>IF(Table11[[#This Row],[Age]]&lt;=22,"Rookie",IF(Table11[[#This Row],[Age]]&lt;=29,"Seasoned","Veteran"))</f>
        <v>Veteran</v>
      </c>
      <c r="Q2845" t="str">
        <f>IF(AND(Table11[[#This Row],[Height (cm)]]&gt;=180,Table11[[#This Row],[Weight (kg)]]&gt;=70),"180+ and 70+","")</f>
        <v>180+ and 70+</v>
      </c>
    </row>
    <row r="2846" spans="12:17" x14ac:dyDescent="0.2">
      <c r="L2846" t="s">
        <v>2533</v>
      </c>
      <c r="M2846">
        <v>33</v>
      </c>
      <c r="N2846">
        <v>185</v>
      </c>
      <c r="O2846">
        <v>78</v>
      </c>
      <c r="P2846" t="str">
        <f>IF(Table11[[#This Row],[Age]]&lt;=22,"Rookie",IF(Table11[[#This Row],[Age]]&lt;=29,"Seasoned","Veteran"))</f>
        <v>Veteran</v>
      </c>
      <c r="Q2846" t="str">
        <f>IF(AND(Table11[[#This Row],[Height (cm)]]&gt;=180,Table11[[#This Row],[Weight (kg)]]&gt;=70),"180+ and 70+","")</f>
        <v>180+ and 70+</v>
      </c>
    </row>
    <row r="2847" spans="12:17" x14ac:dyDescent="0.2">
      <c r="L2847" t="s">
        <v>2534</v>
      </c>
      <c r="M2847">
        <v>34</v>
      </c>
      <c r="N2847">
        <v>185</v>
      </c>
      <c r="O2847">
        <v>85</v>
      </c>
      <c r="P2847" t="str">
        <f>IF(Table11[[#This Row],[Age]]&lt;=22,"Rookie",IF(Table11[[#This Row],[Age]]&lt;=29,"Seasoned","Veteran"))</f>
        <v>Veteran</v>
      </c>
      <c r="Q2847" t="str">
        <f>IF(AND(Table11[[#This Row],[Height (cm)]]&gt;=180,Table11[[#This Row],[Weight (kg)]]&gt;=70),"180+ and 70+","")</f>
        <v>180+ and 70+</v>
      </c>
    </row>
    <row r="2848" spans="12:17" x14ac:dyDescent="0.2">
      <c r="L2848" t="s">
        <v>1925</v>
      </c>
      <c r="M2848">
        <v>35</v>
      </c>
      <c r="N2848">
        <v>183</v>
      </c>
      <c r="O2848">
        <v>80</v>
      </c>
      <c r="P2848" t="str">
        <f>IF(Table11[[#This Row],[Age]]&lt;=22,"Rookie",IF(Table11[[#This Row],[Age]]&lt;=29,"Seasoned","Veteran"))</f>
        <v>Veteran</v>
      </c>
      <c r="Q2848" t="str">
        <f>IF(AND(Table11[[#This Row],[Height (cm)]]&gt;=180,Table11[[#This Row],[Weight (kg)]]&gt;=70),"180+ and 70+","")</f>
        <v>180+ and 70+</v>
      </c>
    </row>
    <row r="2849" spans="12:17" x14ac:dyDescent="0.2">
      <c r="L2849" t="s">
        <v>2535</v>
      </c>
      <c r="M2849">
        <v>39</v>
      </c>
      <c r="N2849">
        <v>188</v>
      </c>
      <c r="O2849">
        <v>89</v>
      </c>
      <c r="P2849" t="str">
        <f>IF(Table11[[#This Row],[Age]]&lt;=22,"Rookie",IF(Table11[[#This Row],[Age]]&lt;=29,"Seasoned","Veteran"))</f>
        <v>Veteran</v>
      </c>
      <c r="Q2849" t="str">
        <f>IF(AND(Table11[[#This Row],[Height (cm)]]&gt;=180,Table11[[#This Row],[Weight (kg)]]&gt;=70),"180+ and 70+","")</f>
        <v>180+ and 70+</v>
      </c>
    </row>
    <row r="2850" spans="12:17" x14ac:dyDescent="0.2">
      <c r="L2850" t="s">
        <v>2536</v>
      </c>
      <c r="M2850">
        <v>39</v>
      </c>
      <c r="N2850">
        <v>183</v>
      </c>
      <c r="O2850">
        <v>80</v>
      </c>
      <c r="P2850" t="str">
        <f>IF(Table11[[#This Row],[Age]]&lt;=22,"Rookie",IF(Table11[[#This Row],[Age]]&lt;=29,"Seasoned","Veteran"))</f>
        <v>Veteran</v>
      </c>
      <c r="Q2850" t="str">
        <f>IF(AND(Table11[[#This Row],[Height (cm)]]&gt;=180,Table11[[#This Row],[Weight (kg)]]&gt;=70),"180+ and 70+","")</f>
        <v>180+ and 70+</v>
      </c>
    </row>
    <row r="2851" spans="12:17" x14ac:dyDescent="0.2">
      <c r="L2851" t="s">
        <v>2537</v>
      </c>
      <c r="M2851">
        <v>34</v>
      </c>
      <c r="N2851">
        <v>173</v>
      </c>
      <c r="O2851">
        <v>75</v>
      </c>
      <c r="P2851" t="str">
        <f>IF(Table11[[#This Row],[Age]]&lt;=22,"Rookie",IF(Table11[[#This Row],[Age]]&lt;=29,"Seasoned","Veteran"))</f>
        <v>Veteran</v>
      </c>
      <c r="Q2851" t="str">
        <f>IF(AND(Table11[[#This Row],[Height (cm)]]&gt;=180,Table11[[#This Row],[Weight (kg)]]&gt;=70),"180+ and 70+","")</f>
        <v/>
      </c>
    </row>
    <row r="2852" spans="12:17" x14ac:dyDescent="0.2">
      <c r="L2852" t="s">
        <v>2538</v>
      </c>
      <c r="M2852">
        <v>36</v>
      </c>
      <c r="N2852">
        <v>184</v>
      </c>
      <c r="O2852">
        <v>86</v>
      </c>
      <c r="P2852" t="str">
        <f>IF(Table11[[#This Row],[Age]]&lt;=22,"Rookie",IF(Table11[[#This Row],[Age]]&lt;=29,"Seasoned","Veteran"))</f>
        <v>Veteran</v>
      </c>
      <c r="Q2852" t="str">
        <f>IF(AND(Table11[[#This Row],[Height (cm)]]&gt;=180,Table11[[#This Row],[Weight (kg)]]&gt;=70),"180+ and 70+","")</f>
        <v>180+ and 70+</v>
      </c>
    </row>
    <row r="2853" spans="12:17" x14ac:dyDescent="0.2">
      <c r="L2853" t="s">
        <v>2539</v>
      </c>
      <c r="M2853">
        <v>35</v>
      </c>
      <c r="N2853">
        <v>179</v>
      </c>
      <c r="O2853">
        <v>76</v>
      </c>
      <c r="P2853" t="str">
        <f>IF(Table11[[#This Row],[Age]]&lt;=22,"Rookie",IF(Table11[[#This Row],[Age]]&lt;=29,"Seasoned","Veteran"))</f>
        <v>Veteran</v>
      </c>
      <c r="Q2853" t="str">
        <f>IF(AND(Table11[[#This Row],[Height (cm)]]&gt;=180,Table11[[#This Row],[Weight (kg)]]&gt;=70),"180+ and 70+","")</f>
        <v/>
      </c>
    </row>
    <row r="2854" spans="12:17" x14ac:dyDescent="0.2">
      <c r="L2854" t="s">
        <v>2540</v>
      </c>
      <c r="M2854">
        <v>33</v>
      </c>
      <c r="N2854">
        <v>174</v>
      </c>
      <c r="O2854">
        <v>74</v>
      </c>
      <c r="P2854" t="str">
        <f>IF(Table11[[#This Row],[Age]]&lt;=22,"Rookie",IF(Table11[[#This Row],[Age]]&lt;=29,"Seasoned","Veteran"))</f>
        <v>Veteran</v>
      </c>
      <c r="Q2854" t="str">
        <f>IF(AND(Table11[[#This Row],[Height (cm)]]&gt;=180,Table11[[#This Row],[Weight (kg)]]&gt;=70),"180+ and 70+","")</f>
        <v/>
      </c>
    </row>
    <row r="2855" spans="12:17" x14ac:dyDescent="0.2">
      <c r="L2855" t="s">
        <v>2541</v>
      </c>
      <c r="M2855">
        <v>36</v>
      </c>
      <c r="N2855">
        <v>186</v>
      </c>
      <c r="O2855">
        <v>76</v>
      </c>
      <c r="P2855" t="str">
        <f>IF(Table11[[#This Row],[Age]]&lt;=22,"Rookie",IF(Table11[[#This Row],[Age]]&lt;=29,"Seasoned","Veteran"))</f>
        <v>Veteran</v>
      </c>
      <c r="Q2855" t="str">
        <f>IF(AND(Table11[[#This Row],[Height (cm)]]&gt;=180,Table11[[#This Row],[Weight (kg)]]&gt;=70),"180+ and 70+","")</f>
        <v>180+ and 70+</v>
      </c>
    </row>
    <row r="2856" spans="12:17" x14ac:dyDescent="0.2">
      <c r="L2856" t="s">
        <v>2542</v>
      </c>
      <c r="M2856">
        <v>38</v>
      </c>
      <c r="N2856">
        <v>190</v>
      </c>
      <c r="O2856">
        <v>83</v>
      </c>
      <c r="P2856" t="str">
        <f>IF(Table11[[#This Row],[Age]]&lt;=22,"Rookie",IF(Table11[[#This Row],[Age]]&lt;=29,"Seasoned","Veteran"))</f>
        <v>Veteran</v>
      </c>
      <c r="Q2856" t="str">
        <f>IF(AND(Table11[[#This Row],[Height (cm)]]&gt;=180,Table11[[#This Row],[Weight (kg)]]&gt;=70),"180+ and 70+","")</f>
        <v>180+ and 70+</v>
      </c>
    </row>
    <row r="2857" spans="12:17" x14ac:dyDescent="0.2">
      <c r="L2857" t="s">
        <v>2543</v>
      </c>
      <c r="M2857">
        <v>37</v>
      </c>
      <c r="N2857">
        <v>187</v>
      </c>
      <c r="O2857">
        <v>82</v>
      </c>
      <c r="P2857" t="str">
        <f>IF(Table11[[#This Row],[Age]]&lt;=22,"Rookie",IF(Table11[[#This Row],[Age]]&lt;=29,"Seasoned","Veteran"))</f>
        <v>Veteran</v>
      </c>
      <c r="Q2857" t="str">
        <f>IF(AND(Table11[[#This Row],[Height (cm)]]&gt;=180,Table11[[#This Row],[Weight (kg)]]&gt;=70),"180+ and 70+","")</f>
        <v>180+ and 70+</v>
      </c>
    </row>
    <row r="2858" spans="12:17" x14ac:dyDescent="0.2">
      <c r="L2858" t="s">
        <v>2544</v>
      </c>
      <c r="M2858">
        <v>31</v>
      </c>
      <c r="N2858">
        <v>180</v>
      </c>
      <c r="O2858">
        <v>76</v>
      </c>
      <c r="P2858" t="str">
        <f>IF(Table11[[#This Row],[Age]]&lt;=22,"Rookie",IF(Table11[[#This Row],[Age]]&lt;=29,"Seasoned","Veteran"))</f>
        <v>Veteran</v>
      </c>
      <c r="Q2858" t="str">
        <f>IF(AND(Table11[[#This Row],[Height (cm)]]&gt;=180,Table11[[#This Row],[Weight (kg)]]&gt;=70),"180+ and 70+","")</f>
        <v>180+ and 70+</v>
      </c>
    </row>
    <row r="2859" spans="12:17" x14ac:dyDescent="0.2">
      <c r="L2859" t="s">
        <v>2545</v>
      </c>
      <c r="M2859">
        <v>33</v>
      </c>
      <c r="N2859">
        <v>188</v>
      </c>
      <c r="O2859">
        <v>93</v>
      </c>
      <c r="P2859" t="str">
        <f>IF(Table11[[#This Row],[Age]]&lt;=22,"Rookie",IF(Table11[[#This Row],[Age]]&lt;=29,"Seasoned","Veteran"))</f>
        <v>Veteran</v>
      </c>
      <c r="Q2859" t="str">
        <f>IF(AND(Table11[[#This Row],[Height (cm)]]&gt;=180,Table11[[#This Row],[Weight (kg)]]&gt;=70),"180+ and 70+","")</f>
        <v>180+ and 70+</v>
      </c>
    </row>
    <row r="2860" spans="12:17" x14ac:dyDescent="0.2">
      <c r="L2860" t="s">
        <v>2546</v>
      </c>
      <c r="M2860">
        <v>34</v>
      </c>
      <c r="N2860">
        <v>186</v>
      </c>
      <c r="O2860">
        <v>89</v>
      </c>
      <c r="P2860" t="str">
        <f>IF(Table11[[#This Row],[Age]]&lt;=22,"Rookie",IF(Table11[[#This Row],[Age]]&lt;=29,"Seasoned","Veteran"))</f>
        <v>Veteran</v>
      </c>
      <c r="Q2860" t="str">
        <f>IF(AND(Table11[[#This Row],[Height (cm)]]&gt;=180,Table11[[#This Row],[Weight (kg)]]&gt;=70),"180+ and 70+","")</f>
        <v>180+ and 70+</v>
      </c>
    </row>
    <row r="2861" spans="12:17" x14ac:dyDescent="0.2">
      <c r="L2861" t="s">
        <v>2547</v>
      </c>
      <c r="M2861">
        <v>27</v>
      </c>
      <c r="N2861">
        <v>176</v>
      </c>
      <c r="O2861">
        <v>69</v>
      </c>
      <c r="P2861" t="str">
        <f>IF(Table11[[#This Row],[Age]]&lt;=22,"Rookie",IF(Table11[[#This Row],[Age]]&lt;=29,"Seasoned","Veteran"))</f>
        <v>Seasoned</v>
      </c>
      <c r="Q2861" t="str">
        <f>IF(AND(Table11[[#This Row],[Height (cm)]]&gt;=180,Table11[[#This Row],[Weight (kg)]]&gt;=70),"180+ and 70+","")</f>
        <v/>
      </c>
    </row>
    <row r="2862" spans="12:17" x14ac:dyDescent="0.2">
      <c r="L2862" t="s">
        <v>2548</v>
      </c>
      <c r="M2862">
        <v>36</v>
      </c>
      <c r="N2862">
        <v>192</v>
      </c>
      <c r="O2862">
        <v>85</v>
      </c>
      <c r="P2862" t="str">
        <f>IF(Table11[[#This Row],[Age]]&lt;=22,"Rookie",IF(Table11[[#This Row],[Age]]&lt;=29,"Seasoned","Veteran"))</f>
        <v>Veteran</v>
      </c>
      <c r="Q2862" t="str">
        <f>IF(AND(Table11[[#This Row],[Height (cm)]]&gt;=180,Table11[[#This Row],[Weight (kg)]]&gt;=70),"180+ and 70+","")</f>
        <v>180+ and 70+</v>
      </c>
    </row>
    <row r="2863" spans="12:17" x14ac:dyDescent="0.2">
      <c r="L2863" t="s">
        <v>1539</v>
      </c>
      <c r="M2863">
        <v>35</v>
      </c>
      <c r="N2863">
        <v>184</v>
      </c>
      <c r="O2863">
        <v>78</v>
      </c>
      <c r="P2863" t="str">
        <f>IF(Table11[[#This Row],[Age]]&lt;=22,"Rookie",IF(Table11[[#This Row],[Age]]&lt;=29,"Seasoned","Veteran"))</f>
        <v>Veteran</v>
      </c>
      <c r="Q2863" t="str">
        <f>IF(AND(Table11[[#This Row],[Height (cm)]]&gt;=180,Table11[[#This Row],[Weight (kg)]]&gt;=70),"180+ and 70+","")</f>
        <v>180+ and 70+</v>
      </c>
    </row>
    <row r="2864" spans="12:17" x14ac:dyDescent="0.2">
      <c r="L2864" t="s">
        <v>2549</v>
      </c>
      <c r="M2864">
        <v>32</v>
      </c>
      <c r="N2864">
        <v>186</v>
      </c>
      <c r="O2864">
        <v>86</v>
      </c>
      <c r="P2864" t="str">
        <f>IF(Table11[[#This Row],[Age]]&lt;=22,"Rookie",IF(Table11[[#This Row],[Age]]&lt;=29,"Seasoned","Veteran"))</f>
        <v>Veteran</v>
      </c>
      <c r="Q2864" t="str">
        <f>IF(AND(Table11[[#This Row],[Height (cm)]]&gt;=180,Table11[[#This Row],[Weight (kg)]]&gt;=70),"180+ and 70+","")</f>
        <v>180+ and 70+</v>
      </c>
    </row>
    <row r="2865" spans="12:17" x14ac:dyDescent="0.2">
      <c r="L2865" t="s">
        <v>2550</v>
      </c>
      <c r="M2865">
        <v>37</v>
      </c>
      <c r="N2865">
        <v>175</v>
      </c>
      <c r="O2865">
        <v>71</v>
      </c>
      <c r="P2865" t="str">
        <f>IF(Table11[[#This Row],[Age]]&lt;=22,"Rookie",IF(Table11[[#This Row],[Age]]&lt;=29,"Seasoned","Veteran"))</f>
        <v>Veteran</v>
      </c>
      <c r="Q2865" t="str">
        <f>IF(AND(Table11[[#This Row],[Height (cm)]]&gt;=180,Table11[[#This Row],[Weight (kg)]]&gt;=70),"180+ and 70+","")</f>
        <v/>
      </c>
    </row>
    <row r="2866" spans="12:17" x14ac:dyDescent="0.2">
      <c r="L2866" t="s">
        <v>2551</v>
      </c>
      <c r="M2866">
        <v>34</v>
      </c>
      <c r="N2866">
        <v>177</v>
      </c>
      <c r="O2866">
        <v>77</v>
      </c>
      <c r="P2866" t="str">
        <f>IF(Table11[[#This Row],[Age]]&lt;=22,"Rookie",IF(Table11[[#This Row],[Age]]&lt;=29,"Seasoned","Veteran"))</f>
        <v>Veteran</v>
      </c>
      <c r="Q2866" t="str">
        <f>IF(AND(Table11[[#This Row],[Height (cm)]]&gt;=180,Table11[[#This Row],[Weight (kg)]]&gt;=70),"180+ and 70+","")</f>
        <v/>
      </c>
    </row>
    <row r="2867" spans="12:17" x14ac:dyDescent="0.2">
      <c r="L2867" t="s">
        <v>2552</v>
      </c>
      <c r="M2867">
        <v>32</v>
      </c>
      <c r="N2867">
        <v>179</v>
      </c>
      <c r="O2867">
        <v>85</v>
      </c>
      <c r="P2867" t="str">
        <f>IF(Table11[[#This Row],[Age]]&lt;=22,"Rookie",IF(Table11[[#This Row],[Age]]&lt;=29,"Seasoned","Veteran"))</f>
        <v>Veteran</v>
      </c>
      <c r="Q2867" t="str">
        <f>IF(AND(Table11[[#This Row],[Height (cm)]]&gt;=180,Table11[[#This Row],[Weight (kg)]]&gt;=70),"180+ and 70+","")</f>
        <v/>
      </c>
    </row>
    <row r="2868" spans="12:17" x14ac:dyDescent="0.2">
      <c r="L2868" t="s">
        <v>2553</v>
      </c>
      <c r="M2868">
        <v>35</v>
      </c>
      <c r="N2868">
        <v>186</v>
      </c>
      <c r="O2868">
        <v>84</v>
      </c>
      <c r="P2868" t="str">
        <f>IF(Table11[[#This Row],[Age]]&lt;=22,"Rookie",IF(Table11[[#This Row],[Age]]&lt;=29,"Seasoned","Veteran"))</f>
        <v>Veteran</v>
      </c>
      <c r="Q2868" t="str">
        <f>IF(AND(Table11[[#This Row],[Height (cm)]]&gt;=180,Table11[[#This Row],[Weight (kg)]]&gt;=70),"180+ and 70+","")</f>
        <v>180+ and 70+</v>
      </c>
    </row>
    <row r="2869" spans="12:17" x14ac:dyDescent="0.2">
      <c r="L2869" t="s">
        <v>2554</v>
      </c>
      <c r="M2869">
        <v>36</v>
      </c>
      <c r="N2869">
        <v>180</v>
      </c>
      <c r="O2869">
        <v>70</v>
      </c>
      <c r="P2869" t="str">
        <f>IF(Table11[[#This Row],[Age]]&lt;=22,"Rookie",IF(Table11[[#This Row],[Age]]&lt;=29,"Seasoned","Veteran"))</f>
        <v>Veteran</v>
      </c>
      <c r="Q2869" t="str">
        <f>IF(AND(Table11[[#This Row],[Height (cm)]]&gt;=180,Table11[[#This Row],[Weight (kg)]]&gt;=70),"180+ and 70+","")</f>
        <v>180+ and 70+</v>
      </c>
    </row>
    <row r="2870" spans="12:17" x14ac:dyDescent="0.2">
      <c r="L2870" t="s">
        <v>2555</v>
      </c>
      <c r="M2870">
        <v>34</v>
      </c>
      <c r="N2870">
        <v>191</v>
      </c>
      <c r="O2870">
        <v>87</v>
      </c>
      <c r="P2870" t="str">
        <f>IF(Table11[[#This Row],[Age]]&lt;=22,"Rookie",IF(Table11[[#This Row],[Age]]&lt;=29,"Seasoned","Veteran"))</f>
        <v>Veteran</v>
      </c>
      <c r="Q2870" t="str">
        <f>IF(AND(Table11[[#This Row],[Height (cm)]]&gt;=180,Table11[[#This Row],[Weight (kg)]]&gt;=70),"180+ and 70+","")</f>
        <v>180+ and 70+</v>
      </c>
    </row>
    <row r="2871" spans="12:17" x14ac:dyDescent="0.2">
      <c r="L2871" t="s">
        <v>2556</v>
      </c>
      <c r="M2871">
        <v>34</v>
      </c>
      <c r="N2871">
        <v>183</v>
      </c>
      <c r="O2871">
        <v>73</v>
      </c>
      <c r="P2871" t="str">
        <f>IF(Table11[[#This Row],[Age]]&lt;=22,"Rookie",IF(Table11[[#This Row],[Age]]&lt;=29,"Seasoned","Veteran"))</f>
        <v>Veteran</v>
      </c>
      <c r="Q2871" t="str">
        <f>IF(AND(Table11[[#This Row],[Height (cm)]]&gt;=180,Table11[[#This Row],[Weight (kg)]]&gt;=70),"180+ and 70+","")</f>
        <v>180+ and 70+</v>
      </c>
    </row>
    <row r="2872" spans="12:17" x14ac:dyDescent="0.2">
      <c r="L2872" t="s">
        <v>2557</v>
      </c>
      <c r="M2872">
        <v>36</v>
      </c>
      <c r="N2872">
        <v>172</v>
      </c>
      <c r="O2872">
        <v>69</v>
      </c>
      <c r="P2872" t="str">
        <f>IF(Table11[[#This Row],[Age]]&lt;=22,"Rookie",IF(Table11[[#This Row],[Age]]&lt;=29,"Seasoned","Veteran"))</f>
        <v>Veteran</v>
      </c>
      <c r="Q2872" t="str">
        <f>IF(AND(Table11[[#This Row],[Height (cm)]]&gt;=180,Table11[[#This Row],[Weight (kg)]]&gt;=70),"180+ and 70+","")</f>
        <v/>
      </c>
    </row>
    <row r="2873" spans="12:17" x14ac:dyDescent="0.2">
      <c r="L2873" t="s">
        <v>2558</v>
      </c>
      <c r="M2873">
        <v>31</v>
      </c>
      <c r="N2873">
        <v>185</v>
      </c>
      <c r="O2873">
        <v>78</v>
      </c>
      <c r="P2873" t="str">
        <f>IF(Table11[[#This Row],[Age]]&lt;=22,"Rookie",IF(Table11[[#This Row],[Age]]&lt;=29,"Seasoned","Veteran"))</f>
        <v>Veteran</v>
      </c>
      <c r="Q2873" t="str">
        <f>IF(AND(Table11[[#This Row],[Height (cm)]]&gt;=180,Table11[[#This Row],[Weight (kg)]]&gt;=70),"180+ and 70+","")</f>
        <v>180+ and 70+</v>
      </c>
    </row>
    <row r="2874" spans="12:17" x14ac:dyDescent="0.2">
      <c r="L2874" t="s">
        <v>2559</v>
      </c>
      <c r="M2874">
        <v>36</v>
      </c>
      <c r="N2874">
        <v>190</v>
      </c>
      <c r="O2874">
        <v>94</v>
      </c>
      <c r="P2874" t="str">
        <f>IF(Table11[[#This Row],[Age]]&lt;=22,"Rookie",IF(Table11[[#This Row],[Age]]&lt;=29,"Seasoned","Veteran"))</f>
        <v>Veteran</v>
      </c>
      <c r="Q2874" t="str">
        <f>IF(AND(Table11[[#This Row],[Height (cm)]]&gt;=180,Table11[[#This Row],[Weight (kg)]]&gt;=70),"180+ and 70+","")</f>
        <v>180+ and 70+</v>
      </c>
    </row>
    <row r="2875" spans="12:17" x14ac:dyDescent="0.2">
      <c r="L2875" t="s">
        <v>2560</v>
      </c>
      <c r="M2875">
        <v>34</v>
      </c>
      <c r="N2875">
        <v>170</v>
      </c>
      <c r="O2875">
        <v>63</v>
      </c>
      <c r="P2875" t="str">
        <f>IF(Table11[[#This Row],[Age]]&lt;=22,"Rookie",IF(Table11[[#This Row],[Age]]&lt;=29,"Seasoned","Veteran"))</f>
        <v>Veteran</v>
      </c>
      <c r="Q2875" t="str">
        <f>IF(AND(Table11[[#This Row],[Height (cm)]]&gt;=180,Table11[[#This Row],[Weight (kg)]]&gt;=70),"180+ and 70+","")</f>
        <v/>
      </c>
    </row>
    <row r="2876" spans="12:17" x14ac:dyDescent="0.2">
      <c r="L2876" t="s">
        <v>2561</v>
      </c>
      <c r="M2876">
        <v>35</v>
      </c>
      <c r="N2876">
        <v>185</v>
      </c>
      <c r="O2876">
        <v>82</v>
      </c>
      <c r="P2876" t="str">
        <f>IF(Table11[[#This Row],[Age]]&lt;=22,"Rookie",IF(Table11[[#This Row],[Age]]&lt;=29,"Seasoned","Veteran"))</f>
        <v>Veteran</v>
      </c>
      <c r="Q2876" t="str">
        <f>IF(AND(Table11[[#This Row],[Height (cm)]]&gt;=180,Table11[[#This Row],[Weight (kg)]]&gt;=70),"180+ and 70+","")</f>
        <v>180+ and 70+</v>
      </c>
    </row>
    <row r="2877" spans="12:17" x14ac:dyDescent="0.2">
      <c r="L2877" t="s">
        <v>2562</v>
      </c>
      <c r="M2877">
        <v>33</v>
      </c>
      <c r="N2877">
        <v>181</v>
      </c>
      <c r="O2877">
        <v>77</v>
      </c>
      <c r="P2877" t="str">
        <f>IF(Table11[[#This Row],[Age]]&lt;=22,"Rookie",IF(Table11[[#This Row],[Age]]&lt;=29,"Seasoned","Veteran"))</f>
        <v>Veteran</v>
      </c>
      <c r="Q2877" t="str">
        <f>IF(AND(Table11[[#This Row],[Height (cm)]]&gt;=180,Table11[[#This Row],[Weight (kg)]]&gt;=70),"180+ and 70+","")</f>
        <v>180+ and 70+</v>
      </c>
    </row>
    <row r="2878" spans="12:17" x14ac:dyDescent="0.2">
      <c r="L2878" t="s">
        <v>2563</v>
      </c>
      <c r="M2878">
        <v>34</v>
      </c>
      <c r="N2878">
        <v>197</v>
      </c>
      <c r="O2878">
        <v>98</v>
      </c>
      <c r="P2878" t="str">
        <f>IF(Table11[[#This Row],[Age]]&lt;=22,"Rookie",IF(Table11[[#This Row],[Age]]&lt;=29,"Seasoned","Veteran"))</f>
        <v>Veteran</v>
      </c>
      <c r="Q2878" t="str">
        <f>IF(AND(Table11[[#This Row],[Height (cm)]]&gt;=180,Table11[[#This Row],[Weight (kg)]]&gt;=70),"180+ and 70+","")</f>
        <v>180+ and 70+</v>
      </c>
    </row>
    <row r="2879" spans="12:17" x14ac:dyDescent="0.2">
      <c r="L2879" t="s">
        <v>2564</v>
      </c>
      <c r="M2879">
        <v>32</v>
      </c>
      <c r="N2879">
        <v>175</v>
      </c>
      <c r="O2879">
        <v>72</v>
      </c>
      <c r="P2879" t="str">
        <f>IF(Table11[[#This Row],[Age]]&lt;=22,"Rookie",IF(Table11[[#This Row],[Age]]&lt;=29,"Seasoned","Veteran"))</f>
        <v>Veteran</v>
      </c>
      <c r="Q2879" t="str">
        <f>IF(AND(Table11[[#This Row],[Height (cm)]]&gt;=180,Table11[[#This Row],[Weight (kg)]]&gt;=70),"180+ and 70+","")</f>
        <v/>
      </c>
    </row>
    <row r="2880" spans="12:17" x14ac:dyDescent="0.2">
      <c r="L2880" t="s">
        <v>1936</v>
      </c>
      <c r="M2880">
        <v>32</v>
      </c>
      <c r="N2880">
        <v>178</v>
      </c>
      <c r="O2880">
        <v>72</v>
      </c>
      <c r="P2880" t="str">
        <f>IF(Table11[[#This Row],[Age]]&lt;=22,"Rookie",IF(Table11[[#This Row],[Age]]&lt;=29,"Seasoned","Veteran"))</f>
        <v>Veteran</v>
      </c>
      <c r="Q2880" t="str">
        <f>IF(AND(Table11[[#This Row],[Height (cm)]]&gt;=180,Table11[[#This Row],[Weight (kg)]]&gt;=70),"180+ and 70+","")</f>
        <v/>
      </c>
    </row>
    <row r="2881" spans="12:17" x14ac:dyDescent="0.2">
      <c r="L2881" t="s">
        <v>1851</v>
      </c>
      <c r="M2881">
        <v>34</v>
      </c>
      <c r="N2881">
        <v>189</v>
      </c>
      <c r="O2881">
        <v>75</v>
      </c>
      <c r="P2881" t="str">
        <f>IF(Table11[[#This Row],[Age]]&lt;=22,"Rookie",IF(Table11[[#This Row],[Age]]&lt;=29,"Seasoned","Veteran"))</f>
        <v>Veteran</v>
      </c>
      <c r="Q2881" t="str">
        <f>IF(AND(Table11[[#This Row],[Height (cm)]]&gt;=180,Table11[[#This Row],[Weight (kg)]]&gt;=70),"180+ and 70+","")</f>
        <v>180+ and 70+</v>
      </c>
    </row>
    <row r="2882" spans="12:17" x14ac:dyDescent="0.2">
      <c r="L2882" t="s">
        <v>2565</v>
      </c>
      <c r="M2882">
        <v>37</v>
      </c>
      <c r="N2882">
        <v>187</v>
      </c>
      <c r="O2882">
        <v>79</v>
      </c>
      <c r="P2882" t="str">
        <f>IF(Table11[[#This Row],[Age]]&lt;=22,"Rookie",IF(Table11[[#This Row],[Age]]&lt;=29,"Seasoned","Veteran"))</f>
        <v>Veteran</v>
      </c>
      <c r="Q2882" t="str">
        <f>IF(AND(Table11[[#This Row],[Height (cm)]]&gt;=180,Table11[[#This Row],[Weight (kg)]]&gt;=70),"180+ and 70+","")</f>
        <v>180+ and 70+</v>
      </c>
    </row>
    <row r="2883" spans="12:17" x14ac:dyDescent="0.2">
      <c r="L2883" t="s">
        <v>2566</v>
      </c>
      <c r="M2883">
        <v>33</v>
      </c>
      <c r="N2883">
        <v>168</v>
      </c>
      <c r="O2883">
        <v>70</v>
      </c>
      <c r="P2883" t="str">
        <f>IF(Table11[[#This Row],[Age]]&lt;=22,"Rookie",IF(Table11[[#This Row],[Age]]&lt;=29,"Seasoned","Veteran"))</f>
        <v>Veteran</v>
      </c>
      <c r="Q2883" t="str">
        <f>IF(AND(Table11[[#This Row],[Height (cm)]]&gt;=180,Table11[[#This Row],[Weight (kg)]]&gt;=70),"180+ and 70+","")</f>
        <v/>
      </c>
    </row>
    <row r="2884" spans="12:17" x14ac:dyDescent="0.2">
      <c r="L2884" t="s">
        <v>2567</v>
      </c>
      <c r="M2884">
        <v>38</v>
      </c>
      <c r="N2884">
        <v>183</v>
      </c>
      <c r="O2884">
        <v>79</v>
      </c>
      <c r="P2884" t="str">
        <f>IF(Table11[[#This Row],[Age]]&lt;=22,"Rookie",IF(Table11[[#This Row],[Age]]&lt;=29,"Seasoned","Veteran"))</f>
        <v>Veteran</v>
      </c>
      <c r="Q2884" t="str">
        <f>IF(AND(Table11[[#This Row],[Height (cm)]]&gt;=180,Table11[[#This Row],[Weight (kg)]]&gt;=70),"180+ and 70+","")</f>
        <v>180+ and 70+</v>
      </c>
    </row>
    <row r="2885" spans="12:17" x14ac:dyDescent="0.2">
      <c r="L2885" t="s">
        <v>2568</v>
      </c>
      <c r="M2885">
        <v>36</v>
      </c>
      <c r="N2885">
        <v>179</v>
      </c>
      <c r="O2885">
        <v>72</v>
      </c>
      <c r="P2885" t="str">
        <f>IF(Table11[[#This Row],[Age]]&lt;=22,"Rookie",IF(Table11[[#This Row],[Age]]&lt;=29,"Seasoned","Veteran"))</f>
        <v>Veteran</v>
      </c>
      <c r="Q2885" t="str">
        <f>IF(AND(Table11[[#This Row],[Height (cm)]]&gt;=180,Table11[[#This Row],[Weight (kg)]]&gt;=70),"180+ and 70+","")</f>
        <v/>
      </c>
    </row>
    <row r="2886" spans="12:17" x14ac:dyDescent="0.2">
      <c r="L2886" t="s">
        <v>1910</v>
      </c>
      <c r="M2886">
        <v>35</v>
      </c>
      <c r="N2886">
        <v>178</v>
      </c>
      <c r="O2886">
        <v>80</v>
      </c>
      <c r="P2886" t="str">
        <f>IF(Table11[[#This Row],[Age]]&lt;=22,"Rookie",IF(Table11[[#This Row],[Age]]&lt;=29,"Seasoned","Veteran"))</f>
        <v>Veteran</v>
      </c>
      <c r="Q2886" t="str">
        <f>IF(AND(Table11[[#This Row],[Height (cm)]]&gt;=180,Table11[[#This Row],[Weight (kg)]]&gt;=70),"180+ and 70+","")</f>
        <v/>
      </c>
    </row>
    <row r="2887" spans="12:17" x14ac:dyDescent="0.2">
      <c r="L2887" t="s">
        <v>2516</v>
      </c>
      <c r="M2887">
        <v>40</v>
      </c>
      <c r="N2887">
        <v>188</v>
      </c>
      <c r="O2887">
        <v>92</v>
      </c>
      <c r="P2887" t="str">
        <f>IF(Table11[[#This Row],[Age]]&lt;=22,"Rookie",IF(Table11[[#This Row],[Age]]&lt;=29,"Seasoned","Veteran"))</f>
        <v>Veteran</v>
      </c>
      <c r="Q2887" t="str">
        <f>IF(AND(Table11[[#This Row],[Height (cm)]]&gt;=180,Table11[[#This Row],[Weight (kg)]]&gt;=70),"180+ and 70+","")</f>
        <v>180+ and 70+</v>
      </c>
    </row>
    <row r="2888" spans="12:17" x14ac:dyDescent="0.2">
      <c r="L2888" t="s">
        <v>1912</v>
      </c>
      <c r="M2888">
        <v>38</v>
      </c>
      <c r="N2888">
        <v>189</v>
      </c>
      <c r="O2888">
        <v>80</v>
      </c>
      <c r="P2888" t="str">
        <f>IF(Table11[[#This Row],[Age]]&lt;=22,"Rookie",IF(Table11[[#This Row],[Age]]&lt;=29,"Seasoned","Veteran"))</f>
        <v>Veteran</v>
      </c>
      <c r="Q2888" t="str">
        <f>IF(AND(Table11[[#This Row],[Height (cm)]]&gt;=180,Table11[[#This Row],[Weight (kg)]]&gt;=70),"180+ and 70+","")</f>
        <v>180+ and 70+</v>
      </c>
    </row>
    <row r="2889" spans="12:17" x14ac:dyDescent="0.2">
      <c r="L2889" t="s">
        <v>2517</v>
      </c>
      <c r="M2889">
        <v>40</v>
      </c>
      <c r="N2889">
        <v>179</v>
      </c>
      <c r="O2889">
        <v>75</v>
      </c>
      <c r="P2889" t="str">
        <f>IF(Table11[[#This Row],[Age]]&lt;=22,"Rookie",IF(Table11[[#This Row],[Age]]&lt;=29,"Seasoned","Veteran"))</f>
        <v>Veteran</v>
      </c>
      <c r="Q2889" t="str">
        <f>IF(AND(Table11[[#This Row],[Height (cm)]]&gt;=180,Table11[[#This Row],[Weight (kg)]]&gt;=70),"180+ and 70+","")</f>
        <v/>
      </c>
    </row>
    <row r="2890" spans="12:17" x14ac:dyDescent="0.2">
      <c r="L2890" t="s">
        <v>2569</v>
      </c>
      <c r="M2890">
        <v>26</v>
      </c>
      <c r="N2890">
        <v>169</v>
      </c>
      <c r="O2890">
        <v>63</v>
      </c>
      <c r="P2890" t="str">
        <f>IF(Table11[[#This Row],[Age]]&lt;=22,"Rookie",IF(Table11[[#This Row],[Age]]&lt;=29,"Seasoned","Veteran"))</f>
        <v>Seasoned</v>
      </c>
      <c r="Q2890" t="str">
        <f>IF(AND(Table11[[#This Row],[Height (cm)]]&gt;=180,Table11[[#This Row],[Weight (kg)]]&gt;=70),"180+ and 70+","")</f>
        <v/>
      </c>
    </row>
    <row r="2891" spans="12:17" x14ac:dyDescent="0.2">
      <c r="L2891" t="s">
        <v>2570</v>
      </c>
      <c r="M2891">
        <v>23</v>
      </c>
      <c r="N2891">
        <v>193</v>
      </c>
      <c r="O2891">
        <v>85</v>
      </c>
      <c r="P2891" t="str">
        <f>IF(Table11[[#This Row],[Age]]&lt;=22,"Rookie",IF(Table11[[#This Row],[Age]]&lt;=29,"Seasoned","Veteran"))</f>
        <v>Seasoned</v>
      </c>
      <c r="Q2891" t="str">
        <f>IF(AND(Table11[[#This Row],[Height (cm)]]&gt;=180,Table11[[#This Row],[Weight (kg)]]&gt;=70),"180+ and 70+","")</f>
        <v>180+ and 70+</v>
      </c>
    </row>
    <row r="2892" spans="12:17" x14ac:dyDescent="0.2">
      <c r="L2892" t="s">
        <v>2571</v>
      </c>
      <c r="M2892">
        <v>24</v>
      </c>
      <c r="N2892">
        <v>199</v>
      </c>
      <c r="O2892">
        <v>95</v>
      </c>
      <c r="P2892" t="str">
        <f>IF(Table11[[#This Row],[Age]]&lt;=22,"Rookie",IF(Table11[[#This Row],[Age]]&lt;=29,"Seasoned","Veteran"))</f>
        <v>Seasoned</v>
      </c>
      <c r="Q2892" t="str">
        <f>IF(AND(Table11[[#This Row],[Height (cm)]]&gt;=180,Table11[[#This Row],[Weight (kg)]]&gt;=70),"180+ and 70+","")</f>
        <v>180+ and 70+</v>
      </c>
    </row>
    <row r="2893" spans="12:17" x14ac:dyDescent="0.2">
      <c r="L2893" t="s">
        <v>2572</v>
      </c>
      <c r="M2893">
        <v>20</v>
      </c>
      <c r="N2893">
        <v>171</v>
      </c>
      <c r="O2893">
        <v>68</v>
      </c>
      <c r="P2893" t="str">
        <f>IF(Table11[[#This Row],[Age]]&lt;=22,"Rookie",IF(Table11[[#This Row],[Age]]&lt;=29,"Seasoned","Veteran"))</f>
        <v>Rookie</v>
      </c>
      <c r="Q2893" t="str">
        <f>IF(AND(Table11[[#This Row],[Height (cm)]]&gt;=180,Table11[[#This Row],[Weight (kg)]]&gt;=70),"180+ and 70+","")</f>
        <v/>
      </c>
    </row>
    <row r="2894" spans="12:17" x14ac:dyDescent="0.2">
      <c r="L2894" t="s">
        <v>2573</v>
      </c>
      <c r="M2894">
        <v>16</v>
      </c>
      <c r="N2894">
        <v>180</v>
      </c>
      <c r="O2894">
        <v>73</v>
      </c>
      <c r="P2894" t="str">
        <f>IF(Table11[[#This Row],[Age]]&lt;=22,"Rookie",IF(Table11[[#This Row],[Age]]&lt;=29,"Seasoned","Veteran"))</f>
        <v>Rookie</v>
      </c>
      <c r="Q2894" t="str">
        <f>IF(AND(Table11[[#This Row],[Height (cm)]]&gt;=180,Table11[[#This Row],[Weight (kg)]]&gt;=70),"180+ and 70+","")</f>
        <v>180+ and 70+</v>
      </c>
    </row>
    <row r="2895" spans="12:17" x14ac:dyDescent="0.2">
      <c r="L2895" t="s">
        <v>2574</v>
      </c>
      <c r="M2895">
        <v>23</v>
      </c>
      <c r="N2895">
        <v>183</v>
      </c>
      <c r="O2895">
        <v>84</v>
      </c>
      <c r="P2895" t="str">
        <f>IF(Table11[[#This Row],[Age]]&lt;=22,"Rookie",IF(Table11[[#This Row],[Age]]&lt;=29,"Seasoned","Veteran"))</f>
        <v>Seasoned</v>
      </c>
      <c r="Q2895" t="str">
        <f>IF(AND(Table11[[#This Row],[Height (cm)]]&gt;=180,Table11[[#This Row],[Weight (kg)]]&gt;=70),"180+ and 70+","")</f>
        <v>180+ and 70+</v>
      </c>
    </row>
    <row r="2896" spans="12:17" x14ac:dyDescent="0.2">
      <c r="L2896" t="s">
        <v>2575</v>
      </c>
      <c r="M2896">
        <v>18</v>
      </c>
      <c r="N2896">
        <v>187</v>
      </c>
      <c r="O2896">
        <v>80</v>
      </c>
      <c r="P2896" t="str">
        <f>IF(Table11[[#This Row],[Age]]&lt;=22,"Rookie",IF(Table11[[#This Row],[Age]]&lt;=29,"Seasoned","Veteran"))</f>
        <v>Rookie</v>
      </c>
      <c r="Q2896" t="str">
        <f>IF(AND(Table11[[#This Row],[Height (cm)]]&gt;=180,Table11[[#This Row],[Weight (kg)]]&gt;=70),"180+ and 70+","")</f>
        <v>180+ and 70+</v>
      </c>
    </row>
    <row r="2897" spans="12:17" x14ac:dyDescent="0.2">
      <c r="L2897" t="s">
        <v>2576</v>
      </c>
      <c r="M2897">
        <v>21</v>
      </c>
      <c r="N2897">
        <v>185</v>
      </c>
      <c r="O2897">
        <v>81</v>
      </c>
      <c r="P2897" t="str">
        <f>IF(Table11[[#This Row],[Age]]&lt;=22,"Rookie",IF(Table11[[#This Row],[Age]]&lt;=29,"Seasoned","Veteran"))</f>
        <v>Rookie</v>
      </c>
      <c r="Q2897" t="str">
        <f>IF(AND(Table11[[#This Row],[Height (cm)]]&gt;=180,Table11[[#This Row],[Weight (kg)]]&gt;=70),"180+ and 70+","")</f>
        <v>180+ and 70+</v>
      </c>
    </row>
    <row r="2898" spans="12:17" x14ac:dyDescent="0.2">
      <c r="L2898" t="s">
        <v>2577</v>
      </c>
      <c r="M2898">
        <v>19</v>
      </c>
      <c r="N2898">
        <v>193</v>
      </c>
      <c r="O2898">
        <v>84</v>
      </c>
      <c r="P2898" t="str">
        <f>IF(Table11[[#This Row],[Age]]&lt;=22,"Rookie",IF(Table11[[#This Row],[Age]]&lt;=29,"Seasoned","Veteran"))</f>
        <v>Rookie</v>
      </c>
      <c r="Q2898" t="str">
        <f>IF(AND(Table11[[#This Row],[Height (cm)]]&gt;=180,Table11[[#This Row],[Weight (kg)]]&gt;=70),"180+ and 70+","")</f>
        <v>180+ and 70+</v>
      </c>
    </row>
    <row r="2899" spans="12:17" x14ac:dyDescent="0.2">
      <c r="L2899" t="s">
        <v>2578</v>
      </c>
      <c r="M2899">
        <v>22</v>
      </c>
      <c r="N2899">
        <v>180</v>
      </c>
      <c r="O2899">
        <v>70</v>
      </c>
      <c r="P2899" t="str">
        <f>IF(Table11[[#This Row],[Age]]&lt;=22,"Rookie",IF(Table11[[#This Row],[Age]]&lt;=29,"Seasoned","Veteran"))</f>
        <v>Rookie</v>
      </c>
      <c r="Q2899" t="str">
        <f>IF(AND(Table11[[#This Row],[Height (cm)]]&gt;=180,Table11[[#This Row],[Weight (kg)]]&gt;=70),"180+ and 70+","")</f>
        <v>180+ and 70+</v>
      </c>
    </row>
    <row r="2900" spans="12:17" x14ac:dyDescent="0.2">
      <c r="L2900" t="s">
        <v>2579</v>
      </c>
      <c r="M2900">
        <v>16</v>
      </c>
      <c r="N2900">
        <v>186</v>
      </c>
      <c r="O2900">
        <v>72</v>
      </c>
      <c r="P2900" t="str">
        <f>IF(Table11[[#This Row],[Age]]&lt;=22,"Rookie",IF(Table11[[#This Row],[Age]]&lt;=29,"Seasoned","Veteran"))</f>
        <v>Rookie</v>
      </c>
      <c r="Q2900" t="str">
        <f>IF(AND(Table11[[#This Row],[Height (cm)]]&gt;=180,Table11[[#This Row],[Weight (kg)]]&gt;=70),"180+ and 70+","")</f>
        <v>180+ and 70+</v>
      </c>
    </row>
    <row r="2901" spans="12:17" x14ac:dyDescent="0.2">
      <c r="L2901" t="s">
        <v>2580</v>
      </c>
      <c r="M2901">
        <v>18</v>
      </c>
      <c r="N2901">
        <v>175</v>
      </c>
      <c r="O2901">
        <v>70</v>
      </c>
      <c r="P2901" t="str">
        <f>IF(Table11[[#This Row],[Age]]&lt;=22,"Rookie",IF(Table11[[#This Row],[Age]]&lt;=29,"Seasoned","Veteran"))</f>
        <v>Rookie</v>
      </c>
      <c r="Q2901" t="str">
        <f>IF(AND(Table11[[#This Row],[Height (cm)]]&gt;=180,Table11[[#This Row],[Weight (kg)]]&gt;=70),"180+ and 70+","")</f>
        <v/>
      </c>
    </row>
    <row r="2902" spans="12:17" x14ac:dyDescent="0.2">
      <c r="L2902" t="s">
        <v>2581</v>
      </c>
      <c r="M2902">
        <v>24</v>
      </c>
      <c r="N2902">
        <v>181</v>
      </c>
      <c r="O2902">
        <v>77</v>
      </c>
      <c r="P2902" t="str">
        <f>IF(Table11[[#This Row],[Age]]&lt;=22,"Rookie",IF(Table11[[#This Row],[Age]]&lt;=29,"Seasoned","Veteran"))</f>
        <v>Seasoned</v>
      </c>
      <c r="Q2902" t="str">
        <f>IF(AND(Table11[[#This Row],[Height (cm)]]&gt;=180,Table11[[#This Row],[Weight (kg)]]&gt;=70),"180+ and 70+","")</f>
        <v>180+ and 70+</v>
      </c>
    </row>
    <row r="2903" spans="12:17" x14ac:dyDescent="0.2">
      <c r="L2903" t="s">
        <v>2582</v>
      </c>
      <c r="M2903">
        <v>19</v>
      </c>
      <c r="N2903">
        <v>188</v>
      </c>
      <c r="O2903">
        <v>78</v>
      </c>
      <c r="P2903" t="str">
        <f>IF(Table11[[#This Row],[Age]]&lt;=22,"Rookie",IF(Table11[[#This Row],[Age]]&lt;=29,"Seasoned","Veteran"))</f>
        <v>Rookie</v>
      </c>
      <c r="Q2903" t="str">
        <f>IF(AND(Table11[[#This Row],[Height (cm)]]&gt;=180,Table11[[#This Row],[Weight (kg)]]&gt;=70),"180+ and 70+","")</f>
        <v>180+ and 70+</v>
      </c>
    </row>
    <row r="2904" spans="12:17" x14ac:dyDescent="0.2">
      <c r="L2904" t="s">
        <v>2583</v>
      </c>
      <c r="M2904">
        <v>19</v>
      </c>
      <c r="N2904">
        <v>172</v>
      </c>
      <c r="O2904">
        <v>60</v>
      </c>
      <c r="P2904" t="str">
        <f>IF(Table11[[#This Row],[Age]]&lt;=22,"Rookie",IF(Table11[[#This Row],[Age]]&lt;=29,"Seasoned","Veteran"))</f>
        <v>Rookie</v>
      </c>
      <c r="Q2904" t="str">
        <f>IF(AND(Table11[[#This Row],[Height (cm)]]&gt;=180,Table11[[#This Row],[Weight (kg)]]&gt;=70),"180+ and 70+","")</f>
        <v/>
      </c>
    </row>
    <row r="2905" spans="12:17" x14ac:dyDescent="0.2">
      <c r="L2905" t="s">
        <v>2584</v>
      </c>
      <c r="M2905">
        <v>18</v>
      </c>
      <c r="N2905">
        <v>178</v>
      </c>
      <c r="O2905">
        <v>68</v>
      </c>
      <c r="P2905" t="str">
        <f>IF(Table11[[#This Row],[Age]]&lt;=22,"Rookie",IF(Table11[[#This Row],[Age]]&lt;=29,"Seasoned","Veteran"))</f>
        <v>Rookie</v>
      </c>
      <c r="Q2905" t="str">
        <f>IF(AND(Table11[[#This Row],[Height (cm)]]&gt;=180,Table11[[#This Row],[Weight (kg)]]&gt;=70),"180+ and 70+","")</f>
        <v/>
      </c>
    </row>
    <row r="2906" spans="12:17" x14ac:dyDescent="0.2">
      <c r="L2906" t="s">
        <v>2585</v>
      </c>
      <c r="M2906">
        <v>16</v>
      </c>
      <c r="N2906">
        <v>182</v>
      </c>
      <c r="O2906">
        <v>70</v>
      </c>
      <c r="P2906" t="str">
        <f>IF(Table11[[#This Row],[Age]]&lt;=22,"Rookie",IF(Table11[[#This Row],[Age]]&lt;=29,"Seasoned","Veteran"))</f>
        <v>Rookie</v>
      </c>
      <c r="Q2906" t="str">
        <f>IF(AND(Table11[[#This Row],[Height (cm)]]&gt;=180,Table11[[#This Row],[Weight (kg)]]&gt;=70),"180+ and 70+","")</f>
        <v>180+ and 70+</v>
      </c>
    </row>
    <row r="2907" spans="12:17" x14ac:dyDescent="0.2">
      <c r="L2907" t="s">
        <v>1576</v>
      </c>
      <c r="M2907">
        <v>18</v>
      </c>
      <c r="N2907">
        <v>187</v>
      </c>
      <c r="O2907">
        <v>73</v>
      </c>
      <c r="P2907" t="str">
        <f>IF(Table11[[#This Row],[Age]]&lt;=22,"Rookie",IF(Table11[[#This Row],[Age]]&lt;=29,"Seasoned","Veteran"))</f>
        <v>Rookie</v>
      </c>
      <c r="Q2907" t="str">
        <f>IF(AND(Table11[[#This Row],[Height (cm)]]&gt;=180,Table11[[#This Row],[Weight (kg)]]&gt;=70),"180+ and 70+","")</f>
        <v>180+ and 70+</v>
      </c>
    </row>
    <row r="2908" spans="12:17" x14ac:dyDescent="0.2">
      <c r="L2908" t="s">
        <v>2586</v>
      </c>
      <c r="M2908">
        <v>19</v>
      </c>
      <c r="N2908">
        <v>183</v>
      </c>
      <c r="O2908">
        <v>73</v>
      </c>
      <c r="P2908" t="str">
        <f>IF(Table11[[#This Row],[Age]]&lt;=22,"Rookie",IF(Table11[[#This Row],[Age]]&lt;=29,"Seasoned","Veteran"))</f>
        <v>Rookie</v>
      </c>
      <c r="Q2908" t="str">
        <f>IF(AND(Table11[[#This Row],[Height (cm)]]&gt;=180,Table11[[#This Row],[Weight (kg)]]&gt;=70),"180+ and 70+","")</f>
        <v>180+ and 70+</v>
      </c>
    </row>
    <row r="2909" spans="12:17" x14ac:dyDescent="0.2">
      <c r="L2909" t="s">
        <v>2587</v>
      </c>
      <c r="M2909">
        <v>22</v>
      </c>
      <c r="N2909">
        <v>186</v>
      </c>
      <c r="O2909">
        <v>73</v>
      </c>
      <c r="P2909" t="str">
        <f>IF(Table11[[#This Row],[Age]]&lt;=22,"Rookie",IF(Table11[[#This Row],[Age]]&lt;=29,"Seasoned","Veteran"))</f>
        <v>Rookie</v>
      </c>
      <c r="Q2909" t="str">
        <f>IF(AND(Table11[[#This Row],[Height (cm)]]&gt;=180,Table11[[#This Row],[Weight (kg)]]&gt;=70),"180+ and 70+","")</f>
        <v>180+ and 70+</v>
      </c>
    </row>
    <row r="2910" spans="12:17" x14ac:dyDescent="0.2">
      <c r="L2910" t="s">
        <v>2588</v>
      </c>
      <c r="M2910">
        <v>20</v>
      </c>
      <c r="N2910">
        <v>181</v>
      </c>
      <c r="O2910">
        <v>75</v>
      </c>
      <c r="P2910" t="str">
        <f>IF(Table11[[#This Row],[Age]]&lt;=22,"Rookie",IF(Table11[[#This Row],[Age]]&lt;=29,"Seasoned","Veteran"))</f>
        <v>Rookie</v>
      </c>
      <c r="Q2910" t="str">
        <f>IF(AND(Table11[[#This Row],[Height (cm)]]&gt;=180,Table11[[#This Row],[Weight (kg)]]&gt;=70),"180+ and 70+","")</f>
        <v>180+ and 70+</v>
      </c>
    </row>
    <row r="2911" spans="12:17" x14ac:dyDescent="0.2">
      <c r="L2911" t="s">
        <v>2589</v>
      </c>
      <c r="M2911">
        <v>22</v>
      </c>
      <c r="N2911">
        <v>188</v>
      </c>
      <c r="O2911">
        <v>80</v>
      </c>
      <c r="P2911" t="str">
        <f>IF(Table11[[#This Row],[Age]]&lt;=22,"Rookie",IF(Table11[[#This Row],[Age]]&lt;=29,"Seasoned","Veteran"))</f>
        <v>Rookie</v>
      </c>
      <c r="Q2911" t="str">
        <f>IF(AND(Table11[[#This Row],[Height (cm)]]&gt;=180,Table11[[#This Row],[Weight (kg)]]&gt;=70),"180+ and 70+","")</f>
        <v>180+ and 70+</v>
      </c>
    </row>
    <row r="2912" spans="12:17" x14ac:dyDescent="0.2">
      <c r="L2912" t="s">
        <v>2590</v>
      </c>
      <c r="M2912">
        <v>17</v>
      </c>
      <c r="N2912">
        <v>190</v>
      </c>
      <c r="O2912">
        <v>82</v>
      </c>
      <c r="P2912" t="str">
        <f>IF(Table11[[#This Row],[Age]]&lt;=22,"Rookie",IF(Table11[[#This Row],[Age]]&lt;=29,"Seasoned","Veteran"))</f>
        <v>Rookie</v>
      </c>
      <c r="Q2912" t="str">
        <f>IF(AND(Table11[[#This Row],[Height (cm)]]&gt;=180,Table11[[#This Row],[Weight (kg)]]&gt;=70),"180+ and 70+","")</f>
        <v>180+ and 70+</v>
      </c>
    </row>
    <row r="2913" spans="12:17" x14ac:dyDescent="0.2">
      <c r="L2913" t="s">
        <v>2591</v>
      </c>
      <c r="M2913">
        <v>18</v>
      </c>
      <c r="N2913">
        <v>178</v>
      </c>
      <c r="O2913">
        <v>68</v>
      </c>
      <c r="P2913" t="str">
        <f>IF(Table11[[#This Row],[Age]]&lt;=22,"Rookie",IF(Table11[[#This Row],[Age]]&lt;=29,"Seasoned","Veteran"))</f>
        <v>Rookie</v>
      </c>
      <c r="Q2913" t="str">
        <f>IF(AND(Table11[[#This Row],[Height (cm)]]&gt;=180,Table11[[#This Row],[Weight (kg)]]&gt;=70),"180+ and 70+","")</f>
        <v/>
      </c>
    </row>
    <row r="2914" spans="12:17" x14ac:dyDescent="0.2">
      <c r="L2914" t="s">
        <v>2592</v>
      </c>
      <c r="M2914">
        <v>16</v>
      </c>
      <c r="N2914">
        <v>186</v>
      </c>
      <c r="O2914">
        <v>72</v>
      </c>
      <c r="P2914" t="str">
        <f>IF(Table11[[#This Row],[Age]]&lt;=22,"Rookie",IF(Table11[[#This Row],[Age]]&lt;=29,"Seasoned","Veteran"))</f>
        <v>Rookie</v>
      </c>
      <c r="Q2914" t="str">
        <f>IF(AND(Table11[[#This Row],[Height (cm)]]&gt;=180,Table11[[#This Row],[Weight (kg)]]&gt;=70),"180+ and 70+","")</f>
        <v>180+ and 70+</v>
      </c>
    </row>
    <row r="2915" spans="12:17" x14ac:dyDescent="0.2">
      <c r="L2915" t="s">
        <v>2593</v>
      </c>
      <c r="M2915">
        <v>18</v>
      </c>
      <c r="N2915">
        <v>185</v>
      </c>
      <c r="O2915">
        <v>75</v>
      </c>
      <c r="P2915" t="str">
        <f>IF(Table11[[#This Row],[Age]]&lt;=22,"Rookie",IF(Table11[[#This Row],[Age]]&lt;=29,"Seasoned","Veteran"))</f>
        <v>Rookie</v>
      </c>
      <c r="Q2915" t="str">
        <f>IF(AND(Table11[[#This Row],[Height (cm)]]&gt;=180,Table11[[#This Row],[Weight (kg)]]&gt;=70),"180+ and 70+","")</f>
        <v>180+ and 70+</v>
      </c>
    </row>
    <row r="2916" spans="12:17" x14ac:dyDescent="0.2">
      <c r="L2916" t="s">
        <v>2594</v>
      </c>
      <c r="M2916">
        <v>19</v>
      </c>
      <c r="N2916">
        <v>174</v>
      </c>
      <c r="O2916">
        <v>72</v>
      </c>
      <c r="P2916" t="str">
        <f>IF(Table11[[#This Row],[Age]]&lt;=22,"Rookie",IF(Table11[[#This Row],[Age]]&lt;=29,"Seasoned","Veteran"))</f>
        <v>Rookie</v>
      </c>
      <c r="Q2916" t="str">
        <f>IF(AND(Table11[[#This Row],[Height (cm)]]&gt;=180,Table11[[#This Row],[Weight (kg)]]&gt;=70),"180+ and 70+","")</f>
        <v/>
      </c>
    </row>
    <row r="2917" spans="12:17" x14ac:dyDescent="0.2">
      <c r="L2917" t="s">
        <v>2595</v>
      </c>
      <c r="M2917">
        <v>19</v>
      </c>
      <c r="N2917">
        <v>175</v>
      </c>
      <c r="O2917">
        <v>70</v>
      </c>
      <c r="P2917" t="str">
        <f>IF(Table11[[#This Row],[Age]]&lt;=22,"Rookie",IF(Table11[[#This Row],[Age]]&lt;=29,"Seasoned","Veteran"))</f>
        <v>Rookie</v>
      </c>
      <c r="Q2917" t="str">
        <f>IF(AND(Table11[[#This Row],[Height (cm)]]&gt;=180,Table11[[#This Row],[Weight (kg)]]&gt;=70),"180+ and 70+","")</f>
        <v/>
      </c>
    </row>
    <row r="2918" spans="12:17" x14ac:dyDescent="0.2">
      <c r="L2918" t="s">
        <v>2596</v>
      </c>
      <c r="M2918">
        <v>17</v>
      </c>
      <c r="N2918">
        <v>187</v>
      </c>
      <c r="O2918">
        <v>72</v>
      </c>
      <c r="P2918" t="str">
        <f>IF(Table11[[#This Row],[Age]]&lt;=22,"Rookie",IF(Table11[[#This Row],[Age]]&lt;=29,"Seasoned","Veteran"))</f>
        <v>Rookie</v>
      </c>
      <c r="Q2918" t="str">
        <f>IF(AND(Table11[[#This Row],[Height (cm)]]&gt;=180,Table11[[#This Row],[Weight (kg)]]&gt;=70),"180+ and 70+","")</f>
        <v>180+ and 70+</v>
      </c>
    </row>
    <row r="2919" spans="12:17" x14ac:dyDescent="0.2">
      <c r="L2919" t="s">
        <v>2597</v>
      </c>
      <c r="M2919">
        <v>19</v>
      </c>
      <c r="N2919">
        <v>178</v>
      </c>
      <c r="O2919">
        <v>64</v>
      </c>
      <c r="P2919" t="str">
        <f>IF(Table11[[#This Row],[Age]]&lt;=22,"Rookie",IF(Table11[[#This Row],[Age]]&lt;=29,"Seasoned","Veteran"))</f>
        <v>Rookie</v>
      </c>
      <c r="Q2919" t="str">
        <f>IF(AND(Table11[[#This Row],[Height (cm)]]&gt;=180,Table11[[#This Row],[Weight (kg)]]&gt;=70),"180+ and 70+","")</f>
        <v/>
      </c>
    </row>
    <row r="2920" spans="12:17" x14ac:dyDescent="0.2">
      <c r="L2920" t="s">
        <v>2598</v>
      </c>
      <c r="M2920">
        <v>18</v>
      </c>
      <c r="N2920">
        <v>193</v>
      </c>
      <c r="O2920">
        <v>76</v>
      </c>
      <c r="P2920" t="str">
        <f>IF(Table11[[#This Row],[Age]]&lt;=22,"Rookie",IF(Table11[[#This Row],[Age]]&lt;=29,"Seasoned","Veteran"))</f>
        <v>Rookie</v>
      </c>
      <c r="Q2920" t="str">
        <f>IF(AND(Table11[[#This Row],[Height (cm)]]&gt;=180,Table11[[#This Row],[Weight (kg)]]&gt;=70),"180+ and 70+","")</f>
        <v>180+ and 70+</v>
      </c>
    </row>
    <row r="2921" spans="12:17" x14ac:dyDescent="0.2">
      <c r="L2921" t="s">
        <v>2599</v>
      </c>
      <c r="M2921">
        <v>17</v>
      </c>
      <c r="N2921">
        <v>188</v>
      </c>
      <c r="O2921">
        <v>82</v>
      </c>
      <c r="P2921" t="str">
        <f>IF(Table11[[#This Row],[Age]]&lt;=22,"Rookie",IF(Table11[[#This Row],[Age]]&lt;=29,"Seasoned","Veteran"))</f>
        <v>Rookie</v>
      </c>
      <c r="Q2921" t="str">
        <f>IF(AND(Table11[[#This Row],[Height (cm)]]&gt;=180,Table11[[#This Row],[Weight (kg)]]&gt;=70),"180+ and 70+","")</f>
        <v>180+ and 70+</v>
      </c>
    </row>
    <row r="2922" spans="12:17" x14ac:dyDescent="0.2">
      <c r="L2922" t="s">
        <v>2600</v>
      </c>
      <c r="M2922">
        <v>17</v>
      </c>
      <c r="N2922">
        <v>179</v>
      </c>
      <c r="O2922">
        <v>70</v>
      </c>
      <c r="P2922" t="str">
        <f>IF(Table11[[#This Row],[Age]]&lt;=22,"Rookie",IF(Table11[[#This Row],[Age]]&lt;=29,"Seasoned","Veteran"))</f>
        <v>Rookie</v>
      </c>
      <c r="Q2922" t="str">
        <f>IF(AND(Table11[[#This Row],[Height (cm)]]&gt;=180,Table11[[#This Row],[Weight (kg)]]&gt;=70),"180+ and 70+","")</f>
        <v/>
      </c>
    </row>
    <row r="2923" spans="12:17" x14ac:dyDescent="0.2">
      <c r="L2923" t="s">
        <v>2601</v>
      </c>
      <c r="M2923">
        <v>21</v>
      </c>
      <c r="N2923">
        <v>194</v>
      </c>
      <c r="O2923">
        <v>84</v>
      </c>
      <c r="P2923" t="str">
        <f>IF(Table11[[#This Row],[Age]]&lt;=22,"Rookie",IF(Table11[[#This Row],[Age]]&lt;=29,"Seasoned","Veteran"))</f>
        <v>Rookie</v>
      </c>
      <c r="Q2923" t="str">
        <f>IF(AND(Table11[[#This Row],[Height (cm)]]&gt;=180,Table11[[#This Row],[Weight (kg)]]&gt;=70),"180+ and 70+","")</f>
        <v>180+ and 70+</v>
      </c>
    </row>
    <row r="2924" spans="12:17" x14ac:dyDescent="0.2">
      <c r="L2924" t="s">
        <v>2602</v>
      </c>
      <c r="M2924">
        <v>19</v>
      </c>
      <c r="N2924">
        <v>191</v>
      </c>
      <c r="O2924">
        <v>80</v>
      </c>
      <c r="P2924" t="str">
        <f>IF(Table11[[#This Row],[Age]]&lt;=22,"Rookie",IF(Table11[[#This Row],[Age]]&lt;=29,"Seasoned","Veteran"))</f>
        <v>Rookie</v>
      </c>
      <c r="Q2924" t="str">
        <f>IF(AND(Table11[[#This Row],[Height (cm)]]&gt;=180,Table11[[#This Row],[Weight (kg)]]&gt;=70),"180+ and 70+","")</f>
        <v>180+ and 70+</v>
      </c>
    </row>
    <row r="2925" spans="12:17" x14ac:dyDescent="0.2">
      <c r="L2925" t="s">
        <v>2603</v>
      </c>
      <c r="M2925">
        <v>19</v>
      </c>
      <c r="N2925">
        <v>172</v>
      </c>
      <c r="O2925">
        <v>71</v>
      </c>
      <c r="P2925" t="str">
        <f>IF(Table11[[#This Row],[Age]]&lt;=22,"Rookie",IF(Table11[[#This Row],[Age]]&lt;=29,"Seasoned","Veteran"))</f>
        <v>Rookie</v>
      </c>
      <c r="Q2925" t="str">
        <f>IF(AND(Table11[[#This Row],[Height (cm)]]&gt;=180,Table11[[#This Row],[Weight (kg)]]&gt;=70),"180+ and 70+","")</f>
        <v/>
      </c>
    </row>
    <row r="2926" spans="12:17" x14ac:dyDescent="0.2">
      <c r="L2926" t="s">
        <v>2604</v>
      </c>
      <c r="M2926">
        <v>20</v>
      </c>
      <c r="N2926">
        <v>174</v>
      </c>
      <c r="O2926">
        <v>72</v>
      </c>
      <c r="P2926" t="str">
        <f>IF(Table11[[#This Row],[Age]]&lt;=22,"Rookie",IF(Table11[[#This Row],[Age]]&lt;=29,"Seasoned","Veteran"))</f>
        <v>Rookie</v>
      </c>
      <c r="Q2926" t="str">
        <f>IF(AND(Table11[[#This Row],[Height (cm)]]&gt;=180,Table11[[#This Row],[Weight (kg)]]&gt;=70),"180+ and 70+","")</f>
        <v/>
      </c>
    </row>
    <row r="2927" spans="12:17" x14ac:dyDescent="0.2">
      <c r="L2927" t="s">
        <v>2605</v>
      </c>
      <c r="M2927">
        <v>17</v>
      </c>
      <c r="N2927">
        <v>181</v>
      </c>
      <c r="O2927">
        <v>73</v>
      </c>
      <c r="P2927" t="str">
        <f>IF(Table11[[#This Row],[Age]]&lt;=22,"Rookie",IF(Table11[[#This Row],[Age]]&lt;=29,"Seasoned","Veteran"))</f>
        <v>Rookie</v>
      </c>
      <c r="Q2927" t="str">
        <f>IF(AND(Table11[[#This Row],[Height (cm)]]&gt;=180,Table11[[#This Row],[Weight (kg)]]&gt;=70),"180+ and 70+","")</f>
        <v>180+ and 70+</v>
      </c>
    </row>
    <row r="2928" spans="12:17" x14ac:dyDescent="0.2">
      <c r="L2928" t="s">
        <v>2606</v>
      </c>
      <c r="M2928">
        <v>19</v>
      </c>
      <c r="N2928">
        <v>195</v>
      </c>
      <c r="O2928">
        <v>85</v>
      </c>
      <c r="P2928" t="str">
        <f>IF(Table11[[#This Row],[Age]]&lt;=22,"Rookie",IF(Table11[[#This Row],[Age]]&lt;=29,"Seasoned","Veteran"))</f>
        <v>Rookie</v>
      </c>
      <c r="Q2928" t="str">
        <f>IF(AND(Table11[[#This Row],[Height (cm)]]&gt;=180,Table11[[#This Row],[Weight (kg)]]&gt;=70),"180+ and 70+","")</f>
        <v>180+ and 70+</v>
      </c>
    </row>
    <row r="2929" spans="12:17" x14ac:dyDescent="0.2">
      <c r="L2929" t="s">
        <v>2607</v>
      </c>
      <c r="M2929">
        <v>18</v>
      </c>
      <c r="N2929">
        <v>182</v>
      </c>
      <c r="O2929">
        <v>72</v>
      </c>
      <c r="P2929" t="str">
        <f>IF(Table11[[#This Row],[Age]]&lt;=22,"Rookie",IF(Table11[[#This Row],[Age]]&lt;=29,"Seasoned","Veteran"))</f>
        <v>Rookie</v>
      </c>
      <c r="Q2929" t="str">
        <f>IF(AND(Table11[[#This Row],[Height (cm)]]&gt;=180,Table11[[#This Row],[Weight (kg)]]&gt;=70),"180+ and 70+","")</f>
        <v>180+ and 70+</v>
      </c>
    </row>
    <row r="2930" spans="12:17" x14ac:dyDescent="0.2">
      <c r="L2930" t="s">
        <v>1953</v>
      </c>
      <c r="M2930">
        <v>20</v>
      </c>
      <c r="N2930">
        <v>181</v>
      </c>
      <c r="O2930">
        <v>72</v>
      </c>
      <c r="P2930" t="str">
        <f>IF(Table11[[#This Row],[Age]]&lt;=22,"Rookie",IF(Table11[[#This Row],[Age]]&lt;=29,"Seasoned","Veteran"))</f>
        <v>Rookie</v>
      </c>
      <c r="Q2930" t="str">
        <f>IF(AND(Table11[[#This Row],[Height (cm)]]&gt;=180,Table11[[#This Row],[Weight (kg)]]&gt;=70),"180+ and 70+","")</f>
        <v>180+ and 70+</v>
      </c>
    </row>
    <row r="2931" spans="12:17" x14ac:dyDescent="0.2">
      <c r="L2931" t="s">
        <v>2608</v>
      </c>
      <c r="M2931">
        <v>17</v>
      </c>
      <c r="N2931">
        <v>185</v>
      </c>
      <c r="O2931">
        <v>75</v>
      </c>
      <c r="P2931" t="str">
        <f>IF(Table11[[#This Row],[Age]]&lt;=22,"Rookie",IF(Table11[[#This Row],[Age]]&lt;=29,"Seasoned","Veteran"))</f>
        <v>Rookie</v>
      </c>
      <c r="Q2931" t="str">
        <f>IF(AND(Table11[[#This Row],[Height (cm)]]&gt;=180,Table11[[#This Row],[Weight (kg)]]&gt;=70),"180+ and 70+","")</f>
        <v>180+ and 70+</v>
      </c>
    </row>
    <row r="2932" spans="12:17" x14ac:dyDescent="0.2">
      <c r="L2932" t="s">
        <v>2609</v>
      </c>
      <c r="M2932">
        <v>18</v>
      </c>
      <c r="N2932">
        <v>191</v>
      </c>
      <c r="O2932">
        <v>81</v>
      </c>
      <c r="P2932" t="str">
        <f>IF(Table11[[#This Row],[Age]]&lt;=22,"Rookie",IF(Table11[[#This Row],[Age]]&lt;=29,"Seasoned","Veteran"))</f>
        <v>Rookie</v>
      </c>
      <c r="Q2932" t="str">
        <f>IF(AND(Table11[[#This Row],[Height (cm)]]&gt;=180,Table11[[#This Row],[Weight (kg)]]&gt;=70),"180+ and 70+","")</f>
        <v>180+ and 70+</v>
      </c>
    </row>
    <row r="2933" spans="12:17" x14ac:dyDescent="0.2">
      <c r="L2933" t="s">
        <v>2610</v>
      </c>
      <c r="M2933">
        <v>18</v>
      </c>
      <c r="N2933">
        <v>184</v>
      </c>
      <c r="O2933">
        <v>69</v>
      </c>
      <c r="P2933" t="str">
        <f>IF(Table11[[#This Row],[Age]]&lt;=22,"Rookie",IF(Table11[[#This Row],[Age]]&lt;=29,"Seasoned","Veteran"))</f>
        <v>Rookie</v>
      </c>
      <c r="Q2933" t="str">
        <f>IF(AND(Table11[[#This Row],[Height (cm)]]&gt;=180,Table11[[#This Row],[Weight (kg)]]&gt;=70),"180+ and 70+","")</f>
        <v/>
      </c>
    </row>
    <row r="2934" spans="12:17" x14ac:dyDescent="0.2">
      <c r="L2934" t="s">
        <v>2611</v>
      </c>
      <c r="M2934">
        <v>20</v>
      </c>
      <c r="N2934">
        <v>180</v>
      </c>
      <c r="O2934">
        <v>75</v>
      </c>
      <c r="P2934" t="str">
        <f>IF(Table11[[#This Row],[Age]]&lt;=22,"Rookie",IF(Table11[[#This Row],[Age]]&lt;=29,"Seasoned","Veteran"))</f>
        <v>Rookie</v>
      </c>
      <c r="Q2934" t="str">
        <f>IF(AND(Table11[[#This Row],[Height (cm)]]&gt;=180,Table11[[#This Row],[Weight (kg)]]&gt;=70),"180+ and 70+","")</f>
        <v>180+ and 70+</v>
      </c>
    </row>
    <row r="2935" spans="12:17" x14ac:dyDescent="0.2">
      <c r="L2935" t="s">
        <v>2612</v>
      </c>
      <c r="M2935">
        <v>18</v>
      </c>
      <c r="N2935">
        <v>181</v>
      </c>
      <c r="O2935">
        <v>76</v>
      </c>
      <c r="P2935" t="str">
        <f>IF(Table11[[#This Row],[Age]]&lt;=22,"Rookie",IF(Table11[[#This Row],[Age]]&lt;=29,"Seasoned","Veteran"))</f>
        <v>Rookie</v>
      </c>
      <c r="Q2935" t="str">
        <f>IF(AND(Table11[[#This Row],[Height (cm)]]&gt;=180,Table11[[#This Row],[Weight (kg)]]&gt;=70),"180+ and 70+","")</f>
        <v>180+ and 70+</v>
      </c>
    </row>
    <row r="2936" spans="12:17" x14ac:dyDescent="0.2">
      <c r="L2936" t="s">
        <v>2613</v>
      </c>
      <c r="M2936">
        <v>16</v>
      </c>
      <c r="N2936">
        <v>169</v>
      </c>
      <c r="O2936">
        <v>75</v>
      </c>
      <c r="P2936" t="str">
        <f>IF(Table11[[#This Row],[Age]]&lt;=22,"Rookie",IF(Table11[[#This Row],[Age]]&lt;=29,"Seasoned","Veteran"))</f>
        <v>Rookie</v>
      </c>
      <c r="Q2936" t="str">
        <f>IF(AND(Table11[[#This Row],[Height (cm)]]&gt;=180,Table11[[#This Row],[Weight (kg)]]&gt;=70),"180+ and 70+","")</f>
        <v/>
      </c>
    </row>
    <row r="2937" spans="12:17" x14ac:dyDescent="0.2">
      <c r="L2937" t="s">
        <v>2614</v>
      </c>
      <c r="M2937">
        <v>18</v>
      </c>
      <c r="N2937">
        <v>179</v>
      </c>
      <c r="O2937">
        <v>65</v>
      </c>
      <c r="P2937" t="str">
        <f>IF(Table11[[#This Row],[Age]]&lt;=22,"Rookie",IF(Table11[[#This Row],[Age]]&lt;=29,"Seasoned","Veteran"))</f>
        <v>Rookie</v>
      </c>
      <c r="Q2937" t="str">
        <f>IF(AND(Table11[[#This Row],[Height (cm)]]&gt;=180,Table11[[#This Row],[Weight (kg)]]&gt;=70),"180+ and 70+","")</f>
        <v/>
      </c>
    </row>
    <row r="2938" spans="12:17" x14ac:dyDescent="0.2">
      <c r="L2938" t="s">
        <v>2615</v>
      </c>
      <c r="M2938">
        <v>19</v>
      </c>
      <c r="N2938">
        <v>176</v>
      </c>
      <c r="O2938">
        <v>68</v>
      </c>
      <c r="P2938" t="str">
        <f>IF(Table11[[#This Row],[Age]]&lt;=22,"Rookie",IF(Table11[[#This Row],[Age]]&lt;=29,"Seasoned","Veteran"))</f>
        <v>Rookie</v>
      </c>
      <c r="Q2938" t="str">
        <f>IF(AND(Table11[[#This Row],[Height (cm)]]&gt;=180,Table11[[#This Row],[Weight (kg)]]&gt;=70),"180+ and 70+","")</f>
        <v/>
      </c>
    </row>
    <row r="2939" spans="12:17" x14ac:dyDescent="0.2">
      <c r="L2939" t="s">
        <v>1956</v>
      </c>
      <c r="M2939">
        <v>18</v>
      </c>
      <c r="N2939">
        <v>175</v>
      </c>
      <c r="O2939">
        <v>71</v>
      </c>
      <c r="P2939" t="str">
        <f>IF(Table11[[#This Row],[Age]]&lt;=22,"Rookie",IF(Table11[[#This Row],[Age]]&lt;=29,"Seasoned","Veteran"))</f>
        <v>Rookie</v>
      </c>
      <c r="Q2939" t="str">
        <f>IF(AND(Table11[[#This Row],[Height (cm)]]&gt;=180,Table11[[#This Row],[Weight (kg)]]&gt;=70),"180+ and 70+","")</f>
        <v/>
      </c>
    </row>
    <row r="2940" spans="12:17" x14ac:dyDescent="0.2">
      <c r="L2940" t="s">
        <v>2616</v>
      </c>
      <c r="M2940">
        <v>18</v>
      </c>
      <c r="N2940">
        <v>170</v>
      </c>
      <c r="O2940">
        <v>67</v>
      </c>
      <c r="P2940" t="str">
        <f>IF(Table11[[#This Row],[Age]]&lt;=22,"Rookie",IF(Table11[[#This Row],[Age]]&lt;=29,"Seasoned","Veteran"))</f>
        <v>Rookie</v>
      </c>
      <c r="Q2940" t="str">
        <f>IF(AND(Table11[[#This Row],[Height (cm)]]&gt;=180,Table11[[#This Row],[Weight (kg)]]&gt;=70),"180+ and 70+","")</f>
        <v/>
      </c>
    </row>
    <row r="2941" spans="12:17" x14ac:dyDescent="0.2">
      <c r="L2941" t="s">
        <v>2617</v>
      </c>
      <c r="M2941">
        <v>22</v>
      </c>
      <c r="N2941">
        <v>173</v>
      </c>
      <c r="O2941">
        <v>67</v>
      </c>
      <c r="P2941" t="str">
        <f>IF(Table11[[#This Row],[Age]]&lt;=22,"Rookie",IF(Table11[[#This Row],[Age]]&lt;=29,"Seasoned","Veteran"))</f>
        <v>Rookie</v>
      </c>
      <c r="Q2941" t="str">
        <f>IF(AND(Table11[[#This Row],[Height (cm)]]&gt;=180,Table11[[#This Row],[Weight (kg)]]&gt;=70),"180+ and 70+","")</f>
        <v/>
      </c>
    </row>
    <row r="2942" spans="12:17" x14ac:dyDescent="0.2">
      <c r="L2942" t="s">
        <v>2618</v>
      </c>
      <c r="M2942">
        <v>25</v>
      </c>
      <c r="N2942">
        <v>187</v>
      </c>
      <c r="O2942">
        <v>84</v>
      </c>
      <c r="P2942" t="str">
        <f>IF(Table11[[#This Row],[Age]]&lt;=22,"Rookie",IF(Table11[[#This Row],[Age]]&lt;=29,"Seasoned","Veteran"))</f>
        <v>Seasoned</v>
      </c>
      <c r="Q2942" t="str">
        <f>IF(AND(Table11[[#This Row],[Height (cm)]]&gt;=180,Table11[[#This Row],[Weight (kg)]]&gt;=70),"180+ and 70+","")</f>
        <v>180+ and 70+</v>
      </c>
    </row>
    <row r="2943" spans="12:17" x14ac:dyDescent="0.2">
      <c r="L2943" t="s">
        <v>2619</v>
      </c>
      <c r="M2943">
        <v>20</v>
      </c>
      <c r="N2943">
        <v>176</v>
      </c>
      <c r="O2943">
        <v>72</v>
      </c>
      <c r="P2943" t="str">
        <f>IF(Table11[[#This Row],[Age]]&lt;=22,"Rookie",IF(Table11[[#This Row],[Age]]&lt;=29,"Seasoned","Veteran"))</f>
        <v>Rookie</v>
      </c>
      <c r="Q2943" t="str">
        <f>IF(AND(Table11[[#This Row],[Height (cm)]]&gt;=180,Table11[[#This Row],[Weight (kg)]]&gt;=70),"180+ and 70+","")</f>
        <v/>
      </c>
    </row>
    <row r="2944" spans="12:17" x14ac:dyDescent="0.2">
      <c r="L2944" t="s">
        <v>2620</v>
      </c>
      <c r="M2944">
        <v>19</v>
      </c>
      <c r="N2944">
        <v>175</v>
      </c>
      <c r="O2944">
        <v>68</v>
      </c>
      <c r="P2944" t="str">
        <f>IF(Table11[[#This Row],[Age]]&lt;=22,"Rookie",IF(Table11[[#This Row],[Age]]&lt;=29,"Seasoned","Veteran"))</f>
        <v>Rookie</v>
      </c>
      <c r="Q2944" t="str">
        <f>IF(AND(Table11[[#This Row],[Height (cm)]]&gt;=180,Table11[[#This Row],[Weight (kg)]]&gt;=70),"180+ and 70+","")</f>
        <v/>
      </c>
    </row>
    <row r="2945" spans="12:17" x14ac:dyDescent="0.2">
      <c r="L2945" t="s">
        <v>2621</v>
      </c>
      <c r="M2945">
        <v>21</v>
      </c>
      <c r="N2945">
        <v>196</v>
      </c>
      <c r="O2945">
        <v>91</v>
      </c>
      <c r="P2945" t="str">
        <f>IF(Table11[[#This Row],[Age]]&lt;=22,"Rookie",IF(Table11[[#This Row],[Age]]&lt;=29,"Seasoned","Veteran"))</f>
        <v>Rookie</v>
      </c>
      <c r="Q2945" t="str">
        <f>IF(AND(Table11[[#This Row],[Height (cm)]]&gt;=180,Table11[[#This Row],[Weight (kg)]]&gt;=70),"180+ and 70+","")</f>
        <v>180+ and 70+</v>
      </c>
    </row>
    <row r="2946" spans="12:17" x14ac:dyDescent="0.2">
      <c r="L2946" t="s">
        <v>2622</v>
      </c>
      <c r="M2946">
        <v>20</v>
      </c>
      <c r="N2946">
        <v>195</v>
      </c>
      <c r="O2946">
        <v>86</v>
      </c>
      <c r="P2946" t="str">
        <f>IF(Table11[[#This Row],[Age]]&lt;=22,"Rookie",IF(Table11[[#This Row],[Age]]&lt;=29,"Seasoned","Veteran"))</f>
        <v>Rookie</v>
      </c>
      <c r="Q2946" t="str">
        <f>IF(AND(Table11[[#This Row],[Height (cm)]]&gt;=180,Table11[[#This Row],[Weight (kg)]]&gt;=70),"180+ and 70+","")</f>
        <v>180+ and 70+</v>
      </c>
    </row>
    <row r="2947" spans="12:17" x14ac:dyDescent="0.2">
      <c r="L2947" t="s">
        <v>2623</v>
      </c>
      <c r="M2947">
        <v>19</v>
      </c>
      <c r="N2947">
        <v>179</v>
      </c>
      <c r="O2947">
        <v>77</v>
      </c>
      <c r="P2947" t="str">
        <f>IF(Table11[[#This Row],[Age]]&lt;=22,"Rookie",IF(Table11[[#This Row],[Age]]&lt;=29,"Seasoned","Veteran"))</f>
        <v>Rookie</v>
      </c>
      <c r="Q2947" t="str">
        <f>IF(AND(Table11[[#This Row],[Height (cm)]]&gt;=180,Table11[[#This Row],[Weight (kg)]]&gt;=70),"180+ and 70+","")</f>
        <v/>
      </c>
    </row>
    <row r="2948" spans="12:17" x14ac:dyDescent="0.2">
      <c r="L2948" t="s">
        <v>2624</v>
      </c>
      <c r="M2948">
        <v>18</v>
      </c>
      <c r="N2948">
        <v>192</v>
      </c>
      <c r="O2948">
        <v>81</v>
      </c>
      <c r="P2948" t="str">
        <f>IF(Table11[[#This Row],[Age]]&lt;=22,"Rookie",IF(Table11[[#This Row],[Age]]&lt;=29,"Seasoned","Veteran"))</f>
        <v>Rookie</v>
      </c>
      <c r="Q2948" t="str">
        <f>IF(AND(Table11[[#This Row],[Height (cm)]]&gt;=180,Table11[[#This Row],[Weight (kg)]]&gt;=70),"180+ and 70+","")</f>
        <v>180+ and 70+</v>
      </c>
    </row>
    <row r="2949" spans="12:17" x14ac:dyDescent="0.2">
      <c r="L2949" t="s">
        <v>2625</v>
      </c>
      <c r="M2949">
        <v>19</v>
      </c>
      <c r="N2949">
        <v>165</v>
      </c>
      <c r="O2949">
        <v>60</v>
      </c>
      <c r="P2949" t="str">
        <f>IF(Table11[[#This Row],[Age]]&lt;=22,"Rookie",IF(Table11[[#This Row],[Age]]&lt;=29,"Seasoned","Veteran"))</f>
        <v>Rookie</v>
      </c>
      <c r="Q2949" t="str">
        <f>IF(AND(Table11[[#This Row],[Height (cm)]]&gt;=180,Table11[[#This Row],[Weight (kg)]]&gt;=70),"180+ and 70+","")</f>
        <v/>
      </c>
    </row>
    <row r="2950" spans="12:17" x14ac:dyDescent="0.2">
      <c r="L2950" t="s">
        <v>2626</v>
      </c>
      <c r="M2950">
        <v>22</v>
      </c>
      <c r="N2950">
        <v>174</v>
      </c>
      <c r="O2950">
        <v>61</v>
      </c>
      <c r="P2950" t="str">
        <f>IF(Table11[[#This Row],[Age]]&lt;=22,"Rookie",IF(Table11[[#This Row],[Age]]&lt;=29,"Seasoned","Veteran"))</f>
        <v>Rookie</v>
      </c>
      <c r="Q2950" t="str">
        <f>IF(AND(Table11[[#This Row],[Height (cm)]]&gt;=180,Table11[[#This Row],[Weight (kg)]]&gt;=70),"180+ and 70+","")</f>
        <v/>
      </c>
    </row>
    <row r="2951" spans="12:17" x14ac:dyDescent="0.2">
      <c r="L2951" t="s">
        <v>2627</v>
      </c>
      <c r="M2951">
        <v>16</v>
      </c>
      <c r="N2951">
        <v>177</v>
      </c>
      <c r="O2951">
        <v>75</v>
      </c>
      <c r="P2951" t="str">
        <f>IF(Table11[[#This Row],[Age]]&lt;=22,"Rookie",IF(Table11[[#This Row],[Age]]&lt;=29,"Seasoned","Veteran"))</f>
        <v>Rookie</v>
      </c>
      <c r="Q2951" t="str">
        <f>IF(AND(Table11[[#This Row],[Height (cm)]]&gt;=180,Table11[[#This Row],[Weight (kg)]]&gt;=70),"180+ and 70+","")</f>
        <v/>
      </c>
    </row>
    <row r="2952" spans="12:17" x14ac:dyDescent="0.2">
      <c r="L2952" t="s">
        <v>2628</v>
      </c>
      <c r="M2952">
        <v>23</v>
      </c>
      <c r="N2952">
        <v>187</v>
      </c>
      <c r="O2952">
        <v>78</v>
      </c>
      <c r="P2952" t="str">
        <f>IF(Table11[[#This Row],[Age]]&lt;=22,"Rookie",IF(Table11[[#This Row],[Age]]&lt;=29,"Seasoned","Veteran"))</f>
        <v>Seasoned</v>
      </c>
      <c r="Q2952" t="str">
        <f>IF(AND(Table11[[#This Row],[Height (cm)]]&gt;=180,Table11[[#This Row],[Weight (kg)]]&gt;=70),"180+ and 70+","")</f>
        <v>180+ and 70+</v>
      </c>
    </row>
    <row r="2953" spans="12:17" x14ac:dyDescent="0.2">
      <c r="L2953" t="s">
        <v>2629</v>
      </c>
      <c r="M2953">
        <v>18</v>
      </c>
      <c r="N2953">
        <v>172</v>
      </c>
      <c r="O2953">
        <v>62</v>
      </c>
      <c r="P2953" t="str">
        <f>IF(Table11[[#This Row],[Age]]&lt;=22,"Rookie",IF(Table11[[#This Row],[Age]]&lt;=29,"Seasoned","Veteran"))</f>
        <v>Rookie</v>
      </c>
      <c r="Q2953" t="str">
        <f>IF(AND(Table11[[#This Row],[Height (cm)]]&gt;=180,Table11[[#This Row],[Weight (kg)]]&gt;=70),"180+ and 70+","")</f>
        <v/>
      </c>
    </row>
    <row r="2954" spans="12:17" x14ac:dyDescent="0.2">
      <c r="L2954" t="s">
        <v>2630</v>
      </c>
      <c r="M2954">
        <v>19</v>
      </c>
      <c r="N2954">
        <v>196</v>
      </c>
      <c r="O2954">
        <v>86</v>
      </c>
      <c r="P2954" t="str">
        <f>IF(Table11[[#This Row],[Age]]&lt;=22,"Rookie",IF(Table11[[#This Row],[Age]]&lt;=29,"Seasoned","Veteran"))</f>
        <v>Rookie</v>
      </c>
      <c r="Q2954" t="str">
        <f>IF(AND(Table11[[#This Row],[Height (cm)]]&gt;=180,Table11[[#This Row],[Weight (kg)]]&gt;=70),"180+ and 70+","")</f>
        <v>180+ and 70+</v>
      </c>
    </row>
    <row r="2955" spans="12:17" x14ac:dyDescent="0.2">
      <c r="L2955" t="s">
        <v>2631</v>
      </c>
      <c r="M2955">
        <v>20</v>
      </c>
      <c r="N2955">
        <v>177</v>
      </c>
      <c r="O2955">
        <v>67</v>
      </c>
      <c r="P2955" t="str">
        <f>IF(Table11[[#This Row],[Age]]&lt;=22,"Rookie",IF(Table11[[#This Row],[Age]]&lt;=29,"Seasoned","Veteran"))</f>
        <v>Rookie</v>
      </c>
      <c r="Q2955" t="str">
        <f>IF(AND(Table11[[#This Row],[Height (cm)]]&gt;=180,Table11[[#This Row],[Weight (kg)]]&gt;=70),"180+ and 70+","")</f>
        <v/>
      </c>
    </row>
    <row r="2956" spans="12:17" x14ac:dyDescent="0.2">
      <c r="L2956" t="s">
        <v>2632</v>
      </c>
      <c r="M2956">
        <v>17</v>
      </c>
      <c r="N2956">
        <v>185</v>
      </c>
      <c r="O2956">
        <v>80</v>
      </c>
      <c r="P2956" t="str">
        <f>IF(Table11[[#This Row],[Age]]&lt;=22,"Rookie",IF(Table11[[#This Row],[Age]]&lt;=29,"Seasoned","Veteran"))</f>
        <v>Rookie</v>
      </c>
      <c r="Q2956" t="str">
        <f>IF(AND(Table11[[#This Row],[Height (cm)]]&gt;=180,Table11[[#This Row],[Weight (kg)]]&gt;=70),"180+ and 70+","")</f>
        <v>180+ and 70+</v>
      </c>
    </row>
    <row r="2957" spans="12:17" x14ac:dyDescent="0.2">
      <c r="L2957" t="s">
        <v>2633</v>
      </c>
      <c r="M2957">
        <v>19</v>
      </c>
      <c r="N2957">
        <v>174</v>
      </c>
      <c r="O2957">
        <v>71</v>
      </c>
      <c r="P2957" t="str">
        <f>IF(Table11[[#This Row],[Age]]&lt;=22,"Rookie",IF(Table11[[#This Row],[Age]]&lt;=29,"Seasoned","Veteran"))</f>
        <v>Rookie</v>
      </c>
      <c r="Q2957" t="str">
        <f>IF(AND(Table11[[#This Row],[Height (cm)]]&gt;=180,Table11[[#This Row],[Weight (kg)]]&gt;=70),"180+ and 70+","")</f>
        <v/>
      </c>
    </row>
    <row r="2958" spans="12:17" x14ac:dyDescent="0.2">
      <c r="L2958" t="s">
        <v>2634</v>
      </c>
      <c r="M2958">
        <v>18</v>
      </c>
      <c r="N2958">
        <v>180</v>
      </c>
      <c r="O2958">
        <v>79</v>
      </c>
      <c r="P2958" t="str">
        <f>IF(Table11[[#This Row],[Age]]&lt;=22,"Rookie",IF(Table11[[#This Row],[Age]]&lt;=29,"Seasoned","Veteran"))</f>
        <v>Rookie</v>
      </c>
      <c r="Q2958" t="str">
        <f>IF(AND(Table11[[#This Row],[Height (cm)]]&gt;=180,Table11[[#This Row],[Weight (kg)]]&gt;=70),"180+ and 70+","")</f>
        <v>180+ and 70+</v>
      </c>
    </row>
    <row r="2959" spans="12:17" x14ac:dyDescent="0.2">
      <c r="L2959" t="s">
        <v>2635</v>
      </c>
      <c r="M2959">
        <v>18</v>
      </c>
      <c r="N2959">
        <v>181</v>
      </c>
      <c r="O2959">
        <v>65</v>
      </c>
      <c r="P2959" t="str">
        <f>IF(Table11[[#This Row],[Age]]&lt;=22,"Rookie",IF(Table11[[#This Row],[Age]]&lt;=29,"Seasoned","Veteran"))</f>
        <v>Rookie</v>
      </c>
      <c r="Q2959" t="str">
        <f>IF(AND(Table11[[#This Row],[Height (cm)]]&gt;=180,Table11[[#This Row],[Weight (kg)]]&gt;=70),"180+ and 70+","")</f>
        <v/>
      </c>
    </row>
    <row r="2960" spans="12:17" x14ac:dyDescent="0.2">
      <c r="L2960" t="s">
        <v>1992</v>
      </c>
      <c r="M2960">
        <v>17</v>
      </c>
      <c r="N2960">
        <v>180</v>
      </c>
      <c r="O2960">
        <v>68</v>
      </c>
      <c r="P2960" t="str">
        <f>IF(Table11[[#This Row],[Age]]&lt;=22,"Rookie",IF(Table11[[#This Row],[Age]]&lt;=29,"Seasoned","Veteran"))</f>
        <v>Rookie</v>
      </c>
      <c r="Q2960" t="str">
        <f>IF(AND(Table11[[#This Row],[Height (cm)]]&gt;=180,Table11[[#This Row],[Weight (kg)]]&gt;=70),"180+ and 70+","")</f>
        <v/>
      </c>
    </row>
    <row r="2961" spans="12:17" x14ac:dyDescent="0.2">
      <c r="L2961" t="s">
        <v>2636</v>
      </c>
      <c r="M2961">
        <v>18</v>
      </c>
      <c r="N2961">
        <v>182</v>
      </c>
      <c r="O2961">
        <v>74</v>
      </c>
      <c r="P2961" t="str">
        <f>IF(Table11[[#This Row],[Age]]&lt;=22,"Rookie",IF(Table11[[#This Row],[Age]]&lt;=29,"Seasoned","Veteran"))</f>
        <v>Rookie</v>
      </c>
      <c r="Q2961" t="str">
        <f>IF(AND(Table11[[#This Row],[Height (cm)]]&gt;=180,Table11[[#This Row],[Weight (kg)]]&gt;=70),"180+ and 70+","")</f>
        <v>180+ and 70+</v>
      </c>
    </row>
    <row r="2962" spans="12:17" x14ac:dyDescent="0.2">
      <c r="L2962" t="s">
        <v>2637</v>
      </c>
      <c r="M2962">
        <v>21</v>
      </c>
      <c r="N2962">
        <v>183</v>
      </c>
      <c r="O2962">
        <v>78</v>
      </c>
      <c r="P2962" t="str">
        <f>IF(Table11[[#This Row],[Age]]&lt;=22,"Rookie",IF(Table11[[#This Row],[Age]]&lt;=29,"Seasoned","Veteran"))</f>
        <v>Rookie</v>
      </c>
      <c r="Q2962" t="str">
        <f>IF(AND(Table11[[#This Row],[Height (cm)]]&gt;=180,Table11[[#This Row],[Weight (kg)]]&gt;=70),"180+ and 70+","")</f>
        <v>180+ and 70+</v>
      </c>
    </row>
    <row r="2963" spans="12:17" x14ac:dyDescent="0.2">
      <c r="L2963" t="s">
        <v>2638</v>
      </c>
      <c r="M2963">
        <v>18</v>
      </c>
      <c r="N2963">
        <v>183</v>
      </c>
      <c r="O2963">
        <v>65</v>
      </c>
      <c r="P2963" t="str">
        <f>IF(Table11[[#This Row],[Age]]&lt;=22,"Rookie",IF(Table11[[#This Row],[Age]]&lt;=29,"Seasoned","Veteran"))</f>
        <v>Rookie</v>
      </c>
      <c r="Q2963" t="str">
        <f>IF(AND(Table11[[#This Row],[Height (cm)]]&gt;=180,Table11[[#This Row],[Weight (kg)]]&gt;=70),"180+ and 70+","")</f>
        <v/>
      </c>
    </row>
    <row r="2964" spans="12:17" x14ac:dyDescent="0.2">
      <c r="L2964" t="s">
        <v>2639</v>
      </c>
      <c r="M2964">
        <v>21</v>
      </c>
      <c r="N2964">
        <v>179</v>
      </c>
      <c r="O2964">
        <v>73</v>
      </c>
      <c r="P2964" t="str">
        <f>IF(Table11[[#This Row],[Age]]&lt;=22,"Rookie",IF(Table11[[#This Row],[Age]]&lt;=29,"Seasoned","Veteran"))</f>
        <v>Rookie</v>
      </c>
      <c r="Q2964" t="str">
        <f>IF(AND(Table11[[#This Row],[Height (cm)]]&gt;=180,Table11[[#This Row],[Weight (kg)]]&gt;=70),"180+ and 70+","")</f>
        <v/>
      </c>
    </row>
    <row r="2965" spans="12:17" x14ac:dyDescent="0.2">
      <c r="L2965" t="s">
        <v>2640</v>
      </c>
      <c r="M2965">
        <v>19</v>
      </c>
      <c r="N2965">
        <v>184</v>
      </c>
      <c r="O2965">
        <v>69</v>
      </c>
      <c r="P2965" t="str">
        <f>IF(Table11[[#This Row],[Age]]&lt;=22,"Rookie",IF(Table11[[#This Row],[Age]]&lt;=29,"Seasoned","Veteran"))</f>
        <v>Rookie</v>
      </c>
      <c r="Q2965" t="str">
        <f>IF(AND(Table11[[#This Row],[Height (cm)]]&gt;=180,Table11[[#This Row],[Weight (kg)]]&gt;=70),"180+ and 70+","")</f>
        <v/>
      </c>
    </row>
    <row r="2966" spans="12:17" x14ac:dyDescent="0.2">
      <c r="L2966" t="s">
        <v>2641</v>
      </c>
      <c r="M2966">
        <v>17</v>
      </c>
      <c r="N2966">
        <v>176</v>
      </c>
      <c r="O2966">
        <v>68</v>
      </c>
      <c r="P2966" t="str">
        <f>IF(Table11[[#This Row],[Age]]&lt;=22,"Rookie",IF(Table11[[#This Row],[Age]]&lt;=29,"Seasoned","Veteran"))</f>
        <v>Rookie</v>
      </c>
      <c r="Q2966" t="str">
        <f>IF(AND(Table11[[#This Row],[Height (cm)]]&gt;=180,Table11[[#This Row],[Weight (kg)]]&gt;=70),"180+ and 70+","")</f>
        <v/>
      </c>
    </row>
    <row r="2967" spans="12:17" x14ac:dyDescent="0.2">
      <c r="L2967" t="s">
        <v>2642</v>
      </c>
      <c r="M2967">
        <v>19</v>
      </c>
      <c r="N2967">
        <v>170</v>
      </c>
      <c r="O2967">
        <v>66</v>
      </c>
      <c r="P2967" t="str">
        <f>IF(Table11[[#This Row],[Age]]&lt;=22,"Rookie",IF(Table11[[#This Row],[Age]]&lt;=29,"Seasoned","Veteran"))</f>
        <v>Rookie</v>
      </c>
      <c r="Q2967" t="str">
        <f>IF(AND(Table11[[#This Row],[Height (cm)]]&gt;=180,Table11[[#This Row],[Weight (kg)]]&gt;=70),"180+ and 70+","")</f>
        <v/>
      </c>
    </row>
    <row r="2968" spans="12:17" x14ac:dyDescent="0.2">
      <c r="L2968" t="s">
        <v>2643</v>
      </c>
      <c r="M2968">
        <v>18</v>
      </c>
      <c r="N2968">
        <v>184</v>
      </c>
      <c r="O2968">
        <v>71</v>
      </c>
      <c r="P2968" t="str">
        <f>IF(Table11[[#This Row],[Age]]&lt;=22,"Rookie",IF(Table11[[#This Row],[Age]]&lt;=29,"Seasoned","Veteran"))</f>
        <v>Rookie</v>
      </c>
      <c r="Q2968" t="str">
        <f>IF(AND(Table11[[#This Row],[Height (cm)]]&gt;=180,Table11[[#This Row],[Weight (kg)]]&gt;=70),"180+ and 70+","")</f>
        <v>180+ and 70+</v>
      </c>
    </row>
    <row r="2969" spans="12:17" x14ac:dyDescent="0.2">
      <c r="L2969" t="s">
        <v>2644</v>
      </c>
      <c r="M2969">
        <v>19</v>
      </c>
      <c r="N2969">
        <v>180</v>
      </c>
      <c r="O2969">
        <v>74</v>
      </c>
      <c r="P2969" t="str">
        <f>IF(Table11[[#This Row],[Age]]&lt;=22,"Rookie",IF(Table11[[#This Row],[Age]]&lt;=29,"Seasoned","Veteran"))</f>
        <v>Rookie</v>
      </c>
      <c r="Q2969" t="str">
        <f>IF(AND(Table11[[#This Row],[Height (cm)]]&gt;=180,Table11[[#This Row],[Weight (kg)]]&gt;=70),"180+ and 70+","")</f>
        <v>180+ and 70+</v>
      </c>
    </row>
    <row r="2970" spans="12:17" x14ac:dyDescent="0.2">
      <c r="L2970" t="s">
        <v>2645</v>
      </c>
      <c r="M2970">
        <v>20</v>
      </c>
      <c r="N2970">
        <v>183</v>
      </c>
      <c r="O2970">
        <v>80</v>
      </c>
      <c r="P2970" t="str">
        <f>IF(Table11[[#This Row],[Age]]&lt;=22,"Rookie",IF(Table11[[#This Row],[Age]]&lt;=29,"Seasoned","Veteran"))</f>
        <v>Rookie</v>
      </c>
      <c r="Q2970" t="str">
        <f>IF(AND(Table11[[#This Row],[Height (cm)]]&gt;=180,Table11[[#This Row],[Weight (kg)]]&gt;=70),"180+ and 70+","")</f>
        <v>180+ and 70+</v>
      </c>
    </row>
    <row r="2971" spans="12:17" x14ac:dyDescent="0.2">
      <c r="L2971" t="s">
        <v>2646</v>
      </c>
      <c r="M2971">
        <v>18</v>
      </c>
      <c r="N2971">
        <v>173</v>
      </c>
      <c r="O2971">
        <v>70</v>
      </c>
      <c r="P2971" t="str">
        <f>IF(Table11[[#This Row],[Age]]&lt;=22,"Rookie",IF(Table11[[#This Row],[Age]]&lt;=29,"Seasoned","Veteran"))</f>
        <v>Rookie</v>
      </c>
      <c r="Q2971" t="str">
        <f>IF(AND(Table11[[#This Row],[Height (cm)]]&gt;=180,Table11[[#This Row],[Weight (kg)]]&gt;=70),"180+ and 70+","")</f>
        <v/>
      </c>
    </row>
    <row r="2972" spans="12:17" x14ac:dyDescent="0.2">
      <c r="L2972" t="s">
        <v>2647</v>
      </c>
      <c r="M2972">
        <v>17</v>
      </c>
      <c r="N2972">
        <v>181</v>
      </c>
      <c r="O2972">
        <v>72</v>
      </c>
      <c r="P2972" t="str">
        <f>IF(Table11[[#This Row],[Age]]&lt;=22,"Rookie",IF(Table11[[#This Row],[Age]]&lt;=29,"Seasoned","Veteran"))</f>
        <v>Rookie</v>
      </c>
      <c r="Q2972" t="str">
        <f>IF(AND(Table11[[#This Row],[Height (cm)]]&gt;=180,Table11[[#This Row],[Weight (kg)]]&gt;=70),"180+ and 70+","")</f>
        <v>180+ and 70+</v>
      </c>
    </row>
    <row r="2973" spans="12:17" x14ac:dyDescent="0.2">
      <c r="L2973" t="s">
        <v>1997</v>
      </c>
      <c r="M2973">
        <v>17</v>
      </c>
      <c r="N2973">
        <v>174</v>
      </c>
      <c r="O2973">
        <v>66</v>
      </c>
      <c r="P2973" t="str">
        <f>IF(Table11[[#This Row],[Age]]&lt;=22,"Rookie",IF(Table11[[#This Row],[Age]]&lt;=29,"Seasoned","Veteran"))</f>
        <v>Rookie</v>
      </c>
      <c r="Q2973" t="str">
        <f>IF(AND(Table11[[#This Row],[Height (cm)]]&gt;=180,Table11[[#This Row],[Weight (kg)]]&gt;=70),"180+ and 70+","")</f>
        <v/>
      </c>
    </row>
    <row r="2974" spans="12:17" x14ac:dyDescent="0.2">
      <c r="L2974" t="s">
        <v>2648</v>
      </c>
      <c r="M2974">
        <v>19</v>
      </c>
      <c r="N2974">
        <v>191</v>
      </c>
      <c r="O2974">
        <v>77</v>
      </c>
      <c r="P2974" t="str">
        <f>IF(Table11[[#This Row],[Age]]&lt;=22,"Rookie",IF(Table11[[#This Row],[Age]]&lt;=29,"Seasoned","Veteran"))</f>
        <v>Rookie</v>
      </c>
      <c r="Q2974" t="str">
        <f>IF(AND(Table11[[#This Row],[Height (cm)]]&gt;=180,Table11[[#This Row],[Weight (kg)]]&gt;=70),"180+ and 70+","")</f>
        <v>180+ and 70+</v>
      </c>
    </row>
    <row r="2975" spans="12:17" x14ac:dyDescent="0.2">
      <c r="L2975" t="s">
        <v>2649</v>
      </c>
      <c r="M2975">
        <v>17</v>
      </c>
      <c r="N2975">
        <v>179</v>
      </c>
      <c r="O2975">
        <v>70</v>
      </c>
      <c r="P2975" t="str">
        <f>IF(Table11[[#This Row],[Age]]&lt;=22,"Rookie",IF(Table11[[#This Row],[Age]]&lt;=29,"Seasoned","Veteran"))</f>
        <v>Rookie</v>
      </c>
      <c r="Q2975" t="str">
        <f>IF(AND(Table11[[#This Row],[Height (cm)]]&gt;=180,Table11[[#This Row],[Weight (kg)]]&gt;=70),"180+ and 70+","")</f>
        <v/>
      </c>
    </row>
    <row r="2976" spans="12:17" x14ac:dyDescent="0.2">
      <c r="L2976" t="s">
        <v>2650</v>
      </c>
      <c r="M2976">
        <v>17</v>
      </c>
      <c r="N2976">
        <v>170</v>
      </c>
      <c r="O2976">
        <v>65</v>
      </c>
      <c r="P2976" t="str">
        <f>IF(Table11[[#This Row],[Age]]&lt;=22,"Rookie",IF(Table11[[#This Row],[Age]]&lt;=29,"Seasoned","Veteran"))</f>
        <v>Rookie</v>
      </c>
      <c r="Q2976" t="str">
        <f>IF(AND(Table11[[#This Row],[Height (cm)]]&gt;=180,Table11[[#This Row],[Weight (kg)]]&gt;=70),"180+ and 70+","")</f>
        <v/>
      </c>
    </row>
    <row r="2977" spans="12:17" x14ac:dyDescent="0.2">
      <c r="L2977" t="s">
        <v>2651</v>
      </c>
      <c r="M2977">
        <v>19</v>
      </c>
      <c r="N2977">
        <v>183</v>
      </c>
      <c r="O2977">
        <v>74</v>
      </c>
      <c r="P2977" t="str">
        <f>IF(Table11[[#This Row],[Age]]&lt;=22,"Rookie",IF(Table11[[#This Row],[Age]]&lt;=29,"Seasoned","Veteran"))</f>
        <v>Rookie</v>
      </c>
      <c r="Q2977" t="str">
        <f>IF(AND(Table11[[#This Row],[Height (cm)]]&gt;=180,Table11[[#This Row],[Weight (kg)]]&gt;=70),"180+ and 70+","")</f>
        <v>180+ and 70+</v>
      </c>
    </row>
    <row r="2978" spans="12:17" x14ac:dyDescent="0.2">
      <c r="L2978" t="s">
        <v>2652</v>
      </c>
      <c r="M2978">
        <v>18</v>
      </c>
      <c r="N2978">
        <v>190</v>
      </c>
      <c r="O2978">
        <v>72</v>
      </c>
      <c r="P2978" t="str">
        <f>IF(Table11[[#This Row],[Age]]&lt;=22,"Rookie",IF(Table11[[#This Row],[Age]]&lt;=29,"Seasoned","Veteran"))</f>
        <v>Rookie</v>
      </c>
      <c r="Q2978" t="str">
        <f>IF(AND(Table11[[#This Row],[Height (cm)]]&gt;=180,Table11[[#This Row],[Weight (kg)]]&gt;=70),"180+ and 70+","")</f>
        <v>180+ and 70+</v>
      </c>
    </row>
    <row r="2979" spans="12:17" x14ac:dyDescent="0.2">
      <c r="L2979" t="s">
        <v>2653</v>
      </c>
      <c r="M2979">
        <v>21</v>
      </c>
      <c r="N2979">
        <v>172</v>
      </c>
      <c r="O2979">
        <v>66</v>
      </c>
      <c r="P2979" t="str">
        <f>IF(Table11[[#This Row],[Age]]&lt;=22,"Rookie",IF(Table11[[#This Row],[Age]]&lt;=29,"Seasoned","Veteran"))</f>
        <v>Rookie</v>
      </c>
      <c r="Q2979" t="str">
        <f>IF(AND(Table11[[#This Row],[Height (cm)]]&gt;=180,Table11[[#This Row],[Weight (kg)]]&gt;=70),"180+ and 70+","")</f>
        <v/>
      </c>
    </row>
    <row r="2980" spans="12:17" x14ac:dyDescent="0.2">
      <c r="L2980" t="s">
        <v>2654</v>
      </c>
      <c r="M2980">
        <v>19</v>
      </c>
      <c r="N2980">
        <v>182</v>
      </c>
      <c r="O2980">
        <v>67</v>
      </c>
      <c r="P2980" t="str">
        <f>IF(Table11[[#This Row],[Age]]&lt;=22,"Rookie",IF(Table11[[#This Row],[Age]]&lt;=29,"Seasoned","Veteran"))</f>
        <v>Rookie</v>
      </c>
      <c r="Q2980" t="str">
        <f>IF(AND(Table11[[#This Row],[Height (cm)]]&gt;=180,Table11[[#This Row],[Weight (kg)]]&gt;=70),"180+ and 70+","")</f>
        <v/>
      </c>
    </row>
    <row r="2981" spans="12:17" x14ac:dyDescent="0.2">
      <c r="L2981" t="s">
        <v>2655</v>
      </c>
      <c r="M2981">
        <v>20</v>
      </c>
      <c r="N2981">
        <v>187</v>
      </c>
      <c r="O2981">
        <v>77</v>
      </c>
      <c r="P2981" t="str">
        <f>IF(Table11[[#This Row],[Age]]&lt;=22,"Rookie",IF(Table11[[#This Row],[Age]]&lt;=29,"Seasoned","Veteran"))</f>
        <v>Rookie</v>
      </c>
      <c r="Q2981" t="str">
        <f>IF(AND(Table11[[#This Row],[Height (cm)]]&gt;=180,Table11[[#This Row],[Weight (kg)]]&gt;=70),"180+ and 70+","")</f>
        <v>180+ and 70+</v>
      </c>
    </row>
    <row r="2982" spans="12:17" x14ac:dyDescent="0.2">
      <c r="L2982" t="s">
        <v>2656</v>
      </c>
      <c r="M2982">
        <v>19</v>
      </c>
      <c r="N2982">
        <v>176</v>
      </c>
      <c r="O2982">
        <v>77</v>
      </c>
      <c r="P2982" t="str">
        <f>IF(Table11[[#This Row],[Age]]&lt;=22,"Rookie",IF(Table11[[#This Row],[Age]]&lt;=29,"Seasoned","Veteran"))</f>
        <v>Rookie</v>
      </c>
      <c r="Q2982" t="str">
        <f>IF(AND(Table11[[#This Row],[Height (cm)]]&gt;=180,Table11[[#This Row],[Weight (kg)]]&gt;=70),"180+ and 70+","")</f>
        <v/>
      </c>
    </row>
    <row r="2983" spans="12:17" x14ac:dyDescent="0.2">
      <c r="L2983" t="s">
        <v>2657</v>
      </c>
      <c r="M2983">
        <v>18</v>
      </c>
      <c r="N2983">
        <v>172</v>
      </c>
      <c r="O2983">
        <v>71</v>
      </c>
      <c r="P2983" t="str">
        <f>IF(Table11[[#This Row],[Age]]&lt;=22,"Rookie",IF(Table11[[#This Row],[Age]]&lt;=29,"Seasoned","Veteran"))</f>
        <v>Rookie</v>
      </c>
      <c r="Q2983" t="str">
        <f>IF(AND(Table11[[#This Row],[Height (cm)]]&gt;=180,Table11[[#This Row],[Weight (kg)]]&gt;=70),"180+ and 70+","")</f>
        <v/>
      </c>
    </row>
    <row r="2984" spans="12:17" x14ac:dyDescent="0.2">
      <c r="L2984" t="s">
        <v>2658</v>
      </c>
      <c r="M2984">
        <v>18</v>
      </c>
      <c r="N2984">
        <v>178</v>
      </c>
      <c r="O2984">
        <v>73</v>
      </c>
      <c r="P2984" t="str">
        <f>IF(Table11[[#This Row],[Age]]&lt;=22,"Rookie",IF(Table11[[#This Row],[Age]]&lt;=29,"Seasoned","Veteran"))</f>
        <v>Rookie</v>
      </c>
      <c r="Q2984" t="str">
        <f>IF(AND(Table11[[#This Row],[Height (cm)]]&gt;=180,Table11[[#This Row],[Weight (kg)]]&gt;=70),"180+ and 70+","")</f>
        <v/>
      </c>
    </row>
    <row r="2985" spans="12:17" x14ac:dyDescent="0.2">
      <c r="L2985" t="s">
        <v>2659</v>
      </c>
      <c r="M2985">
        <v>27</v>
      </c>
      <c r="N2985">
        <v>190</v>
      </c>
      <c r="O2985">
        <v>80</v>
      </c>
      <c r="P2985" t="str">
        <f>IF(Table11[[#This Row],[Age]]&lt;=22,"Rookie",IF(Table11[[#This Row],[Age]]&lt;=29,"Seasoned","Veteran"))</f>
        <v>Seasoned</v>
      </c>
      <c r="Q2985" t="str">
        <f>IF(AND(Table11[[#This Row],[Height (cm)]]&gt;=180,Table11[[#This Row],[Weight (kg)]]&gt;=70),"180+ and 70+","")</f>
        <v>180+ and 70+</v>
      </c>
    </row>
    <row r="2986" spans="12:17" x14ac:dyDescent="0.2">
      <c r="L2986" t="s">
        <v>2660</v>
      </c>
      <c r="M2986">
        <v>22</v>
      </c>
      <c r="N2986">
        <v>179</v>
      </c>
      <c r="O2986">
        <v>74</v>
      </c>
      <c r="P2986" t="str">
        <f>IF(Table11[[#This Row],[Age]]&lt;=22,"Rookie",IF(Table11[[#This Row],[Age]]&lt;=29,"Seasoned","Veteran"))</f>
        <v>Rookie</v>
      </c>
      <c r="Q2986" t="str">
        <f>IF(AND(Table11[[#This Row],[Height (cm)]]&gt;=180,Table11[[#This Row],[Weight (kg)]]&gt;=70),"180+ and 70+","")</f>
        <v/>
      </c>
    </row>
    <row r="2987" spans="12:17" x14ac:dyDescent="0.2">
      <c r="L2987" t="s">
        <v>2661</v>
      </c>
      <c r="M2987">
        <v>22</v>
      </c>
      <c r="N2987">
        <v>177</v>
      </c>
      <c r="O2987">
        <v>69</v>
      </c>
      <c r="P2987" t="str">
        <f>IF(Table11[[#This Row],[Age]]&lt;=22,"Rookie",IF(Table11[[#This Row],[Age]]&lt;=29,"Seasoned","Veteran"))</f>
        <v>Rookie</v>
      </c>
      <c r="Q2987" t="str">
        <f>IF(AND(Table11[[#This Row],[Height (cm)]]&gt;=180,Table11[[#This Row],[Weight (kg)]]&gt;=70),"180+ and 70+","")</f>
        <v/>
      </c>
    </row>
    <row r="2988" spans="12:17" x14ac:dyDescent="0.2">
      <c r="L2988" t="s">
        <v>2662</v>
      </c>
      <c r="M2988">
        <v>19</v>
      </c>
      <c r="N2988">
        <v>177</v>
      </c>
      <c r="O2988">
        <v>72</v>
      </c>
      <c r="P2988" t="str">
        <f>IF(Table11[[#This Row],[Age]]&lt;=22,"Rookie",IF(Table11[[#This Row],[Age]]&lt;=29,"Seasoned","Veteran"))</f>
        <v>Rookie</v>
      </c>
      <c r="Q2988" t="str">
        <f>IF(AND(Table11[[#This Row],[Height (cm)]]&gt;=180,Table11[[#This Row],[Weight (kg)]]&gt;=70),"180+ and 70+","")</f>
        <v/>
      </c>
    </row>
    <row r="2989" spans="12:17" x14ac:dyDescent="0.2">
      <c r="L2989" t="s">
        <v>2663</v>
      </c>
      <c r="M2989">
        <v>18</v>
      </c>
      <c r="N2989">
        <v>180</v>
      </c>
      <c r="O2989">
        <v>75</v>
      </c>
      <c r="P2989" t="str">
        <f>IF(Table11[[#This Row],[Age]]&lt;=22,"Rookie",IF(Table11[[#This Row],[Age]]&lt;=29,"Seasoned","Veteran"))</f>
        <v>Rookie</v>
      </c>
      <c r="Q2989" t="str">
        <f>IF(AND(Table11[[#This Row],[Height (cm)]]&gt;=180,Table11[[#This Row],[Weight (kg)]]&gt;=70),"180+ and 70+","")</f>
        <v>180+ and 70+</v>
      </c>
    </row>
    <row r="2990" spans="12:17" x14ac:dyDescent="0.2">
      <c r="L2990" t="s">
        <v>2664</v>
      </c>
      <c r="M2990">
        <v>19</v>
      </c>
      <c r="N2990">
        <v>193</v>
      </c>
      <c r="O2990">
        <v>76</v>
      </c>
      <c r="P2990" t="str">
        <f>IF(Table11[[#This Row],[Age]]&lt;=22,"Rookie",IF(Table11[[#This Row],[Age]]&lt;=29,"Seasoned","Veteran"))</f>
        <v>Rookie</v>
      </c>
      <c r="Q2990" t="str">
        <f>IF(AND(Table11[[#This Row],[Height (cm)]]&gt;=180,Table11[[#This Row],[Weight (kg)]]&gt;=70),"180+ and 70+","")</f>
        <v>180+ and 70+</v>
      </c>
    </row>
    <row r="2991" spans="12:17" x14ac:dyDescent="0.2">
      <c r="L2991" t="s">
        <v>2665</v>
      </c>
      <c r="M2991">
        <v>19</v>
      </c>
      <c r="N2991">
        <v>177</v>
      </c>
      <c r="O2991">
        <v>74</v>
      </c>
      <c r="P2991" t="str">
        <f>IF(Table11[[#This Row],[Age]]&lt;=22,"Rookie",IF(Table11[[#This Row],[Age]]&lt;=29,"Seasoned","Veteran"))</f>
        <v>Rookie</v>
      </c>
      <c r="Q2991" t="str">
        <f>IF(AND(Table11[[#This Row],[Height (cm)]]&gt;=180,Table11[[#This Row],[Weight (kg)]]&gt;=70),"180+ and 70+","")</f>
        <v/>
      </c>
    </row>
    <row r="2992" spans="12:17" x14ac:dyDescent="0.2">
      <c r="L2992" t="s">
        <v>2666</v>
      </c>
      <c r="M2992">
        <v>19</v>
      </c>
      <c r="N2992">
        <v>194</v>
      </c>
      <c r="O2992">
        <v>80</v>
      </c>
      <c r="P2992" t="str">
        <f>IF(Table11[[#This Row],[Age]]&lt;=22,"Rookie",IF(Table11[[#This Row],[Age]]&lt;=29,"Seasoned","Veteran"))</f>
        <v>Rookie</v>
      </c>
      <c r="Q2992" t="str">
        <f>IF(AND(Table11[[#This Row],[Height (cm)]]&gt;=180,Table11[[#This Row],[Weight (kg)]]&gt;=70),"180+ and 70+","")</f>
        <v>180+ and 70+</v>
      </c>
    </row>
    <row r="2993" spans="12:17" x14ac:dyDescent="0.2">
      <c r="L2993" t="s">
        <v>2667</v>
      </c>
      <c r="M2993">
        <v>22</v>
      </c>
      <c r="N2993">
        <v>187</v>
      </c>
      <c r="O2993">
        <v>83</v>
      </c>
      <c r="P2993" t="str">
        <f>IF(Table11[[#This Row],[Age]]&lt;=22,"Rookie",IF(Table11[[#This Row],[Age]]&lt;=29,"Seasoned","Veteran"))</f>
        <v>Rookie</v>
      </c>
      <c r="Q2993" t="str">
        <f>IF(AND(Table11[[#This Row],[Height (cm)]]&gt;=180,Table11[[#This Row],[Weight (kg)]]&gt;=70),"180+ and 70+","")</f>
        <v>180+ and 70+</v>
      </c>
    </row>
    <row r="2994" spans="12:17" x14ac:dyDescent="0.2">
      <c r="L2994" t="s">
        <v>2668</v>
      </c>
      <c r="M2994">
        <v>19</v>
      </c>
      <c r="N2994">
        <v>178</v>
      </c>
      <c r="O2994">
        <v>71</v>
      </c>
      <c r="P2994" t="str">
        <f>IF(Table11[[#This Row],[Age]]&lt;=22,"Rookie",IF(Table11[[#This Row],[Age]]&lt;=29,"Seasoned","Veteran"))</f>
        <v>Rookie</v>
      </c>
      <c r="Q2994" t="str">
        <f>IF(AND(Table11[[#This Row],[Height (cm)]]&gt;=180,Table11[[#This Row],[Weight (kg)]]&gt;=70),"180+ and 70+","")</f>
        <v/>
      </c>
    </row>
    <row r="2995" spans="12:17" x14ac:dyDescent="0.2">
      <c r="L2995" t="s">
        <v>2669</v>
      </c>
      <c r="M2995">
        <v>18</v>
      </c>
      <c r="N2995">
        <v>194</v>
      </c>
      <c r="O2995">
        <v>84</v>
      </c>
      <c r="P2995" t="str">
        <f>IF(Table11[[#This Row],[Age]]&lt;=22,"Rookie",IF(Table11[[#This Row],[Age]]&lt;=29,"Seasoned","Veteran"))</f>
        <v>Rookie</v>
      </c>
      <c r="Q2995" t="str">
        <f>IF(AND(Table11[[#This Row],[Height (cm)]]&gt;=180,Table11[[#This Row],[Weight (kg)]]&gt;=70),"180+ and 70+","")</f>
        <v>180+ and 70+</v>
      </c>
    </row>
    <row r="2996" spans="12:17" x14ac:dyDescent="0.2">
      <c r="L2996" t="s">
        <v>2670</v>
      </c>
      <c r="M2996">
        <v>20</v>
      </c>
      <c r="N2996">
        <v>188</v>
      </c>
      <c r="O2996">
        <v>77</v>
      </c>
      <c r="P2996" t="str">
        <f>IF(Table11[[#This Row],[Age]]&lt;=22,"Rookie",IF(Table11[[#This Row],[Age]]&lt;=29,"Seasoned","Veteran"))</f>
        <v>Rookie</v>
      </c>
      <c r="Q2996" t="str">
        <f>IF(AND(Table11[[#This Row],[Height (cm)]]&gt;=180,Table11[[#This Row],[Weight (kg)]]&gt;=70),"180+ and 70+","")</f>
        <v>180+ and 70+</v>
      </c>
    </row>
    <row r="2997" spans="12:17" x14ac:dyDescent="0.2">
      <c r="L2997" t="s">
        <v>2671</v>
      </c>
      <c r="M2997">
        <v>21</v>
      </c>
      <c r="N2997">
        <v>190</v>
      </c>
      <c r="O2997">
        <v>81</v>
      </c>
      <c r="P2997" t="str">
        <f>IF(Table11[[#This Row],[Age]]&lt;=22,"Rookie",IF(Table11[[#This Row],[Age]]&lt;=29,"Seasoned","Veteran"))</f>
        <v>Rookie</v>
      </c>
      <c r="Q2997" t="str">
        <f>IF(AND(Table11[[#This Row],[Height (cm)]]&gt;=180,Table11[[#This Row],[Weight (kg)]]&gt;=70),"180+ and 70+","")</f>
        <v>180+ and 70+</v>
      </c>
    </row>
    <row r="2998" spans="12:17" x14ac:dyDescent="0.2">
      <c r="L2998" t="s">
        <v>2569</v>
      </c>
      <c r="M2998">
        <v>26</v>
      </c>
      <c r="N2998">
        <v>169</v>
      </c>
      <c r="O2998">
        <v>63</v>
      </c>
      <c r="P2998" t="str">
        <f>IF(Table11[[#This Row],[Age]]&lt;=22,"Rookie",IF(Table11[[#This Row],[Age]]&lt;=29,"Seasoned","Veteran"))</f>
        <v>Seasoned</v>
      </c>
      <c r="Q2998" t="str">
        <f>IF(AND(Table11[[#This Row],[Height (cm)]]&gt;=180,Table11[[#This Row],[Weight (kg)]]&gt;=70),"180+ and 70+","")</f>
        <v/>
      </c>
    </row>
    <row r="2999" spans="12:17" x14ac:dyDescent="0.2">
      <c r="L2999" t="s">
        <v>2570</v>
      </c>
      <c r="M2999">
        <v>23</v>
      </c>
      <c r="N2999">
        <v>193</v>
      </c>
      <c r="O2999">
        <v>85</v>
      </c>
      <c r="P2999" t="str">
        <f>IF(Table11[[#This Row],[Age]]&lt;=22,"Rookie",IF(Table11[[#This Row],[Age]]&lt;=29,"Seasoned","Veteran"))</f>
        <v>Seasoned</v>
      </c>
      <c r="Q2999" t="str">
        <f>IF(AND(Table11[[#This Row],[Height (cm)]]&gt;=180,Table11[[#This Row],[Weight (kg)]]&gt;=70),"180+ and 70+","")</f>
        <v>180+ and 70+</v>
      </c>
    </row>
    <row r="3000" spans="12:17" x14ac:dyDescent="0.2">
      <c r="L3000" t="s">
        <v>2571</v>
      </c>
      <c r="M3000">
        <v>24</v>
      </c>
      <c r="N3000">
        <v>199</v>
      </c>
      <c r="O3000">
        <v>95</v>
      </c>
      <c r="P3000" t="str">
        <f>IF(Table11[[#This Row],[Age]]&lt;=22,"Rookie",IF(Table11[[#This Row],[Age]]&lt;=29,"Seasoned","Veteran"))</f>
        <v>Seasoned</v>
      </c>
      <c r="Q3000" t="str">
        <f>IF(AND(Table11[[#This Row],[Height (cm)]]&gt;=180,Table11[[#This Row],[Weight (kg)]]&gt;=70),"180+ and 70+","")</f>
        <v>180+ and 70+</v>
      </c>
    </row>
    <row r="3001" spans="12:17" x14ac:dyDescent="0.2">
      <c r="L3001" t="s">
        <v>2572</v>
      </c>
      <c r="M3001">
        <v>20</v>
      </c>
      <c r="N3001">
        <v>171</v>
      </c>
      <c r="O3001">
        <v>68</v>
      </c>
      <c r="P3001" t="str">
        <f>IF(Table11[[#This Row],[Age]]&lt;=22,"Rookie",IF(Table11[[#This Row],[Age]]&lt;=29,"Seasoned","Veteran"))</f>
        <v>Rookie</v>
      </c>
      <c r="Q3001" t="str">
        <f>IF(AND(Table11[[#This Row],[Height (cm)]]&gt;=180,Table11[[#This Row],[Weight (kg)]]&gt;=70),"180+ and 70+","")</f>
        <v/>
      </c>
    </row>
    <row r="3002" spans="12:17" x14ac:dyDescent="0.2">
      <c r="L3002" t="s">
        <v>2672</v>
      </c>
      <c r="M3002">
        <v>19</v>
      </c>
      <c r="N3002">
        <v>194</v>
      </c>
      <c r="O3002">
        <v>71</v>
      </c>
      <c r="P3002" t="str">
        <f>IF(Table11[[#This Row],[Age]]&lt;=22,"Rookie",IF(Table11[[#This Row],[Age]]&lt;=29,"Seasoned","Veteran"))</f>
        <v>Rookie</v>
      </c>
      <c r="Q3002" t="str">
        <f>IF(AND(Table11[[#This Row],[Height (cm)]]&gt;=180,Table11[[#This Row],[Weight (kg)]]&gt;=70),"180+ and 70+","")</f>
        <v>180+ and 70+</v>
      </c>
    </row>
    <row r="3003" spans="12:17" x14ac:dyDescent="0.2">
      <c r="L3003" t="s">
        <v>2673</v>
      </c>
      <c r="M3003">
        <v>22</v>
      </c>
      <c r="N3003">
        <v>187</v>
      </c>
      <c r="O3003">
        <v>72</v>
      </c>
      <c r="P3003" t="str">
        <f>IF(Table11[[#This Row],[Age]]&lt;=22,"Rookie",IF(Table11[[#This Row],[Age]]&lt;=29,"Seasoned","Veteran"))</f>
        <v>Rookie</v>
      </c>
      <c r="Q3003" t="str">
        <f>IF(AND(Table11[[#This Row],[Height (cm)]]&gt;=180,Table11[[#This Row],[Weight (kg)]]&gt;=70),"180+ and 70+","")</f>
        <v>180+ and 70+</v>
      </c>
    </row>
    <row r="3004" spans="12:17" x14ac:dyDescent="0.2">
      <c r="L3004" t="s">
        <v>2674</v>
      </c>
      <c r="M3004">
        <v>20</v>
      </c>
      <c r="N3004">
        <v>175</v>
      </c>
      <c r="O3004">
        <v>70</v>
      </c>
      <c r="P3004" t="str">
        <f>IF(Table11[[#This Row],[Age]]&lt;=22,"Rookie",IF(Table11[[#This Row],[Age]]&lt;=29,"Seasoned","Veteran"))</f>
        <v>Rookie</v>
      </c>
      <c r="Q3004" t="str">
        <f>IF(AND(Table11[[#This Row],[Height (cm)]]&gt;=180,Table11[[#This Row],[Weight (kg)]]&gt;=70),"180+ and 70+","")</f>
        <v/>
      </c>
    </row>
    <row r="3005" spans="12:17" x14ac:dyDescent="0.2">
      <c r="L3005" t="s">
        <v>2675</v>
      </c>
      <c r="M3005">
        <v>19</v>
      </c>
      <c r="N3005">
        <v>178</v>
      </c>
      <c r="O3005">
        <v>69</v>
      </c>
      <c r="P3005" t="str">
        <f>IF(Table11[[#This Row],[Age]]&lt;=22,"Rookie",IF(Table11[[#This Row],[Age]]&lt;=29,"Seasoned","Veteran"))</f>
        <v>Rookie</v>
      </c>
      <c r="Q3005" t="str">
        <f>IF(AND(Table11[[#This Row],[Height (cm)]]&gt;=180,Table11[[#This Row],[Weight (kg)]]&gt;=70),"180+ and 70+","")</f>
        <v/>
      </c>
    </row>
    <row r="3006" spans="12:17" x14ac:dyDescent="0.2">
      <c r="L3006" t="s">
        <v>2676</v>
      </c>
      <c r="M3006">
        <v>20</v>
      </c>
      <c r="N3006">
        <v>180</v>
      </c>
      <c r="O3006">
        <v>81</v>
      </c>
      <c r="P3006" t="str">
        <f>IF(Table11[[#This Row],[Age]]&lt;=22,"Rookie",IF(Table11[[#This Row],[Age]]&lt;=29,"Seasoned","Veteran"))</f>
        <v>Rookie</v>
      </c>
      <c r="Q3006" t="str">
        <f>IF(AND(Table11[[#This Row],[Height (cm)]]&gt;=180,Table11[[#This Row],[Weight (kg)]]&gt;=70),"180+ and 70+","")</f>
        <v>180+ and 70+</v>
      </c>
    </row>
    <row r="3007" spans="12:17" x14ac:dyDescent="0.2">
      <c r="L3007" t="s">
        <v>2677</v>
      </c>
      <c r="M3007">
        <v>19</v>
      </c>
      <c r="N3007">
        <v>190</v>
      </c>
      <c r="O3007">
        <v>85</v>
      </c>
      <c r="P3007" t="str">
        <f>IF(Table11[[#This Row],[Age]]&lt;=22,"Rookie",IF(Table11[[#This Row],[Age]]&lt;=29,"Seasoned","Veteran"))</f>
        <v>Rookie</v>
      </c>
      <c r="Q3007" t="str">
        <f>IF(AND(Table11[[#This Row],[Height (cm)]]&gt;=180,Table11[[#This Row],[Weight (kg)]]&gt;=70),"180+ and 70+","")</f>
        <v>180+ and 70+</v>
      </c>
    </row>
    <row r="3008" spans="12:17" x14ac:dyDescent="0.2">
      <c r="L3008" t="s">
        <v>2678</v>
      </c>
      <c r="M3008">
        <v>17</v>
      </c>
      <c r="N3008">
        <v>189</v>
      </c>
      <c r="O3008">
        <v>88</v>
      </c>
      <c r="P3008" t="str">
        <f>IF(Table11[[#This Row],[Age]]&lt;=22,"Rookie",IF(Table11[[#This Row],[Age]]&lt;=29,"Seasoned","Veteran"))</f>
        <v>Rookie</v>
      </c>
      <c r="Q3008" t="str">
        <f>IF(AND(Table11[[#This Row],[Height (cm)]]&gt;=180,Table11[[#This Row],[Weight (kg)]]&gt;=70),"180+ and 70+","")</f>
        <v>180+ and 70+</v>
      </c>
    </row>
    <row r="3009" spans="12:17" x14ac:dyDescent="0.2">
      <c r="L3009" t="s">
        <v>2679</v>
      </c>
      <c r="M3009">
        <v>24</v>
      </c>
      <c r="N3009">
        <v>187</v>
      </c>
      <c r="O3009">
        <v>80</v>
      </c>
      <c r="P3009" t="str">
        <f>IF(Table11[[#This Row],[Age]]&lt;=22,"Rookie",IF(Table11[[#This Row],[Age]]&lt;=29,"Seasoned","Veteran"))</f>
        <v>Seasoned</v>
      </c>
      <c r="Q3009" t="str">
        <f>IF(AND(Table11[[#This Row],[Height (cm)]]&gt;=180,Table11[[#This Row],[Weight (kg)]]&gt;=70),"180+ and 70+","")</f>
        <v>180+ and 70+</v>
      </c>
    </row>
    <row r="3010" spans="12:17" x14ac:dyDescent="0.2">
      <c r="L3010" t="s">
        <v>2680</v>
      </c>
      <c r="M3010">
        <v>19</v>
      </c>
      <c r="N3010">
        <v>186</v>
      </c>
      <c r="O3010">
        <v>66</v>
      </c>
      <c r="P3010" t="str">
        <f>IF(Table11[[#This Row],[Age]]&lt;=22,"Rookie",IF(Table11[[#This Row],[Age]]&lt;=29,"Seasoned","Veteran"))</f>
        <v>Rookie</v>
      </c>
      <c r="Q3010" t="str">
        <f>IF(AND(Table11[[#This Row],[Height (cm)]]&gt;=180,Table11[[#This Row],[Weight (kg)]]&gt;=70),"180+ and 70+","")</f>
        <v/>
      </c>
    </row>
    <row r="3011" spans="12:17" x14ac:dyDescent="0.2">
      <c r="L3011" t="s">
        <v>2681</v>
      </c>
      <c r="M3011">
        <v>21</v>
      </c>
      <c r="N3011">
        <v>178</v>
      </c>
      <c r="O3011">
        <v>66</v>
      </c>
      <c r="P3011" t="str">
        <f>IF(Table11[[#This Row],[Age]]&lt;=22,"Rookie",IF(Table11[[#This Row],[Age]]&lt;=29,"Seasoned","Veteran"))</f>
        <v>Rookie</v>
      </c>
      <c r="Q3011" t="str">
        <f>IF(AND(Table11[[#This Row],[Height (cm)]]&gt;=180,Table11[[#This Row],[Weight (kg)]]&gt;=70),"180+ and 70+","")</f>
        <v/>
      </c>
    </row>
    <row r="3012" spans="12:17" x14ac:dyDescent="0.2">
      <c r="L3012" t="s">
        <v>2682</v>
      </c>
      <c r="M3012">
        <v>20</v>
      </c>
      <c r="N3012">
        <v>178</v>
      </c>
      <c r="O3012">
        <v>71</v>
      </c>
      <c r="P3012" t="str">
        <f>IF(Table11[[#This Row],[Age]]&lt;=22,"Rookie",IF(Table11[[#This Row],[Age]]&lt;=29,"Seasoned","Veteran"))</f>
        <v>Rookie</v>
      </c>
      <c r="Q3012" t="str">
        <f>IF(AND(Table11[[#This Row],[Height (cm)]]&gt;=180,Table11[[#This Row],[Weight (kg)]]&gt;=70),"180+ and 70+","")</f>
        <v/>
      </c>
    </row>
    <row r="3013" spans="12:17" x14ac:dyDescent="0.2">
      <c r="L3013" t="s">
        <v>2683</v>
      </c>
      <c r="M3013">
        <v>20</v>
      </c>
      <c r="N3013">
        <v>176</v>
      </c>
      <c r="O3013">
        <v>70</v>
      </c>
      <c r="P3013" t="str">
        <f>IF(Table11[[#This Row],[Age]]&lt;=22,"Rookie",IF(Table11[[#This Row],[Age]]&lt;=29,"Seasoned","Veteran"))</f>
        <v>Rookie</v>
      </c>
      <c r="Q3013" t="str">
        <f>IF(AND(Table11[[#This Row],[Height (cm)]]&gt;=180,Table11[[#This Row],[Weight (kg)]]&gt;=70),"180+ and 70+","")</f>
        <v/>
      </c>
    </row>
    <row r="3014" spans="12:17" x14ac:dyDescent="0.2">
      <c r="L3014" t="s">
        <v>2684</v>
      </c>
      <c r="M3014">
        <v>21</v>
      </c>
      <c r="N3014">
        <v>188</v>
      </c>
      <c r="O3014">
        <v>78</v>
      </c>
      <c r="P3014" t="str">
        <f>IF(Table11[[#This Row],[Age]]&lt;=22,"Rookie",IF(Table11[[#This Row],[Age]]&lt;=29,"Seasoned","Veteran"))</f>
        <v>Rookie</v>
      </c>
      <c r="Q3014" t="str">
        <f>IF(AND(Table11[[#This Row],[Height (cm)]]&gt;=180,Table11[[#This Row],[Weight (kg)]]&gt;=70),"180+ and 70+","")</f>
        <v>180+ and 70+</v>
      </c>
    </row>
    <row r="3015" spans="12:17" x14ac:dyDescent="0.2">
      <c r="L3015" t="s">
        <v>2685</v>
      </c>
      <c r="M3015">
        <v>19</v>
      </c>
      <c r="N3015">
        <v>182</v>
      </c>
      <c r="O3015">
        <v>73</v>
      </c>
      <c r="P3015" t="str">
        <f>IF(Table11[[#This Row],[Age]]&lt;=22,"Rookie",IF(Table11[[#This Row],[Age]]&lt;=29,"Seasoned","Veteran"))</f>
        <v>Rookie</v>
      </c>
      <c r="Q3015" t="str">
        <f>IF(AND(Table11[[#This Row],[Height (cm)]]&gt;=180,Table11[[#This Row],[Weight (kg)]]&gt;=70),"180+ and 70+","")</f>
        <v>180+ and 70+</v>
      </c>
    </row>
    <row r="3016" spans="12:17" x14ac:dyDescent="0.2">
      <c r="L3016" t="s">
        <v>2686</v>
      </c>
      <c r="M3016">
        <v>17</v>
      </c>
      <c r="N3016">
        <v>180</v>
      </c>
      <c r="O3016">
        <v>72</v>
      </c>
      <c r="P3016" t="str">
        <f>IF(Table11[[#This Row],[Age]]&lt;=22,"Rookie",IF(Table11[[#This Row],[Age]]&lt;=29,"Seasoned","Veteran"))</f>
        <v>Rookie</v>
      </c>
      <c r="Q3016" t="str">
        <f>IF(AND(Table11[[#This Row],[Height (cm)]]&gt;=180,Table11[[#This Row],[Weight (kg)]]&gt;=70),"180+ and 70+","")</f>
        <v>180+ and 70+</v>
      </c>
    </row>
    <row r="3017" spans="12:17" x14ac:dyDescent="0.2">
      <c r="L3017" t="s">
        <v>2687</v>
      </c>
      <c r="M3017">
        <v>18</v>
      </c>
      <c r="N3017">
        <v>178</v>
      </c>
      <c r="O3017">
        <v>68</v>
      </c>
      <c r="P3017" t="str">
        <f>IF(Table11[[#This Row],[Age]]&lt;=22,"Rookie",IF(Table11[[#This Row],[Age]]&lt;=29,"Seasoned","Veteran"))</f>
        <v>Rookie</v>
      </c>
      <c r="Q3017" t="str">
        <f>IF(AND(Table11[[#This Row],[Height (cm)]]&gt;=180,Table11[[#This Row],[Weight (kg)]]&gt;=70),"180+ and 70+","")</f>
        <v/>
      </c>
    </row>
    <row r="3018" spans="12:17" x14ac:dyDescent="0.2">
      <c r="L3018" t="s">
        <v>2688</v>
      </c>
      <c r="M3018">
        <v>21</v>
      </c>
      <c r="N3018">
        <v>184</v>
      </c>
      <c r="O3018">
        <v>75</v>
      </c>
      <c r="P3018" t="str">
        <f>IF(Table11[[#This Row],[Age]]&lt;=22,"Rookie",IF(Table11[[#This Row],[Age]]&lt;=29,"Seasoned","Veteran"))</f>
        <v>Rookie</v>
      </c>
      <c r="Q3018" t="str">
        <f>IF(AND(Table11[[#This Row],[Height (cm)]]&gt;=180,Table11[[#This Row],[Weight (kg)]]&gt;=70),"180+ and 70+","")</f>
        <v>180+ and 70+</v>
      </c>
    </row>
    <row r="3019" spans="12:17" x14ac:dyDescent="0.2">
      <c r="L3019" t="s">
        <v>2689</v>
      </c>
      <c r="M3019">
        <v>18</v>
      </c>
      <c r="N3019">
        <v>177</v>
      </c>
      <c r="O3019">
        <v>63</v>
      </c>
      <c r="P3019" t="str">
        <f>IF(Table11[[#This Row],[Age]]&lt;=22,"Rookie",IF(Table11[[#This Row],[Age]]&lt;=29,"Seasoned","Veteran"))</f>
        <v>Rookie</v>
      </c>
      <c r="Q3019" t="str">
        <f>IF(AND(Table11[[#This Row],[Height (cm)]]&gt;=180,Table11[[#This Row],[Weight (kg)]]&gt;=70),"180+ and 70+","")</f>
        <v/>
      </c>
    </row>
    <row r="3020" spans="12:17" x14ac:dyDescent="0.2">
      <c r="L3020" t="s">
        <v>2690</v>
      </c>
      <c r="M3020">
        <v>18</v>
      </c>
      <c r="N3020">
        <v>178</v>
      </c>
      <c r="O3020">
        <v>73</v>
      </c>
      <c r="P3020" t="str">
        <f>IF(Table11[[#This Row],[Age]]&lt;=22,"Rookie",IF(Table11[[#This Row],[Age]]&lt;=29,"Seasoned","Veteran"))</f>
        <v>Rookie</v>
      </c>
      <c r="Q3020" t="str">
        <f>IF(AND(Table11[[#This Row],[Height (cm)]]&gt;=180,Table11[[#This Row],[Weight (kg)]]&gt;=70),"180+ and 70+","")</f>
        <v/>
      </c>
    </row>
    <row r="3021" spans="12:17" x14ac:dyDescent="0.2">
      <c r="L3021" t="s">
        <v>2691</v>
      </c>
      <c r="M3021">
        <v>17</v>
      </c>
      <c r="N3021">
        <v>193</v>
      </c>
      <c r="O3021">
        <v>82</v>
      </c>
      <c r="P3021" t="str">
        <f>IF(Table11[[#This Row],[Age]]&lt;=22,"Rookie",IF(Table11[[#This Row],[Age]]&lt;=29,"Seasoned","Veteran"))</f>
        <v>Rookie</v>
      </c>
      <c r="Q3021" t="str">
        <f>IF(AND(Table11[[#This Row],[Height (cm)]]&gt;=180,Table11[[#This Row],[Weight (kg)]]&gt;=70),"180+ and 70+","")</f>
        <v>180+ and 70+</v>
      </c>
    </row>
    <row r="3022" spans="12:17" x14ac:dyDescent="0.2">
      <c r="L3022" t="s">
        <v>2692</v>
      </c>
      <c r="M3022">
        <v>19</v>
      </c>
      <c r="N3022">
        <v>191</v>
      </c>
      <c r="O3022">
        <v>73</v>
      </c>
      <c r="P3022" t="str">
        <f>IF(Table11[[#This Row],[Age]]&lt;=22,"Rookie",IF(Table11[[#This Row],[Age]]&lt;=29,"Seasoned","Veteran"))</f>
        <v>Rookie</v>
      </c>
      <c r="Q3022" t="str">
        <f>IF(AND(Table11[[#This Row],[Height (cm)]]&gt;=180,Table11[[#This Row],[Weight (kg)]]&gt;=70),"180+ and 70+","")</f>
        <v>180+ and 70+</v>
      </c>
    </row>
    <row r="3023" spans="12:17" x14ac:dyDescent="0.2">
      <c r="L3023" t="s">
        <v>2693</v>
      </c>
      <c r="M3023">
        <v>19</v>
      </c>
      <c r="N3023">
        <v>184</v>
      </c>
      <c r="O3023">
        <v>76</v>
      </c>
      <c r="P3023" t="str">
        <f>IF(Table11[[#This Row],[Age]]&lt;=22,"Rookie",IF(Table11[[#This Row],[Age]]&lt;=29,"Seasoned","Veteran"))</f>
        <v>Rookie</v>
      </c>
      <c r="Q3023" t="str">
        <f>IF(AND(Table11[[#This Row],[Height (cm)]]&gt;=180,Table11[[#This Row],[Weight (kg)]]&gt;=70),"180+ and 70+","")</f>
        <v>180+ and 70+</v>
      </c>
    </row>
    <row r="3024" spans="12:17" x14ac:dyDescent="0.2">
      <c r="L3024" t="s">
        <v>2694</v>
      </c>
      <c r="M3024">
        <v>22</v>
      </c>
      <c r="N3024">
        <v>187</v>
      </c>
      <c r="O3024">
        <v>80</v>
      </c>
      <c r="P3024" t="str">
        <f>IF(Table11[[#This Row],[Age]]&lt;=22,"Rookie",IF(Table11[[#This Row],[Age]]&lt;=29,"Seasoned","Veteran"))</f>
        <v>Rookie</v>
      </c>
      <c r="Q3024" t="str">
        <f>IF(AND(Table11[[#This Row],[Height (cm)]]&gt;=180,Table11[[#This Row],[Weight (kg)]]&gt;=70),"180+ and 70+","")</f>
        <v>180+ and 70+</v>
      </c>
    </row>
    <row r="3025" spans="12:17" x14ac:dyDescent="0.2">
      <c r="L3025" t="s">
        <v>2695</v>
      </c>
      <c r="M3025">
        <v>18</v>
      </c>
      <c r="N3025">
        <v>187</v>
      </c>
      <c r="O3025">
        <v>74</v>
      </c>
      <c r="P3025" t="str">
        <f>IF(Table11[[#This Row],[Age]]&lt;=22,"Rookie",IF(Table11[[#This Row],[Age]]&lt;=29,"Seasoned","Veteran"))</f>
        <v>Rookie</v>
      </c>
      <c r="Q3025" t="str">
        <f>IF(AND(Table11[[#This Row],[Height (cm)]]&gt;=180,Table11[[#This Row],[Weight (kg)]]&gt;=70),"180+ and 70+","")</f>
        <v>180+ and 70+</v>
      </c>
    </row>
    <row r="3026" spans="12:17" x14ac:dyDescent="0.2">
      <c r="L3026" t="s">
        <v>2696</v>
      </c>
      <c r="M3026">
        <v>21</v>
      </c>
      <c r="N3026">
        <v>183</v>
      </c>
      <c r="O3026">
        <v>73</v>
      </c>
      <c r="P3026" t="str">
        <f>IF(Table11[[#This Row],[Age]]&lt;=22,"Rookie",IF(Table11[[#This Row],[Age]]&lt;=29,"Seasoned","Veteran"))</f>
        <v>Rookie</v>
      </c>
      <c r="Q3026" t="str">
        <f>IF(AND(Table11[[#This Row],[Height (cm)]]&gt;=180,Table11[[#This Row],[Weight (kg)]]&gt;=70),"180+ and 70+","")</f>
        <v>180+ and 70+</v>
      </c>
    </row>
    <row r="3027" spans="12:17" x14ac:dyDescent="0.2">
      <c r="L3027" t="s">
        <v>2697</v>
      </c>
      <c r="M3027">
        <v>21</v>
      </c>
      <c r="N3027">
        <v>181</v>
      </c>
      <c r="O3027">
        <v>64</v>
      </c>
      <c r="P3027" t="str">
        <f>IF(Table11[[#This Row],[Age]]&lt;=22,"Rookie",IF(Table11[[#This Row],[Age]]&lt;=29,"Seasoned","Veteran"))</f>
        <v>Rookie</v>
      </c>
      <c r="Q3027" t="str">
        <f>IF(AND(Table11[[#This Row],[Height (cm)]]&gt;=180,Table11[[#This Row],[Weight (kg)]]&gt;=70),"180+ and 70+","")</f>
        <v/>
      </c>
    </row>
    <row r="3028" spans="12:17" x14ac:dyDescent="0.2">
      <c r="L3028" t="s">
        <v>2698</v>
      </c>
      <c r="M3028">
        <v>22</v>
      </c>
      <c r="N3028">
        <v>185</v>
      </c>
      <c r="O3028">
        <v>80</v>
      </c>
      <c r="P3028" t="str">
        <f>IF(Table11[[#This Row],[Age]]&lt;=22,"Rookie",IF(Table11[[#This Row],[Age]]&lt;=29,"Seasoned","Veteran"))</f>
        <v>Rookie</v>
      </c>
      <c r="Q3028" t="str">
        <f>IF(AND(Table11[[#This Row],[Height (cm)]]&gt;=180,Table11[[#This Row],[Weight (kg)]]&gt;=70),"180+ and 70+","")</f>
        <v>180+ and 70+</v>
      </c>
    </row>
    <row r="3029" spans="12:17" x14ac:dyDescent="0.2">
      <c r="L3029" t="s">
        <v>2699</v>
      </c>
      <c r="M3029">
        <v>18</v>
      </c>
      <c r="N3029">
        <v>185</v>
      </c>
      <c r="O3029">
        <v>60</v>
      </c>
      <c r="P3029" t="str">
        <f>IF(Table11[[#This Row],[Age]]&lt;=22,"Rookie",IF(Table11[[#This Row],[Age]]&lt;=29,"Seasoned","Veteran"))</f>
        <v>Rookie</v>
      </c>
      <c r="Q3029" t="str">
        <f>IF(AND(Table11[[#This Row],[Height (cm)]]&gt;=180,Table11[[#This Row],[Weight (kg)]]&gt;=70),"180+ and 70+","")</f>
        <v/>
      </c>
    </row>
    <row r="3030" spans="12:17" x14ac:dyDescent="0.2">
      <c r="L3030" t="s">
        <v>2700</v>
      </c>
      <c r="M3030">
        <v>19</v>
      </c>
      <c r="N3030">
        <v>191</v>
      </c>
      <c r="O3030">
        <v>78</v>
      </c>
      <c r="P3030" t="str">
        <f>IF(Table11[[#This Row],[Age]]&lt;=22,"Rookie",IF(Table11[[#This Row],[Age]]&lt;=29,"Seasoned","Veteran"))</f>
        <v>Rookie</v>
      </c>
      <c r="Q3030" t="str">
        <f>IF(AND(Table11[[#This Row],[Height (cm)]]&gt;=180,Table11[[#This Row],[Weight (kg)]]&gt;=70),"180+ and 70+","")</f>
        <v>180+ and 70+</v>
      </c>
    </row>
    <row r="3031" spans="12:17" x14ac:dyDescent="0.2">
      <c r="L3031" t="s">
        <v>2701</v>
      </c>
      <c r="M3031">
        <v>24</v>
      </c>
      <c r="N3031">
        <v>179</v>
      </c>
      <c r="O3031">
        <v>69</v>
      </c>
      <c r="P3031" t="str">
        <f>IF(Table11[[#This Row],[Age]]&lt;=22,"Rookie",IF(Table11[[#This Row],[Age]]&lt;=29,"Seasoned","Veteran"))</f>
        <v>Seasoned</v>
      </c>
      <c r="Q3031" t="str">
        <f>IF(AND(Table11[[#This Row],[Height (cm)]]&gt;=180,Table11[[#This Row],[Weight (kg)]]&gt;=70),"180+ and 70+","")</f>
        <v/>
      </c>
    </row>
    <row r="3032" spans="12:17" x14ac:dyDescent="0.2">
      <c r="L3032" t="s">
        <v>2702</v>
      </c>
      <c r="M3032">
        <v>25</v>
      </c>
      <c r="N3032">
        <v>193</v>
      </c>
      <c r="O3032">
        <v>81</v>
      </c>
      <c r="P3032" t="str">
        <f>IF(Table11[[#This Row],[Age]]&lt;=22,"Rookie",IF(Table11[[#This Row],[Age]]&lt;=29,"Seasoned","Veteran"))</f>
        <v>Seasoned</v>
      </c>
      <c r="Q3032" t="str">
        <f>IF(AND(Table11[[#This Row],[Height (cm)]]&gt;=180,Table11[[#This Row],[Weight (kg)]]&gt;=70),"180+ and 70+","")</f>
        <v>180+ and 70+</v>
      </c>
    </row>
    <row r="3033" spans="12:17" x14ac:dyDescent="0.2">
      <c r="L3033" t="s">
        <v>2703</v>
      </c>
      <c r="M3033">
        <v>21</v>
      </c>
      <c r="N3033">
        <v>202</v>
      </c>
      <c r="O3033">
        <v>93</v>
      </c>
      <c r="P3033" t="str">
        <f>IF(Table11[[#This Row],[Age]]&lt;=22,"Rookie",IF(Table11[[#This Row],[Age]]&lt;=29,"Seasoned","Veteran"))</f>
        <v>Rookie</v>
      </c>
      <c r="Q3033" t="str">
        <f>IF(AND(Table11[[#This Row],[Height (cm)]]&gt;=180,Table11[[#This Row],[Weight (kg)]]&gt;=70),"180+ and 70+","")</f>
        <v>180+ and 70+</v>
      </c>
    </row>
    <row r="3034" spans="12:17" x14ac:dyDescent="0.2">
      <c r="L3034" t="s">
        <v>2704</v>
      </c>
      <c r="M3034">
        <v>20</v>
      </c>
      <c r="N3034">
        <v>186</v>
      </c>
      <c r="O3034">
        <v>77</v>
      </c>
      <c r="P3034" t="str">
        <f>IF(Table11[[#This Row],[Age]]&lt;=22,"Rookie",IF(Table11[[#This Row],[Age]]&lt;=29,"Seasoned","Veteran"))</f>
        <v>Rookie</v>
      </c>
      <c r="Q3034" t="str">
        <f>IF(AND(Table11[[#This Row],[Height (cm)]]&gt;=180,Table11[[#This Row],[Weight (kg)]]&gt;=70),"180+ and 70+","")</f>
        <v>180+ and 70+</v>
      </c>
    </row>
    <row r="3035" spans="12:17" x14ac:dyDescent="0.2">
      <c r="L3035" t="s">
        <v>2705</v>
      </c>
      <c r="M3035">
        <v>17</v>
      </c>
      <c r="N3035">
        <v>185</v>
      </c>
      <c r="O3035">
        <v>75</v>
      </c>
      <c r="P3035" t="str">
        <f>IF(Table11[[#This Row],[Age]]&lt;=22,"Rookie",IF(Table11[[#This Row],[Age]]&lt;=29,"Seasoned","Veteran"))</f>
        <v>Rookie</v>
      </c>
      <c r="Q3035" t="str">
        <f>IF(AND(Table11[[#This Row],[Height (cm)]]&gt;=180,Table11[[#This Row],[Weight (kg)]]&gt;=70),"180+ and 70+","")</f>
        <v>180+ and 70+</v>
      </c>
    </row>
    <row r="3036" spans="12:17" x14ac:dyDescent="0.2">
      <c r="L3036" t="s">
        <v>1973</v>
      </c>
      <c r="M3036">
        <v>19</v>
      </c>
      <c r="N3036">
        <v>181</v>
      </c>
      <c r="O3036">
        <v>75</v>
      </c>
      <c r="P3036" t="str">
        <f>IF(Table11[[#This Row],[Age]]&lt;=22,"Rookie",IF(Table11[[#This Row],[Age]]&lt;=29,"Seasoned","Veteran"))</f>
        <v>Rookie</v>
      </c>
      <c r="Q3036" t="str">
        <f>IF(AND(Table11[[#This Row],[Height (cm)]]&gt;=180,Table11[[#This Row],[Weight (kg)]]&gt;=70),"180+ and 70+","")</f>
        <v>180+ and 70+</v>
      </c>
    </row>
    <row r="3037" spans="12:17" x14ac:dyDescent="0.2">
      <c r="L3037" t="s">
        <v>1137</v>
      </c>
      <c r="M3037">
        <v>18</v>
      </c>
      <c r="N3037">
        <v>175</v>
      </c>
      <c r="O3037">
        <v>70</v>
      </c>
      <c r="P3037" t="str">
        <f>IF(Table11[[#This Row],[Age]]&lt;=22,"Rookie",IF(Table11[[#This Row],[Age]]&lt;=29,"Seasoned","Veteran"))</f>
        <v>Rookie</v>
      </c>
      <c r="Q3037" t="str">
        <f>IF(AND(Table11[[#This Row],[Height (cm)]]&gt;=180,Table11[[#This Row],[Weight (kg)]]&gt;=70),"180+ and 70+","")</f>
        <v/>
      </c>
    </row>
    <row r="3038" spans="12:17" x14ac:dyDescent="0.2">
      <c r="L3038" t="s">
        <v>2706</v>
      </c>
      <c r="M3038">
        <v>19</v>
      </c>
      <c r="N3038">
        <v>178</v>
      </c>
      <c r="O3038">
        <v>66</v>
      </c>
      <c r="P3038" t="str">
        <f>IF(Table11[[#This Row],[Age]]&lt;=22,"Rookie",IF(Table11[[#This Row],[Age]]&lt;=29,"Seasoned","Veteran"))</f>
        <v>Rookie</v>
      </c>
      <c r="Q3038" t="str">
        <f>IF(AND(Table11[[#This Row],[Height (cm)]]&gt;=180,Table11[[#This Row],[Weight (kg)]]&gt;=70),"180+ and 70+","")</f>
        <v/>
      </c>
    </row>
    <row r="3039" spans="12:17" x14ac:dyDescent="0.2">
      <c r="L3039" t="s">
        <v>2707</v>
      </c>
      <c r="M3039">
        <v>20</v>
      </c>
      <c r="N3039">
        <v>182</v>
      </c>
      <c r="O3039">
        <v>73</v>
      </c>
      <c r="P3039" t="str">
        <f>IF(Table11[[#This Row],[Age]]&lt;=22,"Rookie",IF(Table11[[#This Row],[Age]]&lt;=29,"Seasoned","Veteran"))</f>
        <v>Rookie</v>
      </c>
      <c r="Q3039" t="str">
        <f>IF(AND(Table11[[#This Row],[Height (cm)]]&gt;=180,Table11[[#This Row],[Weight (kg)]]&gt;=70),"180+ and 70+","")</f>
        <v>180+ and 70+</v>
      </c>
    </row>
    <row r="3040" spans="12:17" x14ac:dyDescent="0.2">
      <c r="L3040" t="s">
        <v>2708</v>
      </c>
      <c r="M3040">
        <v>19</v>
      </c>
      <c r="N3040">
        <v>175</v>
      </c>
      <c r="O3040">
        <v>66</v>
      </c>
      <c r="P3040" t="str">
        <f>IF(Table11[[#This Row],[Age]]&lt;=22,"Rookie",IF(Table11[[#This Row],[Age]]&lt;=29,"Seasoned","Veteran"))</f>
        <v>Rookie</v>
      </c>
      <c r="Q3040" t="str">
        <f>IF(AND(Table11[[#This Row],[Height (cm)]]&gt;=180,Table11[[#This Row],[Weight (kg)]]&gt;=70),"180+ and 70+","")</f>
        <v/>
      </c>
    </row>
    <row r="3041" spans="12:17" x14ac:dyDescent="0.2">
      <c r="L3041" t="s">
        <v>2709</v>
      </c>
      <c r="M3041">
        <v>21</v>
      </c>
      <c r="N3041">
        <v>182</v>
      </c>
      <c r="O3041">
        <v>69</v>
      </c>
      <c r="P3041" t="str">
        <f>IF(Table11[[#This Row],[Age]]&lt;=22,"Rookie",IF(Table11[[#This Row],[Age]]&lt;=29,"Seasoned","Veteran"))</f>
        <v>Rookie</v>
      </c>
      <c r="Q3041" t="str">
        <f>IF(AND(Table11[[#This Row],[Height (cm)]]&gt;=180,Table11[[#This Row],[Weight (kg)]]&gt;=70),"180+ and 70+","")</f>
        <v/>
      </c>
    </row>
    <row r="3042" spans="12:17" x14ac:dyDescent="0.2">
      <c r="L3042" t="s">
        <v>2710</v>
      </c>
      <c r="M3042">
        <v>19</v>
      </c>
      <c r="N3042">
        <v>185</v>
      </c>
      <c r="O3042">
        <v>74</v>
      </c>
      <c r="P3042" t="str">
        <f>IF(Table11[[#This Row],[Age]]&lt;=22,"Rookie",IF(Table11[[#This Row],[Age]]&lt;=29,"Seasoned","Veteran"))</f>
        <v>Rookie</v>
      </c>
      <c r="Q3042" t="str">
        <f>IF(AND(Table11[[#This Row],[Height (cm)]]&gt;=180,Table11[[#This Row],[Weight (kg)]]&gt;=70),"180+ and 70+","")</f>
        <v>180+ and 70+</v>
      </c>
    </row>
    <row r="3043" spans="12:17" x14ac:dyDescent="0.2">
      <c r="L3043" t="s">
        <v>1976</v>
      </c>
      <c r="M3043">
        <v>19</v>
      </c>
      <c r="N3043">
        <v>188</v>
      </c>
      <c r="O3043">
        <v>78</v>
      </c>
      <c r="P3043" t="str">
        <f>IF(Table11[[#This Row],[Age]]&lt;=22,"Rookie",IF(Table11[[#This Row],[Age]]&lt;=29,"Seasoned","Veteran"))</f>
        <v>Rookie</v>
      </c>
      <c r="Q3043" t="str">
        <f>IF(AND(Table11[[#This Row],[Height (cm)]]&gt;=180,Table11[[#This Row],[Weight (kg)]]&gt;=70),"180+ and 70+","")</f>
        <v>180+ and 70+</v>
      </c>
    </row>
    <row r="3044" spans="12:17" x14ac:dyDescent="0.2">
      <c r="L3044" t="s">
        <v>2711</v>
      </c>
      <c r="M3044">
        <v>16</v>
      </c>
      <c r="N3044">
        <v>170</v>
      </c>
      <c r="O3044">
        <v>61</v>
      </c>
      <c r="P3044" t="str">
        <f>IF(Table11[[#This Row],[Age]]&lt;=22,"Rookie",IF(Table11[[#This Row],[Age]]&lt;=29,"Seasoned","Veteran"))</f>
        <v>Rookie</v>
      </c>
      <c r="Q3044" t="str">
        <f>IF(AND(Table11[[#This Row],[Height (cm)]]&gt;=180,Table11[[#This Row],[Weight (kg)]]&gt;=70),"180+ and 70+","")</f>
        <v/>
      </c>
    </row>
    <row r="3045" spans="12:17" x14ac:dyDescent="0.2">
      <c r="L3045" t="s">
        <v>2712</v>
      </c>
      <c r="M3045">
        <v>17</v>
      </c>
      <c r="N3045">
        <v>182</v>
      </c>
      <c r="O3045">
        <v>72</v>
      </c>
      <c r="P3045" t="str">
        <f>IF(Table11[[#This Row],[Age]]&lt;=22,"Rookie",IF(Table11[[#This Row],[Age]]&lt;=29,"Seasoned","Veteran"))</f>
        <v>Rookie</v>
      </c>
      <c r="Q3045" t="str">
        <f>IF(AND(Table11[[#This Row],[Height (cm)]]&gt;=180,Table11[[#This Row],[Weight (kg)]]&gt;=70),"180+ and 70+","")</f>
        <v>180+ and 70+</v>
      </c>
    </row>
    <row r="3046" spans="12:17" x14ac:dyDescent="0.2">
      <c r="L3046" t="s">
        <v>2713</v>
      </c>
      <c r="M3046">
        <v>19</v>
      </c>
      <c r="N3046">
        <v>196</v>
      </c>
      <c r="O3046">
        <v>85</v>
      </c>
      <c r="P3046" t="str">
        <f>IF(Table11[[#This Row],[Age]]&lt;=22,"Rookie",IF(Table11[[#This Row],[Age]]&lt;=29,"Seasoned","Veteran"))</f>
        <v>Rookie</v>
      </c>
      <c r="Q3046" t="str">
        <f>IF(AND(Table11[[#This Row],[Height (cm)]]&gt;=180,Table11[[#This Row],[Weight (kg)]]&gt;=70),"180+ and 70+","")</f>
        <v>180+ and 70+</v>
      </c>
    </row>
    <row r="3047" spans="12:17" x14ac:dyDescent="0.2">
      <c r="L3047" t="s">
        <v>2714</v>
      </c>
      <c r="M3047">
        <v>22</v>
      </c>
      <c r="N3047">
        <v>175</v>
      </c>
      <c r="O3047">
        <v>63</v>
      </c>
      <c r="P3047" t="str">
        <f>IF(Table11[[#This Row],[Age]]&lt;=22,"Rookie",IF(Table11[[#This Row],[Age]]&lt;=29,"Seasoned","Veteran"))</f>
        <v>Rookie</v>
      </c>
      <c r="Q3047" t="str">
        <f>IF(AND(Table11[[#This Row],[Height (cm)]]&gt;=180,Table11[[#This Row],[Weight (kg)]]&gt;=70),"180+ and 70+","")</f>
        <v/>
      </c>
    </row>
    <row r="3048" spans="12:17" x14ac:dyDescent="0.2">
      <c r="L3048" t="s">
        <v>2715</v>
      </c>
      <c r="M3048">
        <v>19</v>
      </c>
      <c r="N3048">
        <v>175</v>
      </c>
      <c r="O3048">
        <v>65</v>
      </c>
      <c r="P3048" t="str">
        <f>IF(Table11[[#This Row],[Age]]&lt;=22,"Rookie",IF(Table11[[#This Row],[Age]]&lt;=29,"Seasoned","Veteran"))</f>
        <v>Rookie</v>
      </c>
      <c r="Q3048" t="str">
        <f>IF(AND(Table11[[#This Row],[Height (cm)]]&gt;=180,Table11[[#This Row],[Weight (kg)]]&gt;=70),"180+ and 70+","")</f>
        <v/>
      </c>
    </row>
    <row r="3049" spans="12:17" x14ac:dyDescent="0.2">
      <c r="L3049" t="s">
        <v>2716</v>
      </c>
      <c r="M3049">
        <v>20</v>
      </c>
      <c r="N3049">
        <v>175</v>
      </c>
      <c r="O3049">
        <v>69</v>
      </c>
      <c r="P3049" t="str">
        <f>IF(Table11[[#This Row],[Age]]&lt;=22,"Rookie",IF(Table11[[#This Row],[Age]]&lt;=29,"Seasoned","Veteran"))</f>
        <v>Rookie</v>
      </c>
      <c r="Q3049" t="str">
        <f>IF(AND(Table11[[#This Row],[Height (cm)]]&gt;=180,Table11[[#This Row],[Weight (kg)]]&gt;=70),"180+ and 70+","")</f>
        <v/>
      </c>
    </row>
    <row r="3050" spans="12:17" x14ac:dyDescent="0.2">
      <c r="L3050" t="s">
        <v>2717</v>
      </c>
      <c r="M3050">
        <v>21</v>
      </c>
      <c r="N3050">
        <v>186</v>
      </c>
      <c r="O3050">
        <v>80</v>
      </c>
      <c r="P3050" t="str">
        <f>IF(Table11[[#This Row],[Age]]&lt;=22,"Rookie",IF(Table11[[#This Row],[Age]]&lt;=29,"Seasoned","Veteran"))</f>
        <v>Rookie</v>
      </c>
      <c r="Q3050" t="str">
        <f>IF(AND(Table11[[#This Row],[Height (cm)]]&gt;=180,Table11[[#This Row],[Weight (kg)]]&gt;=70),"180+ and 70+","")</f>
        <v>180+ and 70+</v>
      </c>
    </row>
    <row r="3051" spans="12:17" x14ac:dyDescent="0.2">
      <c r="L3051" t="s">
        <v>2718</v>
      </c>
      <c r="M3051">
        <v>16</v>
      </c>
      <c r="N3051">
        <v>190</v>
      </c>
      <c r="O3051">
        <v>77</v>
      </c>
      <c r="P3051" t="str">
        <f>IF(Table11[[#This Row],[Age]]&lt;=22,"Rookie",IF(Table11[[#This Row],[Age]]&lt;=29,"Seasoned","Veteran"))</f>
        <v>Rookie</v>
      </c>
      <c r="Q3051" t="str">
        <f>IF(AND(Table11[[#This Row],[Height (cm)]]&gt;=180,Table11[[#This Row],[Weight (kg)]]&gt;=70),"180+ and 70+","")</f>
        <v>180+ and 70+</v>
      </c>
    </row>
    <row r="3052" spans="12:17" x14ac:dyDescent="0.2">
      <c r="L3052" t="s">
        <v>2719</v>
      </c>
      <c r="M3052">
        <v>19</v>
      </c>
      <c r="N3052">
        <v>178</v>
      </c>
      <c r="O3052">
        <v>70</v>
      </c>
      <c r="P3052" t="str">
        <f>IF(Table11[[#This Row],[Age]]&lt;=22,"Rookie",IF(Table11[[#This Row],[Age]]&lt;=29,"Seasoned","Veteran"))</f>
        <v>Rookie</v>
      </c>
      <c r="Q3052" t="str">
        <f>IF(AND(Table11[[#This Row],[Height (cm)]]&gt;=180,Table11[[#This Row],[Weight (kg)]]&gt;=70),"180+ and 70+","")</f>
        <v/>
      </c>
    </row>
    <row r="3053" spans="12:17" x14ac:dyDescent="0.2">
      <c r="L3053" t="s">
        <v>2720</v>
      </c>
      <c r="M3053">
        <v>19</v>
      </c>
      <c r="N3053">
        <v>175</v>
      </c>
      <c r="O3053">
        <v>60</v>
      </c>
      <c r="P3053" t="str">
        <f>IF(Table11[[#This Row],[Age]]&lt;=22,"Rookie",IF(Table11[[#This Row],[Age]]&lt;=29,"Seasoned","Veteran"))</f>
        <v>Rookie</v>
      </c>
      <c r="Q3053" t="str">
        <f>IF(AND(Table11[[#This Row],[Height (cm)]]&gt;=180,Table11[[#This Row],[Weight (kg)]]&gt;=70),"180+ and 70+","")</f>
        <v/>
      </c>
    </row>
    <row r="3054" spans="12:17" x14ac:dyDescent="0.2">
      <c r="L3054" t="s">
        <v>2721</v>
      </c>
      <c r="M3054">
        <v>21</v>
      </c>
      <c r="N3054">
        <v>176</v>
      </c>
      <c r="O3054">
        <v>70</v>
      </c>
      <c r="P3054" t="str">
        <f>IF(Table11[[#This Row],[Age]]&lt;=22,"Rookie",IF(Table11[[#This Row],[Age]]&lt;=29,"Seasoned","Veteran"))</f>
        <v>Rookie</v>
      </c>
      <c r="Q3054" t="str">
        <f>IF(AND(Table11[[#This Row],[Height (cm)]]&gt;=180,Table11[[#This Row],[Weight (kg)]]&gt;=70),"180+ and 70+","")</f>
        <v/>
      </c>
    </row>
    <row r="3055" spans="12:17" x14ac:dyDescent="0.2">
      <c r="L3055" t="s">
        <v>1978</v>
      </c>
      <c r="M3055">
        <v>19</v>
      </c>
      <c r="N3055">
        <v>185</v>
      </c>
      <c r="O3055">
        <v>74</v>
      </c>
      <c r="P3055" t="str">
        <f>IF(Table11[[#This Row],[Age]]&lt;=22,"Rookie",IF(Table11[[#This Row],[Age]]&lt;=29,"Seasoned","Veteran"))</f>
        <v>Rookie</v>
      </c>
      <c r="Q3055" t="str">
        <f>IF(AND(Table11[[#This Row],[Height (cm)]]&gt;=180,Table11[[#This Row],[Weight (kg)]]&gt;=70),"180+ and 70+","")</f>
        <v>180+ and 70+</v>
      </c>
    </row>
    <row r="3056" spans="12:17" x14ac:dyDescent="0.2">
      <c r="L3056" t="s">
        <v>1979</v>
      </c>
      <c r="M3056">
        <v>19</v>
      </c>
      <c r="N3056">
        <v>190</v>
      </c>
      <c r="O3056">
        <v>86</v>
      </c>
      <c r="P3056" t="str">
        <f>IF(Table11[[#This Row],[Age]]&lt;=22,"Rookie",IF(Table11[[#This Row],[Age]]&lt;=29,"Seasoned","Veteran"))</f>
        <v>Rookie</v>
      </c>
      <c r="Q3056" t="str">
        <f>IF(AND(Table11[[#This Row],[Height (cm)]]&gt;=180,Table11[[#This Row],[Weight (kg)]]&gt;=70),"180+ and 70+","")</f>
        <v>180+ and 70+</v>
      </c>
    </row>
    <row r="3057" spans="12:17" x14ac:dyDescent="0.2">
      <c r="L3057" t="s">
        <v>2722</v>
      </c>
      <c r="M3057">
        <v>19</v>
      </c>
      <c r="N3057">
        <v>182</v>
      </c>
      <c r="O3057">
        <v>71</v>
      </c>
      <c r="P3057" t="str">
        <f>IF(Table11[[#This Row],[Age]]&lt;=22,"Rookie",IF(Table11[[#This Row],[Age]]&lt;=29,"Seasoned","Veteran"))</f>
        <v>Rookie</v>
      </c>
      <c r="Q3057" t="str">
        <f>IF(AND(Table11[[#This Row],[Height (cm)]]&gt;=180,Table11[[#This Row],[Weight (kg)]]&gt;=70),"180+ and 70+","")</f>
        <v>180+ and 70+</v>
      </c>
    </row>
    <row r="3058" spans="12:17" x14ac:dyDescent="0.2">
      <c r="L3058" t="s">
        <v>2723</v>
      </c>
      <c r="M3058">
        <v>20</v>
      </c>
      <c r="N3058">
        <v>185</v>
      </c>
      <c r="O3058">
        <v>80</v>
      </c>
      <c r="P3058" t="str">
        <f>IF(Table11[[#This Row],[Age]]&lt;=22,"Rookie",IF(Table11[[#This Row],[Age]]&lt;=29,"Seasoned","Veteran"))</f>
        <v>Rookie</v>
      </c>
      <c r="Q3058" t="str">
        <f>IF(AND(Table11[[#This Row],[Height (cm)]]&gt;=180,Table11[[#This Row],[Weight (kg)]]&gt;=70),"180+ and 70+","")</f>
        <v>180+ and 70+</v>
      </c>
    </row>
    <row r="3059" spans="12:17" x14ac:dyDescent="0.2">
      <c r="L3059" t="s">
        <v>2724</v>
      </c>
      <c r="M3059">
        <v>19</v>
      </c>
      <c r="N3059">
        <v>187</v>
      </c>
      <c r="O3059">
        <v>75</v>
      </c>
      <c r="P3059" t="str">
        <f>IF(Table11[[#This Row],[Age]]&lt;=22,"Rookie",IF(Table11[[#This Row],[Age]]&lt;=29,"Seasoned","Veteran"))</f>
        <v>Rookie</v>
      </c>
      <c r="Q3059" t="str">
        <f>IF(AND(Table11[[#This Row],[Height (cm)]]&gt;=180,Table11[[#This Row],[Weight (kg)]]&gt;=70),"180+ and 70+","")</f>
        <v>180+ and 70+</v>
      </c>
    </row>
    <row r="3060" spans="12:17" x14ac:dyDescent="0.2">
      <c r="L3060" t="s">
        <v>2725</v>
      </c>
      <c r="M3060">
        <v>18</v>
      </c>
      <c r="N3060">
        <v>185</v>
      </c>
      <c r="O3060">
        <v>64</v>
      </c>
      <c r="P3060" t="str">
        <f>IF(Table11[[#This Row],[Age]]&lt;=22,"Rookie",IF(Table11[[#This Row],[Age]]&lt;=29,"Seasoned","Veteran"))</f>
        <v>Rookie</v>
      </c>
      <c r="Q3060" t="str">
        <f>IF(AND(Table11[[#This Row],[Height (cm)]]&gt;=180,Table11[[#This Row],[Weight (kg)]]&gt;=70),"180+ and 70+","")</f>
        <v/>
      </c>
    </row>
    <row r="3061" spans="12:17" x14ac:dyDescent="0.2">
      <c r="L3061" t="s">
        <v>2726</v>
      </c>
      <c r="M3061">
        <v>25</v>
      </c>
      <c r="N3061">
        <v>183</v>
      </c>
      <c r="O3061">
        <v>76</v>
      </c>
      <c r="P3061" t="str">
        <f>IF(Table11[[#This Row],[Age]]&lt;=22,"Rookie",IF(Table11[[#This Row],[Age]]&lt;=29,"Seasoned","Veteran"))</f>
        <v>Seasoned</v>
      </c>
      <c r="Q3061" t="str">
        <f>IF(AND(Table11[[#This Row],[Height (cm)]]&gt;=180,Table11[[#This Row],[Weight (kg)]]&gt;=70),"180+ and 70+","")</f>
        <v>180+ and 70+</v>
      </c>
    </row>
    <row r="3062" spans="12:17" x14ac:dyDescent="0.2">
      <c r="L3062" t="s">
        <v>2727</v>
      </c>
      <c r="M3062">
        <v>19</v>
      </c>
      <c r="N3062">
        <v>175</v>
      </c>
      <c r="O3062">
        <v>67</v>
      </c>
      <c r="P3062" t="str">
        <f>IF(Table11[[#This Row],[Age]]&lt;=22,"Rookie",IF(Table11[[#This Row],[Age]]&lt;=29,"Seasoned","Veteran"))</f>
        <v>Rookie</v>
      </c>
      <c r="Q3062" t="str">
        <f>IF(AND(Table11[[#This Row],[Height (cm)]]&gt;=180,Table11[[#This Row],[Weight (kg)]]&gt;=70),"180+ and 70+","")</f>
        <v/>
      </c>
    </row>
    <row r="3063" spans="12:17" x14ac:dyDescent="0.2">
      <c r="L3063" t="s">
        <v>2728</v>
      </c>
      <c r="M3063">
        <v>19</v>
      </c>
      <c r="N3063">
        <v>170</v>
      </c>
      <c r="O3063">
        <v>63</v>
      </c>
      <c r="P3063" t="str">
        <f>IF(Table11[[#This Row],[Age]]&lt;=22,"Rookie",IF(Table11[[#This Row],[Age]]&lt;=29,"Seasoned","Veteran"))</f>
        <v>Rookie</v>
      </c>
      <c r="Q3063" t="str">
        <f>IF(AND(Table11[[#This Row],[Height (cm)]]&gt;=180,Table11[[#This Row],[Weight (kg)]]&gt;=70),"180+ and 70+","")</f>
        <v/>
      </c>
    </row>
    <row r="3064" spans="12:17" x14ac:dyDescent="0.2">
      <c r="L3064" t="s">
        <v>2729</v>
      </c>
      <c r="M3064">
        <v>21</v>
      </c>
      <c r="N3064">
        <v>179</v>
      </c>
      <c r="O3064">
        <v>77</v>
      </c>
      <c r="P3064" t="str">
        <f>IF(Table11[[#This Row],[Age]]&lt;=22,"Rookie",IF(Table11[[#This Row],[Age]]&lt;=29,"Seasoned","Veteran"))</f>
        <v>Rookie</v>
      </c>
      <c r="Q3064" t="str">
        <f>IF(AND(Table11[[#This Row],[Height (cm)]]&gt;=180,Table11[[#This Row],[Weight (kg)]]&gt;=70),"180+ and 70+","")</f>
        <v/>
      </c>
    </row>
    <row r="3065" spans="12:17" x14ac:dyDescent="0.2">
      <c r="L3065" t="s">
        <v>2730</v>
      </c>
      <c r="M3065">
        <v>19</v>
      </c>
      <c r="N3065">
        <v>177</v>
      </c>
      <c r="O3065">
        <v>70</v>
      </c>
      <c r="P3065" t="str">
        <f>IF(Table11[[#This Row],[Age]]&lt;=22,"Rookie",IF(Table11[[#This Row],[Age]]&lt;=29,"Seasoned","Veteran"))</f>
        <v>Rookie</v>
      </c>
      <c r="Q3065" t="str">
        <f>IF(AND(Table11[[#This Row],[Height (cm)]]&gt;=180,Table11[[#This Row],[Weight (kg)]]&gt;=70),"180+ and 70+","")</f>
        <v/>
      </c>
    </row>
    <row r="3066" spans="12:17" x14ac:dyDescent="0.2">
      <c r="L3066" t="s">
        <v>2731</v>
      </c>
      <c r="M3066">
        <v>20</v>
      </c>
      <c r="N3066">
        <v>176</v>
      </c>
      <c r="O3066">
        <v>74</v>
      </c>
      <c r="P3066" t="str">
        <f>IF(Table11[[#This Row],[Age]]&lt;=22,"Rookie",IF(Table11[[#This Row],[Age]]&lt;=29,"Seasoned","Veteran"))</f>
        <v>Rookie</v>
      </c>
      <c r="Q3066" t="str">
        <f>IF(AND(Table11[[#This Row],[Height (cm)]]&gt;=180,Table11[[#This Row],[Weight (kg)]]&gt;=70),"180+ and 70+","")</f>
        <v/>
      </c>
    </row>
    <row r="3067" spans="12:17" x14ac:dyDescent="0.2">
      <c r="L3067" t="s">
        <v>2732</v>
      </c>
      <c r="M3067">
        <v>20</v>
      </c>
      <c r="N3067">
        <v>192</v>
      </c>
      <c r="O3067">
        <v>75</v>
      </c>
      <c r="P3067" t="str">
        <f>IF(Table11[[#This Row],[Age]]&lt;=22,"Rookie",IF(Table11[[#This Row],[Age]]&lt;=29,"Seasoned","Veteran"))</f>
        <v>Rookie</v>
      </c>
      <c r="Q3067" t="str">
        <f>IF(AND(Table11[[#This Row],[Height (cm)]]&gt;=180,Table11[[#This Row],[Weight (kg)]]&gt;=70),"180+ and 70+","")</f>
        <v>180+ and 70+</v>
      </c>
    </row>
    <row r="3068" spans="12:17" x14ac:dyDescent="0.2">
      <c r="L3068" t="s">
        <v>2733</v>
      </c>
      <c r="M3068">
        <v>20</v>
      </c>
      <c r="N3068">
        <v>170</v>
      </c>
      <c r="O3068">
        <v>67</v>
      </c>
      <c r="P3068" t="str">
        <f>IF(Table11[[#This Row],[Age]]&lt;=22,"Rookie",IF(Table11[[#This Row],[Age]]&lt;=29,"Seasoned","Veteran"))</f>
        <v>Rookie</v>
      </c>
      <c r="Q3068" t="str">
        <f>IF(AND(Table11[[#This Row],[Height (cm)]]&gt;=180,Table11[[#This Row],[Weight (kg)]]&gt;=70),"180+ and 70+","")</f>
        <v/>
      </c>
    </row>
    <row r="3069" spans="12:17" x14ac:dyDescent="0.2">
      <c r="L3069" t="s">
        <v>2734</v>
      </c>
      <c r="M3069">
        <v>19</v>
      </c>
      <c r="N3069">
        <v>171</v>
      </c>
      <c r="O3069">
        <v>62</v>
      </c>
      <c r="P3069" t="str">
        <f>IF(Table11[[#This Row],[Age]]&lt;=22,"Rookie",IF(Table11[[#This Row],[Age]]&lt;=29,"Seasoned","Veteran"))</f>
        <v>Rookie</v>
      </c>
      <c r="Q3069" t="str">
        <f>IF(AND(Table11[[#This Row],[Height (cm)]]&gt;=180,Table11[[#This Row],[Weight (kg)]]&gt;=70),"180+ and 70+","")</f>
        <v/>
      </c>
    </row>
    <row r="3070" spans="12:17" x14ac:dyDescent="0.2">
      <c r="L3070" t="s">
        <v>2735</v>
      </c>
      <c r="M3070">
        <v>19</v>
      </c>
      <c r="N3070">
        <v>177</v>
      </c>
      <c r="O3070">
        <v>75</v>
      </c>
      <c r="P3070" t="str">
        <f>IF(Table11[[#This Row],[Age]]&lt;=22,"Rookie",IF(Table11[[#This Row],[Age]]&lt;=29,"Seasoned","Veteran"))</f>
        <v>Rookie</v>
      </c>
      <c r="Q3070" t="str">
        <f>IF(AND(Table11[[#This Row],[Height (cm)]]&gt;=180,Table11[[#This Row],[Weight (kg)]]&gt;=70),"180+ and 70+","")</f>
        <v/>
      </c>
    </row>
    <row r="3071" spans="12:17" x14ac:dyDescent="0.2">
      <c r="L3071" t="s">
        <v>2736</v>
      </c>
      <c r="M3071">
        <v>18</v>
      </c>
      <c r="N3071">
        <v>179</v>
      </c>
      <c r="O3071">
        <v>67</v>
      </c>
      <c r="P3071" t="str">
        <f>IF(Table11[[#This Row],[Age]]&lt;=22,"Rookie",IF(Table11[[#This Row],[Age]]&lt;=29,"Seasoned","Veteran"))</f>
        <v>Rookie</v>
      </c>
      <c r="Q3071" t="str">
        <f>IF(AND(Table11[[#This Row],[Height (cm)]]&gt;=180,Table11[[#This Row],[Weight (kg)]]&gt;=70),"180+ and 70+","")</f>
        <v/>
      </c>
    </row>
    <row r="3072" spans="12:17" x14ac:dyDescent="0.2">
      <c r="L3072" t="s">
        <v>2737</v>
      </c>
      <c r="M3072">
        <v>19</v>
      </c>
      <c r="N3072">
        <v>187</v>
      </c>
      <c r="O3072">
        <v>74</v>
      </c>
      <c r="P3072" t="str">
        <f>IF(Table11[[#This Row],[Age]]&lt;=22,"Rookie",IF(Table11[[#This Row],[Age]]&lt;=29,"Seasoned","Veteran"))</f>
        <v>Rookie</v>
      </c>
      <c r="Q3072" t="str">
        <f>IF(AND(Table11[[#This Row],[Height (cm)]]&gt;=180,Table11[[#This Row],[Weight (kg)]]&gt;=70),"180+ and 70+","")</f>
        <v>180+ and 70+</v>
      </c>
    </row>
    <row r="3073" spans="12:17" x14ac:dyDescent="0.2">
      <c r="L3073" t="s">
        <v>2738</v>
      </c>
      <c r="M3073">
        <v>20</v>
      </c>
      <c r="N3073">
        <v>171</v>
      </c>
      <c r="O3073">
        <v>69</v>
      </c>
      <c r="P3073" t="str">
        <f>IF(Table11[[#This Row],[Age]]&lt;=22,"Rookie",IF(Table11[[#This Row],[Age]]&lt;=29,"Seasoned","Veteran"))</f>
        <v>Rookie</v>
      </c>
      <c r="Q3073" t="str">
        <f>IF(AND(Table11[[#This Row],[Height (cm)]]&gt;=180,Table11[[#This Row],[Weight (kg)]]&gt;=70),"180+ and 70+","")</f>
        <v/>
      </c>
    </row>
    <row r="3074" spans="12:17" x14ac:dyDescent="0.2">
      <c r="L3074" t="s">
        <v>2739</v>
      </c>
      <c r="M3074">
        <v>20</v>
      </c>
      <c r="N3074">
        <v>195</v>
      </c>
      <c r="O3074">
        <v>87</v>
      </c>
      <c r="P3074" t="str">
        <f>IF(Table11[[#This Row],[Age]]&lt;=22,"Rookie",IF(Table11[[#This Row],[Age]]&lt;=29,"Seasoned","Veteran"))</f>
        <v>Rookie</v>
      </c>
      <c r="Q3074" t="str">
        <f>IF(AND(Table11[[#This Row],[Height (cm)]]&gt;=180,Table11[[#This Row],[Weight (kg)]]&gt;=70),"180+ and 70+","")</f>
        <v>180+ and 70+</v>
      </c>
    </row>
    <row r="3075" spans="12:17" x14ac:dyDescent="0.2">
      <c r="L3075" t="s">
        <v>2740</v>
      </c>
      <c r="M3075">
        <v>19</v>
      </c>
      <c r="N3075">
        <v>175</v>
      </c>
      <c r="O3075">
        <v>68</v>
      </c>
      <c r="P3075" t="str">
        <f>IF(Table11[[#This Row],[Age]]&lt;=22,"Rookie",IF(Table11[[#This Row],[Age]]&lt;=29,"Seasoned","Veteran"))</f>
        <v>Rookie</v>
      </c>
      <c r="Q3075" t="str">
        <f>IF(AND(Table11[[#This Row],[Height (cm)]]&gt;=180,Table11[[#This Row],[Weight (kg)]]&gt;=70),"180+ and 70+","")</f>
        <v/>
      </c>
    </row>
    <row r="3076" spans="12:17" x14ac:dyDescent="0.2">
      <c r="L3076" t="s">
        <v>2741</v>
      </c>
      <c r="M3076">
        <v>19</v>
      </c>
      <c r="N3076">
        <v>185</v>
      </c>
      <c r="O3076">
        <v>70</v>
      </c>
      <c r="P3076" t="str">
        <f>IF(Table11[[#This Row],[Age]]&lt;=22,"Rookie",IF(Table11[[#This Row],[Age]]&lt;=29,"Seasoned","Veteran"))</f>
        <v>Rookie</v>
      </c>
      <c r="Q3076" t="str">
        <f>IF(AND(Table11[[#This Row],[Height (cm)]]&gt;=180,Table11[[#This Row],[Weight (kg)]]&gt;=70),"180+ and 70+","")</f>
        <v>180+ and 70+</v>
      </c>
    </row>
    <row r="3077" spans="12:17" x14ac:dyDescent="0.2">
      <c r="L3077" t="s">
        <v>2742</v>
      </c>
      <c r="M3077">
        <v>20</v>
      </c>
      <c r="N3077">
        <v>191</v>
      </c>
      <c r="O3077">
        <v>89</v>
      </c>
      <c r="P3077" t="str">
        <f>IF(Table11[[#This Row],[Age]]&lt;=22,"Rookie",IF(Table11[[#This Row],[Age]]&lt;=29,"Seasoned","Veteran"))</f>
        <v>Rookie</v>
      </c>
      <c r="Q3077" t="str">
        <f>IF(AND(Table11[[#This Row],[Height (cm)]]&gt;=180,Table11[[#This Row],[Weight (kg)]]&gt;=70),"180+ and 70+","")</f>
        <v>180+ and 70+</v>
      </c>
    </row>
    <row r="3078" spans="12:17" x14ac:dyDescent="0.2">
      <c r="L3078" t="s">
        <v>2743</v>
      </c>
      <c r="M3078">
        <v>25</v>
      </c>
      <c r="N3078">
        <v>185</v>
      </c>
      <c r="O3078">
        <v>76</v>
      </c>
      <c r="P3078" t="str">
        <f>IF(Table11[[#This Row],[Age]]&lt;=22,"Rookie",IF(Table11[[#This Row],[Age]]&lt;=29,"Seasoned","Veteran"))</f>
        <v>Seasoned</v>
      </c>
      <c r="Q3078" t="str">
        <f>IF(AND(Table11[[#This Row],[Height (cm)]]&gt;=180,Table11[[#This Row],[Weight (kg)]]&gt;=70),"180+ and 70+","")</f>
        <v>180+ and 70+</v>
      </c>
    </row>
    <row r="3079" spans="12:17" x14ac:dyDescent="0.2">
      <c r="L3079" t="s">
        <v>2744</v>
      </c>
      <c r="M3079">
        <v>19</v>
      </c>
      <c r="N3079">
        <v>197</v>
      </c>
      <c r="O3079">
        <v>88</v>
      </c>
      <c r="P3079" t="str">
        <f>IF(Table11[[#This Row],[Age]]&lt;=22,"Rookie",IF(Table11[[#This Row],[Age]]&lt;=29,"Seasoned","Veteran"))</f>
        <v>Rookie</v>
      </c>
      <c r="Q3079" t="str">
        <f>IF(AND(Table11[[#This Row],[Height (cm)]]&gt;=180,Table11[[#This Row],[Weight (kg)]]&gt;=70),"180+ and 70+","")</f>
        <v>180+ and 70+</v>
      </c>
    </row>
    <row r="3080" spans="12:17" x14ac:dyDescent="0.2">
      <c r="L3080" t="s">
        <v>2745</v>
      </c>
      <c r="M3080">
        <v>21</v>
      </c>
      <c r="N3080">
        <v>187</v>
      </c>
      <c r="O3080">
        <v>78</v>
      </c>
      <c r="P3080" t="str">
        <f>IF(Table11[[#This Row],[Age]]&lt;=22,"Rookie",IF(Table11[[#This Row],[Age]]&lt;=29,"Seasoned","Veteran"))</f>
        <v>Rookie</v>
      </c>
      <c r="Q3080" t="str">
        <f>IF(AND(Table11[[#This Row],[Height (cm)]]&gt;=180,Table11[[#This Row],[Weight (kg)]]&gt;=70),"180+ and 70+","")</f>
        <v>180+ and 70+</v>
      </c>
    </row>
    <row r="3081" spans="12:17" x14ac:dyDescent="0.2">
      <c r="L3081" t="s">
        <v>2746</v>
      </c>
      <c r="M3081">
        <v>25</v>
      </c>
      <c r="N3081">
        <v>185</v>
      </c>
      <c r="O3081">
        <v>78</v>
      </c>
      <c r="P3081" t="str">
        <f>IF(Table11[[#This Row],[Age]]&lt;=22,"Rookie",IF(Table11[[#This Row],[Age]]&lt;=29,"Seasoned","Veteran"))</f>
        <v>Seasoned</v>
      </c>
      <c r="Q3081" t="str">
        <f>IF(AND(Table11[[#This Row],[Height (cm)]]&gt;=180,Table11[[#This Row],[Weight (kg)]]&gt;=70),"180+ and 70+","")</f>
        <v>180+ and 70+</v>
      </c>
    </row>
    <row r="3082" spans="12:17" x14ac:dyDescent="0.2">
      <c r="L3082" t="s">
        <v>2747</v>
      </c>
      <c r="M3082">
        <v>19</v>
      </c>
      <c r="N3082">
        <v>188</v>
      </c>
      <c r="O3082">
        <v>74</v>
      </c>
      <c r="P3082" t="str">
        <f>IF(Table11[[#This Row],[Age]]&lt;=22,"Rookie",IF(Table11[[#This Row],[Age]]&lt;=29,"Seasoned","Veteran"))</f>
        <v>Rookie</v>
      </c>
      <c r="Q3082" t="str">
        <f>IF(AND(Table11[[#This Row],[Height (cm)]]&gt;=180,Table11[[#This Row],[Weight (kg)]]&gt;=70),"180+ and 70+","")</f>
        <v>180+ and 70+</v>
      </c>
    </row>
    <row r="3083" spans="12:17" x14ac:dyDescent="0.2">
      <c r="L3083" t="s">
        <v>2051</v>
      </c>
      <c r="M3083">
        <v>20</v>
      </c>
      <c r="N3083">
        <v>168</v>
      </c>
      <c r="O3083">
        <v>65</v>
      </c>
      <c r="P3083" t="str">
        <f>IF(Table11[[#This Row],[Age]]&lt;=22,"Rookie",IF(Table11[[#This Row],[Age]]&lt;=29,"Seasoned","Veteran"))</f>
        <v>Rookie</v>
      </c>
      <c r="Q3083" t="str">
        <f>IF(AND(Table11[[#This Row],[Height (cm)]]&gt;=180,Table11[[#This Row],[Weight (kg)]]&gt;=70),"180+ and 70+","")</f>
        <v/>
      </c>
    </row>
    <row r="3084" spans="12:17" x14ac:dyDescent="0.2">
      <c r="L3084" t="s">
        <v>2748</v>
      </c>
      <c r="M3084">
        <v>21</v>
      </c>
      <c r="N3084">
        <v>181</v>
      </c>
      <c r="O3084">
        <v>66</v>
      </c>
      <c r="P3084" t="str">
        <f>IF(Table11[[#This Row],[Age]]&lt;=22,"Rookie",IF(Table11[[#This Row],[Age]]&lt;=29,"Seasoned","Veteran"))</f>
        <v>Rookie</v>
      </c>
      <c r="Q3084" t="str">
        <f>IF(AND(Table11[[#This Row],[Height (cm)]]&gt;=180,Table11[[#This Row],[Weight (kg)]]&gt;=70),"180+ and 70+","")</f>
        <v/>
      </c>
    </row>
    <row r="3085" spans="12:17" x14ac:dyDescent="0.2">
      <c r="L3085" t="s">
        <v>2749</v>
      </c>
      <c r="M3085">
        <v>33</v>
      </c>
      <c r="N3085">
        <v>172</v>
      </c>
      <c r="O3085">
        <v>64</v>
      </c>
      <c r="P3085" t="str">
        <f>IF(Table11[[#This Row],[Age]]&lt;=22,"Rookie",IF(Table11[[#This Row],[Age]]&lt;=29,"Seasoned","Veteran"))</f>
        <v>Veteran</v>
      </c>
      <c r="Q3085" t="str">
        <f>IF(AND(Table11[[#This Row],[Height (cm)]]&gt;=180,Table11[[#This Row],[Weight (kg)]]&gt;=70),"180+ and 70+","")</f>
        <v/>
      </c>
    </row>
    <row r="3086" spans="12:17" x14ac:dyDescent="0.2">
      <c r="L3086" t="s">
        <v>2750</v>
      </c>
      <c r="M3086">
        <v>23</v>
      </c>
      <c r="N3086">
        <v>183</v>
      </c>
      <c r="O3086">
        <v>68</v>
      </c>
      <c r="P3086" t="str">
        <f>IF(Table11[[#This Row],[Age]]&lt;=22,"Rookie",IF(Table11[[#This Row],[Age]]&lt;=29,"Seasoned","Veteran"))</f>
        <v>Seasoned</v>
      </c>
      <c r="Q3086" t="str">
        <f>IF(AND(Table11[[#This Row],[Height (cm)]]&gt;=180,Table11[[#This Row],[Weight (kg)]]&gt;=70),"180+ and 70+","")</f>
        <v/>
      </c>
    </row>
    <row r="3087" spans="12:17" x14ac:dyDescent="0.2">
      <c r="L3087" t="s">
        <v>2751</v>
      </c>
      <c r="M3087">
        <v>27</v>
      </c>
      <c r="N3087">
        <v>183</v>
      </c>
      <c r="O3087">
        <v>74</v>
      </c>
      <c r="P3087" t="str">
        <f>IF(Table11[[#This Row],[Age]]&lt;=22,"Rookie",IF(Table11[[#This Row],[Age]]&lt;=29,"Seasoned","Veteran"))</f>
        <v>Seasoned</v>
      </c>
      <c r="Q3087" t="str">
        <f>IF(AND(Table11[[#This Row],[Height (cm)]]&gt;=180,Table11[[#This Row],[Weight (kg)]]&gt;=70),"180+ and 70+","")</f>
        <v>180+ and 70+</v>
      </c>
    </row>
    <row r="3088" spans="12:17" x14ac:dyDescent="0.2">
      <c r="L3088" t="s">
        <v>2752</v>
      </c>
      <c r="M3088">
        <v>21</v>
      </c>
      <c r="N3088">
        <v>168</v>
      </c>
      <c r="O3088">
        <v>70</v>
      </c>
      <c r="P3088" t="str">
        <f>IF(Table11[[#This Row],[Age]]&lt;=22,"Rookie",IF(Table11[[#This Row],[Age]]&lt;=29,"Seasoned","Veteran"))</f>
        <v>Rookie</v>
      </c>
      <c r="Q3088" t="str">
        <f>IF(AND(Table11[[#This Row],[Height (cm)]]&gt;=180,Table11[[#This Row],[Weight (kg)]]&gt;=70),"180+ and 70+","")</f>
        <v/>
      </c>
    </row>
    <row r="3089" spans="12:17" x14ac:dyDescent="0.2">
      <c r="L3089" t="s">
        <v>2052</v>
      </c>
      <c r="M3089">
        <v>23</v>
      </c>
      <c r="N3089">
        <v>182</v>
      </c>
      <c r="O3089">
        <v>72</v>
      </c>
      <c r="P3089" t="str">
        <f>IF(Table11[[#This Row],[Age]]&lt;=22,"Rookie",IF(Table11[[#This Row],[Age]]&lt;=29,"Seasoned","Veteran"))</f>
        <v>Seasoned</v>
      </c>
      <c r="Q3089" t="str">
        <f>IF(AND(Table11[[#This Row],[Height (cm)]]&gt;=180,Table11[[#This Row],[Weight (kg)]]&gt;=70),"180+ and 70+","")</f>
        <v>180+ and 70+</v>
      </c>
    </row>
    <row r="3090" spans="12:17" x14ac:dyDescent="0.2">
      <c r="L3090" t="s">
        <v>2053</v>
      </c>
      <c r="M3090">
        <v>23</v>
      </c>
      <c r="N3090">
        <v>186</v>
      </c>
      <c r="O3090">
        <v>78</v>
      </c>
      <c r="P3090" t="str">
        <f>IF(Table11[[#This Row],[Age]]&lt;=22,"Rookie",IF(Table11[[#This Row],[Age]]&lt;=29,"Seasoned","Veteran"))</f>
        <v>Seasoned</v>
      </c>
      <c r="Q3090" t="str">
        <f>IF(AND(Table11[[#This Row],[Height (cm)]]&gt;=180,Table11[[#This Row],[Weight (kg)]]&gt;=70),"180+ and 70+","")</f>
        <v>180+ and 70+</v>
      </c>
    </row>
    <row r="3091" spans="12:17" x14ac:dyDescent="0.2">
      <c r="L3091" t="s">
        <v>2753</v>
      </c>
      <c r="M3091">
        <v>21</v>
      </c>
      <c r="N3091">
        <v>192</v>
      </c>
      <c r="O3091">
        <v>83</v>
      </c>
      <c r="P3091" t="str">
        <f>IF(Table11[[#This Row],[Age]]&lt;=22,"Rookie",IF(Table11[[#This Row],[Age]]&lt;=29,"Seasoned","Veteran"))</f>
        <v>Rookie</v>
      </c>
      <c r="Q3091" t="str">
        <f>IF(AND(Table11[[#This Row],[Height (cm)]]&gt;=180,Table11[[#This Row],[Weight (kg)]]&gt;=70),"180+ and 70+","")</f>
        <v>180+ and 70+</v>
      </c>
    </row>
    <row r="3092" spans="12:17" x14ac:dyDescent="0.2">
      <c r="L3092" t="s">
        <v>2754</v>
      </c>
      <c r="M3092">
        <v>32</v>
      </c>
      <c r="N3092">
        <v>183</v>
      </c>
      <c r="O3092">
        <v>80</v>
      </c>
      <c r="P3092" t="str">
        <f>IF(Table11[[#This Row],[Age]]&lt;=22,"Rookie",IF(Table11[[#This Row],[Age]]&lt;=29,"Seasoned","Veteran"))</f>
        <v>Veteran</v>
      </c>
      <c r="Q3092" t="str">
        <f>IF(AND(Table11[[#This Row],[Height (cm)]]&gt;=180,Table11[[#This Row],[Weight (kg)]]&gt;=70),"180+ and 70+","")</f>
        <v>180+ and 70+</v>
      </c>
    </row>
    <row r="3093" spans="12:17" x14ac:dyDescent="0.2">
      <c r="L3093" t="s">
        <v>2755</v>
      </c>
      <c r="M3093">
        <v>20</v>
      </c>
      <c r="N3093">
        <v>177</v>
      </c>
      <c r="O3093">
        <v>61</v>
      </c>
      <c r="P3093" t="str">
        <f>IF(Table11[[#This Row],[Age]]&lt;=22,"Rookie",IF(Table11[[#This Row],[Age]]&lt;=29,"Seasoned","Veteran"))</f>
        <v>Rookie</v>
      </c>
      <c r="Q3093" t="str">
        <f>IF(AND(Table11[[#This Row],[Height (cm)]]&gt;=180,Table11[[#This Row],[Weight (kg)]]&gt;=70),"180+ and 70+","")</f>
        <v/>
      </c>
    </row>
    <row r="3094" spans="12:17" x14ac:dyDescent="0.2">
      <c r="L3094" t="s">
        <v>2756</v>
      </c>
      <c r="M3094">
        <v>17</v>
      </c>
      <c r="N3094">
        <v>180</v>
      </c>
      <c r="O3094">
        <v>75</v>
      </c>
      <c r="P3094" t="str">
        <f>IF(Table11[[#This Row],[Age]]&lt;=22,"Rookie",IF(Table11[[#This Row],[Age]]&lt;=29,"Seasoned","Veteran"))</f>
        <v>Rookie</v>
      </c>
      <c r="Q3094" t="str">
        <f>IF(AND(Table11[[#This Row],[Height (cm)]]&gt;=180,Table11[[#This Row],[Weight (kg)]]&gt;=70),"180+ and 70+","")</f>
        <v>180+ and 70+</v>
      </c>
    </row>
    <row r="3095" spans="12:17" x14ac:dyDescent="0.2">
      <c r="L3095" t="s">
        <v>2757</v>
      </c>
      <c r="M3095">
        <v>18</v>
      </c>
      <c r="N3095">
        <v>175</v>
      </c>
      <c r="O3095">
        <v>71</v>
      </c>
      <c r="P3095" t="str">
        <f>IF(Table11[[#This Row],[Age]]&lt;=22,"Rookie",IF(Table11[[#This Row],[Age]]&lt;=29,"Seasoned","Veteran"))</f>
        <v>Rookie</v>
      </c>
      <c r="Q3095" t="str">
        <f>IF(AND(Table11[[#This Row],[Height (cm)]]&gt;=180,Table11[[#This Row],[Weight (kg)]]&gt;=70),"180+ and 70+","")</f>
        <v/>
      </c>
    </row>
    <row r="3096" spans="12:17" x14ac:dyDescent="0.2">
      <c r="L3096" t="s">
        <v>2758</v>
      </c>
      <c r="M3096">
        <v>25</v>
      </c>
      <c r="N3096">
        <v>186</v>
      </c>
      <c r="O3096">
        <v>76</v>
      </c>
      <c r="P3096" t="str">
        <f>IF(Table11[[#This Row],[Age]]&lt;=22,"Rookie",IF(Table11[[#This Row],[Age]]&lt;=29,"Seasoned","Veteran"))</f>
        <v>Seasoned</v>
      </c>
      <c r="Q3096" t="str">
        <f>IF(AND(Table11[[#This Row],[Height (cm)]]&gt;=180,Table11[[#This Row],[Weight (kg)]]&gt;=70),"180+ and 70+","")</f>
        <v>180+ and 70+</v>
      </c>
    </row>
    <row r="3097" spans="12:17" x14ac:dyDescent="0.2">
      <c r="L3097" t="s">
        <v>2759</v>
      </c>
      <c r="M3097">
        <v>17</v>
      </c>
      <c r="N3097">
        <v>187</v>
      </c>
      <c r="O3097">
        <v>75</v>
      </c>
      <c r="P3097" t="str">
        <f>IF(Table11[[#This Row],[Age]]&lt;=22,"Rookie",IF(Table11[[#This Row],[Age]]&lt;=29,"Seasoned","Veteran"))</f>
        <v>Rookie</v>
      </c>
      <c r="Q3097" t="str">
        <f>IF(AND(Table11[[#This Row],[Height (cm)]]&gt;=180,Table11[[#This Row],[Weight (kg)]]&gt;=70),"180+ and 70+","")</f>
        <v>180+ and 70+</v>
      </c>
    </row>
    <row r="3098" spans="12:17" x14ac:dyDescent="0.2">
      <c r="L3098" t="s">
        <v>1620</v>
      </c>
      <c r="M3098">
        <v>17</v>
      </c>
      <c r="N3098">
        <v>185</v>
      </c>
      <c r="O3098">
        <v>74</v>
      </c>
      <c r="P3098" t="str">
        <f>IF(Table11[[#This Row],[Age]]&lt;=22,"Rookie",IF(Table11[[#This Row],[Age]]&lt;=29,"Seasoned","Veteran"))</f>
        <v>Rookie</v>
      </c>
      <c r="Q3098" t="str">
        <f>IF(AND(Table11[[#This Row],[Height (cm)]]&gt;=180,Table11[[#This Row],[Weight (kg)]]&gt;=70),"180+ and 70+","")</f>
        <v>180+ and 70+</v>
      </c>
    </row>
    <row r="3099" spans="12:17" x14ac:dyDescent="0.2">
      <c r="L3099" t="s">
        <v>2760</v>
      </c>
      <c r="M3099">
        <v>25</v>
      </c>
      <c r="N3099">
        <v>196</v>
      </c>
      <c r="O3099">
        <v>88</v>
      </c>
      <c r="P3099" t="str">
        <f>IF(Table11[[#This Row],[Age]]&lt;=22,"Rookie",IF(Table11[[#This Row],[Age]]&lt;=29,"Seasoned","Veteran"))</f>
        <v>Seasoned</v>
      </c>
      <c r="Q3099" t="str">
        <f>IF(AND(Table11[[#This Row],[Height (cm)]]&gt;=180,Table11[[#This Row],[Weight (kg)]]&gt;=70),"180+ and 70+","")</f>
        <v>180+ and 70+</v>
      </c>
    </row>
    <row r="3100" spans="12:17" x14ac:dyDescent="0.2">
      <c r="L3100" t="s">
        <v>2761</v>
      </c>
      <c r="M3100">
        <v>25</v>
      </c>
      <c r="N3100">
        <v>175</v>
      </c>
      <c r="O3100">
        <v>66</v>
      </c>
      <c r="P3100" t="str">
        <f>IF(Table11[[#This Row],[Age]]&lt;=22,"Rookie",IF(Table11[[#This Row],[Age]]&lt;=29,"Seasoned","Veteran"))</f>
        <v>Seasoned</v>
      </c>
      <c r="Q3100" t="str">
        <f>IF(AND(Table11[[#This Row],[Height (cm)]]&gt;=180,Table11[[#This Row],[Weight (kg)]]&gt;=70),"180+ and 70+","")</f>
        <v/>
      </c>
    </row>
    <row r="3101" spans="12:17" x14ac:dyDescent="0.2">
      <c r="L3101" t="s">
        <v>2762</v>
      </c>
      <c r="M3101">
        <v>19</v>
      </c>
      <c r="N3101">
        <v>172</v>
      </c>
      <c r="O3101">
        <v>68</v>
      </c>
      <c r="P3101" t="str">
        <f>IF(Table11[[#This Row],[Age]]&lt;=22,"Rookie",IF(Table11[[#This Row],[Age]]&lt;=29,"Seasoned","Veteran"))</f>
        <v>Rookie</v>
      </c>
      <c r="Q3101" t="str">
        <f>IF(AND(Table11[[#This Row],[Height (cm)]]&gt;=180,Table11[[#This Row],[Weight (kg)]]&gt;=70),"180+ and 70+","")</f>
        <v/>
      </c>
    </row>
    <row r="3102" spans="12:17" x14ac:dyDescent="0.2">
      <c r="L3102" t="s">
        <v>2763</v>
      </c>
      <c r="M3102">
        <v>18</v>
      </c>
      <c r="N3102">
        <v>180</v>
      </c>
      <c r="O3102">
        <v>78</v>
      </c>
      <c r="P3102" t="str">
        <f>IF(Table11[[#This Row],[Age]]&lt;=22,"Rookie",IF(Table11[[#This Row],[Age]]&lt;=29,"Seasoned","Veteran"))</f>
        <v>Rookie</v>
      </c>
      <c r="Q3102" t="str">
        <f>IF(AND(Table11[[#This Row],[Height (cm)]]&gt;=180,Table11[[#This Row],[Weight (kg)]]&gt;=70),"180+ and 70+","")</f>
        <v>180+ and 70+</v>
      </c>
    </row>
    <row r="3103" spans="12:17" x14ac:dyDescent="0.2">
      <c r="L3103" t="s">
        <v>2764</v>
      </c>
      <c r="M3103">
        <v>17</v>
      </c>
      <c r="N3103">
        <v>191</v>
      </c>
      <c r="O3103">
        <v>81</v>
      </c>
      <c r="P3103" t="str">
        <f>IF(Table11[[#This Row],[Age]]&lt;=22,"Rookie",IF(Table11[[#This Row],[Age]]&lt;=29,"Seasoned","Veteran"))</f>
        <v>Rookie</v>
      </c>
      <c r="Q3103" t="str">
        <f>IF(AND(Table11[[#This Row],[Height (cm)]]&gt;=180,Table11[[#This Row],[Weight (kg)]]&gt;=70),"180+ and 70+","")</f>
        <v>180+ and 70+</v>
      </c>
    </row>
    <row r="3104" spans="12:17" x14ac:dyDescent="0.2">
      <c r="L3104" t="s">
        <v>2765</v>
      </c>
      <c r="M3104">
        <v>22</v>
      </c>
      <c r="N3104">
        <v>188</v>
      </c>
      <c r="O3104">
        <v>83</v>
      </c>
      <c r="P3104" t="str">
        <f>IF(Table11[[#This Row],[Age]]&lt;=22,"Rookie",IF(Table11[[#This Row],[Age]]&lt;=29,"Seasoned","Veteran"))</f>
        <v>Rookie</v>
      </c>
      <c r="Q3104" t="str">
        <f>IF(AND(Table11[[#This Row],[Height (cm)]]&gt;=180,Table11[[#This Row],[Weight (kg)]]&gt;=70),"180+ and 70+","")</f>
        <v>180+ and 70+</v>
      </c>
    </row>
    <row r="3105" spans="12:17" x14ac:dyDescent="0.2">
      <c r="L3105" t="s">
        <v>2766</v>
      </c>
      <c r="M3105">
        <v>20</v>
      </c>
      <c r="N3105">
        <v>182</v>
      </c>
      <c r="O3105">
        <v>74</v>
      </c>
      <c r="P3105" t="str">
        <f>IF(Table11[[#This Row],[Age]]&lt;=22,"Rookie",IF(Table11[[#This Row],[Age]]&lt;=29,"Seasoned","Veteran"))</f>
        <v>Rookie</v>
      </c>
      <c r="Q3105" t="str">
        <f>IF(AND(Table11[[#This Row],[Height (cm)]]&gt;=180,Table11[[#This Row],[Weight (kg)]]&gt;=70),"180+ and 70+","")</f>
        <v>180+ and 70+</v>
      </c>
    </row>
    <row r="3106" spans="12:17" x14ac:dyDescent="0.2">
      <c r="L3106" t="s">
        <v>2767</v>
      </c>
      <c r="M3106">
        <v>20</v>
      </c>
      <c r="N3106">
        <v>198</v>
      </c>
      <c r="O3106">
        <v>95</v>
      </c>
      <c r="P3106" t="str">
        <f>IF(Table11[[#This Row],[Age]]&lt;=22,"Rookie",IF(Table11[[#This Row],[Age]]&lt;=29,"Seasoned","Veteran"))</f>
        <v>Rookie</v>
      </c>
      <c r="Q3106" t="str">
        <f>IF(AND(Table11[[#This Row],[Height (cm)]]&gt;=180,Table11[[#This Row],[Weight (kg)]]&gt;=70),"180+ and 70+","")</f>
        <v>180+ and 70+</v>
      </c>
    </row>
    <row r="3107" spans="12:17" x14ac:dyDescent="0.2">
      <c r="L3107" t="s">
        <v>2768</v>
      </c>
      <c r="M3107">
        <v>19</v>
      </c>
      <c r="N3107">
        <v>172</v>
      </c>
      <c r="O3107">
        <v>70</v>
      </c>
      <c r="P3107" t="str">
        <f>IF(Table11[[#This Row],[Age]]&lt;=22,"Rookie",IF(Table11[[#This Row],[Age]]&lt;=29,"Seasoned","Veteran"))</f>
        <v>Rookie</v>
      </c>
      <c r="Q3107" t="str">
        <f>IF(AND(Table11[[#This Row],[Height (cm)]]&gt;=180,Table11[[#This Row],[Weight (kg)]]&gt;=70),"180+ and 70+","")</f>
        <v/>
      </c>
    </row>
    <row r="3108" spans="12:17" x14ac:dyDescent="0.2">
      <c r="L3108" t="s">
        <v>2769</v>
      </c>
      <c r="M3108">
        <v>18</v>
      </c>
      <c r="N3108">
        <v>188</v>
      </c>
      <c r="O3108">
        <v>80</v>
      </c>
      <c r="P3108" t="str">
        <f>IF(Table11[[#This Row],[Age]]&lt;=22,"Rookie",IF(Table11[[#This Row],[Age]]&lt;=29,"Seasoned","Veteran"))</f>
        <v>Rookie</v>
      </c>
      <c r="Q3108" t="str">
        <f>IF(AND(Table11[[#This Row],[Height (cm)]]&gt;=180,Table11[[#This Row],[Weight (kg)]]&gt;=70),"180+ and 70+","")</f>
        <v>180+ and 70+</v>
      </c>
    </row>
    <row r="3109" spans="12:17" x14ac:dyDescent="0.2">
      <c r="L3109" t="s">
        <v>2770</v>
      </c>
      <c r="M3109">
        <v>25</v>
      </c>
      <c r="N3109">
        <v>175</v>
      </c>
      <c r="O3109">
        <v>73</v>
      </c>
      <c r="P3109" t="str">
        <f>IF(Table11[[#This Row],[Age]]&lt;=22,"Rookie",IF(Table11[[#This Row],[Age]]&lt;=29,"Seasoned","Veteran"))</f>
        <v>Seasoned</v>
      </c>
      <c r="Q3109" t="str">
        <f>IF(AND(Table11[[#This Row],[Height (cm)]]&gt;=180,Table11[[#This Row],[Weight (kg)]]&gt;=70),"180+ and 70+","")</f>
        <v/>
      </c>
    </row>
    <row r="3110" spans="12:17" x14ac:dyDescent="0.2">
      <c r="L3110" t="s">
        <v>2771</v>
      </c>
      <c r="M3110">
        <v>24</v>
      </c>
      <c r="N3110">
        <v>170</v>
      </c>
      <c r="O3110">
        <v>67</v>
      </c>
      <c r="P3110" t="str">
        <f>IF(Table11[[#This Row],[Age]]&lt;=22,"Rookie",IF(Table11[[#This Row],[Age]]&lt;=29,"Seasoned","Veteran"))</f>
        <v>Seasoned</v>
      </c>
      <c r="Q3110" t="str">
        <f>IF(AND(Table11[[#This Row],[Height (cm)]]&gt;=180,Table11[[#This Row],[Weight (kg)]]&gt;=70),"180+ and 70+","")</f>
        <v/>
      </c>
    </row>
    <row r="3111" spans="12:17" x14ac:dyDescent="0.2">
      <c r="L3111" t="s">
        <v>2772</v>
      </c>
      <c r="M3111">
        <v>20</v>
      </c>
      <c r="N3111">
        <v>181</v>
      </c>
      <c r="O3111">
        <v>75</v>
      </c>
      <c r="P3111" t="str">
        <f>IF(Table11[[#This Row],[Age]]&lt;=22,"Rookie",IF(Table11[[#This Row],[Age]]&lt;=29,"Seasoned","Veteran"))</f>
        <v>Rookie</v>
      </c>
      <c r="Q3111" t="str">
        <f>IF(AND(Table11[[#This Row],[Height (cm)]]&gt;=180,Table11[[#This Row],[Weight (kg)]]&gt;=70),"180+ and 70+","")</f>
        <v>180+ and 70+</v>
      </c>
    </row>
    <row r="3112" spans="12:17" x14ac:dyDescent="0.2">
      <c r="L3112" t="s">
        <v>2773</v>
      </c>
      <c r="M3112">
        <v>19</v>
      </c>
      <c r="N3112">
        <v>191</v>
      </c>
      <c r="O3112">
        <v>80</v>
      </c>
      <c r="P3112" t="str">
        <f>IF(Table11[[#This Row],[Age]]&lt;=22,"Rookie",IF(Table11[[#This Row],[Age]]&lt;=29,"Seasoned","Veteran"))</f>
        <v>Rookie</v>
      </c>
      <c r="Q3112" t="str">
        <f>IF(AND(Table11[[#This Row],[Height (cm)]]&gt;=180,Table11[[#This Row],[Weight (kg)]]&gt;=70),"180+ and 70+","")</f>
        <v>180+ and 70+</v>
      </c>
    </row>
    <row r="3113" spans="12:17" x14ac:dyDescent="0.2">
      <c r="L3113" t="s">
        <v>2774</v>
      </c>
      <c r="M3113">
        <v>23</v>
      </c>
      <c r="N3113">
        <v>183</v>
      </c>
      <c r="O3113">
        <v>81</v>
      </c>
      <c r="P3113" t="str">
        <f>IF(Table11[[#This Row],[Age]]&lt;=22,"Rookie",IF(Table11[[#This Row],[Age]]&lt;=29,"Seasoned","Veteran"))</f>
        <v>Seasoned</v>
      </c>
      <c r="Q3113" t="str">
        <f>IF(AND(Table11[[#This Row],[Height (cm)]]&gt;=180,Table11[[#This Row],[Weight (kg)]]&gt;=70),"180+ and 70+","")</f>
        <v>180+ and 70+</v>
      </c>
    </row>
    <row r="3114" spans="12:17" x14ac:dyDescent="0.2">
      <c r="L3114" t="s">
        <v>2672</v>
      </c>
      <c r="M3114">
        <v>19</v>
      </c>
      <c r="N3114">
        <v>194</v>
      </c>
      <c r="O3114">
        <v>71</v>
      </c>
      <c r="P3114" t="str">
        <f>IF(Table11[[#This Row],[Age]]&lt;=22,"Rookie",IF(Table11[[#This Row],[Age]]&lt;=29,"Seasoned","Veteran"))</f>
        <v>Rookie</v>
      </c>
      <c r="Q3114" t="str">
        <f>IF(AND(Table11[[#This Row],[Height (cm)]]&gt;=180,Table11[[#This Row],[Weight (kg)]]&gt;=70),"180+ and 70+","")</f>
        <v>180+ and 70+</v>
      </c>
    </row>
    <row r="3115" spans="12:17" x14ac:dyDescent="0.2">
      <c r="L3115" t="s">
        <v>2673</v>
      </c>
      <c r="M3115">
        <v>22</v>
      </c>
      <c r="N3115">
        <v>187</v>
      </c>
      <c r="O3115">
        <v>72</v>
      </c>
      <c r="P3115" t="str">
        <f>IF(Table11[[#This Row],[Age]]&lt;=22,"Rookie",IF(Table11[[#This Row],[Age]]&lt;=29,"Seasoned","Veteran"))</f>
        <v>Rookie</v>
      </c>
      <c r="Q3115" t="str">
        <f>IF(AND(Table11[[#This Row],[Height (cm)]]&gt;=180,Table11[[#This Row],[Weight (kg)]]&gt;=70),"180+ and 70+","")</f>
        <v>180+ and 70+</v>
      </c>
    </row>
    <row r="3116" spans="12:17" x14ac:dyDescent="0.2">
      <c r="L3116" t="s">
        <v>2674</v>
      </c>
      <c r="M3116">
        <v>20</v>
      </c>
      <c r="N3116">
        <v>175</v>
      </c>
      <c r="O3116">
        <v>70</v>
      </c>
      <c r="P3116" t="str">
        <f>IF(Table11[[#This Row],[Age]]&lt;=22,"Rookie",IF(Table11[[#This Row],[Age]]&lt;=29,"Seasoned","Veteran"))</f>
        <v>Rookie</v>
      </c>
      <c r="Q3116" t="str">
        <f>IF(AND(Table11[[#This Row],[Height (cm)]]&gt;=180,Table11[[#This Row],[Weight (kg)]]&gt;=70),"180+ and 70+","")</f>
        <v/>
      </c>
    </row>
    <row r="3117" spans="12:17" x14ac:dyDescent="0.2">
      <c r="L3117" t="s">
        <v>2675</v>
      </c>
      <c r="M3117">
        <v>19</v>
      </c>
      <c r="N3117">
        <v>178</v>
      </c>
      <c r="O3117">
        <v>69</v>
      </c>
      <c r="P3117" t="str">
        <f>IF(Table11[[#This Row],[Age]]&lt;=22,"Rookie",IF(Table11[[#This Row],[Age]]&lt;=29,"Seasoned","Veteran"))</f>
        <v>Rookie</v>
      </c>
      <c r="Q3117" t="str">
        <f>IF(AND(Table11[[#This Row],[Height (cm)]]&gt;=180,Table11[[#This Row],[Weight (kg)]]&gt;=70),"180+ and 70+","")</f>
        <v/>
      </c>
    </row>
    <row r="3118" spans="12:17" x14ac:dyDescent="0.2">
      <c r="L3118" t="s">
        <v>2676</v>
      </c>
      <c r="M3118">
        <v>20</v>
      </c>
      <c r="N3118">
        <v>180</v>
      </c>
      <c r="O3118">
        <v>81</v>
      </c>
      <c r="P3118" t="str">
        <f>IF(Table11[[#This Row],[Age]]&lt;=22,"Rookie",IF(Table11[[#This Row],[Age]]&lt;=29,"Seasoned","Veteran"))</f>
        <v>Rookie</v>
      </c>
      <c r="Q3118" t="str">
        <f>IF(AND(Table11[[#This Row],[Height (cm)]]&gt;=180,Table11[[#This Row],[Weight (kg)]]&gt;=70),"180+ and 70+","")</f>
        <v>180+ and 70+</v>
      </c>
    </row>
    <row r="3119" spans="12:17" x14ac:dyDescent="0.2">
      <c r="L3119" t="s">
        <v>2677</v>
      </c>
      <c r="M3119">
        <v>19</v>
      </c>
      <c r="N3119">
        <v>190</v>
      </c>
      <c r="O3119">
        <v>85</v>
      </c>
      <c r="P3119" t="str">
        <f>IF(Table11[[#This Row],[Age]]&lt;=22,"Rookie",IF(Table11[[#This Row],[Age]]&lt;=29,"Seasoned","Veteran"))</f>
        <v>Rookie</v>
      </c>
      <c r="Q3119" t="str">
        <f>IF(AND(Table11[[#This Row],[Height (cm)]]&gt;=180,Table11[[#This Row],[Weight (kg)]]&gt;=70),"180+ and 70+","")</f>
        <v>180+ and 70+</v>
      </c>
    </row>
    <row r="3120" spans="12:17" x14ac:dyDescent="0.2">
      <c r="L3120" t="s">
        <v>2678</v>
      </c>
      <c r="M3120">
        <v>17</v>
      </c>
      <c r="N3120">
        <v>189</v>
      </c>
      <c r="O3120">
        <v>88</v>
      </c>
      <c r="P3120" t="str">
        <f>IF(Table11[[#This Row],[Age]]&lt;=22,"Rookie",IF(Table11[[#This Row],[Age]]&lt;=29,"Seasoned","Veteran"))</f>
        <v>Rookie</v>
      </c>
      <c r="Q3120" t="str">
        <f>IF(AND(Table11[[#This Row],[Height (cm)]]&gt;=180,Table11[[#This Row],[Weight (kg)]]&gt;=70),"180+ and 70+","")</f>
        <v>180+ and 70+</v>
      </c>
    </row>
    <row r="3121" spans="12:17" x14ac:dyDescent="0.2">
      <c r="L3121" t="s">
        <v>2679</v>
      </c>
      <c r="M3121">
        <v>24</v>
      </c>
      <c r="N3121">
        <v>187</v>
      </c>
      <c r="O3121">
        <v>80</v>
      </c>
      <c r="P3121" t="str">
        <f>IF(Table11[[#This Row],[Age]]&lt;=22,"Rookie",IF(Table11[[#This Row],[Age]]&lt;=29,"Seasoned","Veteran"))</f>
        <v>Seasoned</v>
      </c>
      <c r="Q3121" t="str">
        <f>IF(AND(Table11[[#This Row],[Height (cm)]]&gt;=180,Table11[[#This Row],[Weight (kg)]]&gt;=70),"180+ and 70+","")</f>
        <v>180+ and 70+</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6306-7373-4C0A-97D8-A677402EB57E}">
  <sheetPr>
    <tabColor theme="8" tint="0.79998168889431442"/>
  </sheetPr>
  <dimension ref="L1:Q3121"/>
  <sheetViews>
    <sheetView zoomScale="90" zoomScaleNormal="90" workbookViewId="0">
      <selection activeCell="Q2" sqref="Q2"/>
    </sheetView>
  </sheetViews>
  <sheetFormatPr defaultRowHeight="15" x14ac:dyDescent="0.2"/>
  <cols>
    <col min="12" max="12" width="28.3828125" bestFit="1" customWidth="1"/>
    <col min="14" max="15" width="13.046875" bestFit="1" customWidth="1"/>
    <col min="16" max="16" width="16.27734375" customWidth="1"/>
    <col min="17" max="17" width="17.62109375" customWidth="1"/>
  </cols>
  <sheetData>
    <row r="1" spans="12:17" x14ac:dyDescent="0.2">
      <c r="L1" s="13" t="s">
        <v>25</v>
      </c>
      <c r="M1" s="13" t="s">
        <v>26</v>
      </c>
      <c r="N1" s="13" t="s">
        <v>27</v>
      </c>
      <c r="O1" s="13" t="s">
        <v>28</v>
      </c>
      <c r="P1" t="s">
        <v>2799</v>
      </c>
      <c r="Q1" t="s">
        <v>2800</v>
      </c>
    </row>
    <row r="2" spans="12:17" x14ac:dyDescent="0.2">
      <c r="L2" t="s">
        <v>29</v>
      </c>
      <c r="M2">
        <v>34</v>
      </c>
      <c r="N2">
        <v>182</v>
      </c>
      <c r="O2">
        <v>76</v>
      </c>
      <c r="P2" t="str">
        <f t="shared" ref="P2:P65" si="0">IF(AND(M2&gt;=20, N2&gt;=180), "candidate", "conditioned")</f>
        <v>candidate</v>
      </c>
      <c r="Q2" t="str">
        <f t="shared" ref="Q2:Q65" si="1">IF(OR(M2&lt;=22, N2&gt;=183, O2&gt;=74), "candidate", "not a candidate")</f>
        <v>candidate</v>
      </c>
    </row>
    <row r="3" spans="12:17" x14ac:dyDescent="0.2">
      <c r="L3" t="s">
        <v>30</v>
      </c>
      <c r="M3">
        <v>19</v>
      </c>
      <c r="N3">
        <v>174</v>
      </c>
      <c r="O3">
        <v>65</v>
      </c>
      <c r="P3" t="str">
        <f t="shared" si="0"/>
        <v>conditioned</v>
      </c>
      <c r="Q3" t="str">
        <f t="shared" si="1"/>
        <v>candidate</v>
      </c>
    </row>
    <row r="4" spans="12:17" x14ac:dyDescent="0.2">
      <c r="L4" t="s">
        <v>31</v>
      </c>
      <c r="M4">
        <v>23</v>
      </c>
      <c r="N4">
        <v>170</v>
      </c>
      <c r="O4">
        <v>68</v>
      </c>
      <c r="P4" t="str">
        <f t="shared" si="0"/>
        <v>conditioned</v>
      </c>
      <c r="Q4" t="str">
        <f t="shared" si="1"/>
        <v>not a candidate</v>
      </c>
    </row>
    <row r="5" spans="12:17" x14ac:dyDescent="0.2">
      <c r="L5" t="s">
        <v>32</v>
      </c>
      <c r="M5">
        <v>17</v>
      </c>
      <c r="N5">
        <v>178</v>
      </c>
      <c r="O5">
        <v>72</v>
      </c>
      <c r="P5" t="str">
        <f t="shared" si="0"/>
        <v>conditioned</v>
      </c>
      <c r="Q5" t="str">
        <f t="shared" si="1"/>
        <v>candidate</v>
      </c>
    </row>
    <row r="6" spans="12:17" x14ac:dyDescent="0.2">
      <c r="L6" t="s">
        <v>33</v>
      </c>
      <c r="M6">
        <v>18</v>
      </c>
      <c r="N6">
        <v>175</v>
      </c>
      <c r="O6">
        <v>70</v>
      </c>
      <c r="P6" t="str">
        <f t="shared" si="0"/>
        <v>conditioned</v>
      </c>
      <c r="Q6" t="str">
        <f t="shared" si="1"/>
        <v>candidate</v>
      </c>
    </row>
    <row r="7" spans="12:17" x14ac:dyDescent="0.2">
      <c r="L7" t="s">
        <v>34</v>
      </c>
      <c r="M7">
        <v>26</v>
      </c>
      <c r="N7">
        <v>168</v>
      </c>
      <c r="O7">
        <v>69</v>
      </c>
      <c r="P7" t="str">
        <f t="shared" si="0"/>
        <v>conditioned</v>
      </c>
      <c r="Q7" t="str">
        <f t="shared" si="1"/>
        <v>not a candidate</v>
      </c>
    </row>
    <row r="8" spans="12:17" x14ac:dyDescent="0.2">
      <c r="L8" t="s">
        <v>35</v>
      </c>
      <c r="M8">
        <v>18</v>
      </c>
      <c r="N8">
        <v>179</v>
      </c>
      <c r="O8">
        <v>72</v>
      </c>
      <c r="P8" t="str">
        <f t="shared" si="0"/>
        <v>conditioned</v>
      </c>
      <c r="Q8" t="str">
        <f t="shared" si="1"/>
        <v>candidate</v>
      </c>
    </row>
    <row r="9" spans="12:17" x14ac:dyDescent="0.2">
      <c r="L9" t="s">
        <v>36</v>
      </c>
      <c r="M9">
        <v>24</v>
      </c>
      <c r="N9">
        <v>193</v>
      </c>
      <c r="O9">
        <v>82</v>
      </c>
      <c r="P9" t="str">
        <f t="shared" si="0"/>
        <v>candidate</v>
      </c>
      <c r="Q9" t="str">
        <f t="shared" si="1"/>
        <v>candidate</v>
      </c>
    </row>
    <row r="10" spans="12:17" x14ac:dyDescent="0.2">
      <c r="L10" t="s">
        <v>37</v>
      </c>
      <c r="M10">
        <v>20</v>
      </c>
      <c r="N10">
        <v>186</v>
      </c>
      <c r="O10">
        <v>75</v>
      </c>
      <c r="P10" t="str">
        <f t="shared" si="0"/>
        <v>candidate</v>
      </c>
      <c r="Q10" t="str">
        <f t="shared" si="1"/>
        <v>candidate</v>
      </c>
    </row>
    <row r="11" spans="12:17" x14ac:dyDescent="0.2">
      <c r="L11" t="s">
        <v>38</v>
      </c>
      <c r="M11">
        <v>23</v>
      </c>
      <c r="N11">
        <v>182</v>
      </c>
      <c r="O11">
        <v>70</v>
      </c>
      <c r="P11" t="str">
        <f t="shared" si="0"/>
        <v>candidate</v>
      </c>
      <c r="Q11" t="str">
        <f t="shared" si="1"/>
        <v>not a candidate</v>
      </c>
    </row>
    <row r="12" spans="12:17" x14ac:dyDescent="0.2">
      <c r="L12" t="s">
        <v>39</v>
      </c>
      <c r="M12">
        <v>23</v>
      </c>
      <c r="N12">
        <v>192</v>
      </c>
      <c r="O12">
        <v>77</v>
      </c>
      <c r="P12" t="str">
        <f t="shared" si="0"/>
        <v>candidate</v>
      </c>
      <c r="Q12" t="str">
        <f t="shared" si="1"/>
        <v>candidate</v>
      </c>
    </row>
    <row r="13" spans="12:17" x14ac:dyDescent="0.2">
      <c r="L13" t="s">
        <v>40</v>
      </c>
      <c r="M13">
        <v>34</v>
      </c>
      <c r="N13">
        <v>180</v>
      </c>
      <c r="O13">
        <v>71</v>
      </c>
      <c r="P13" t="str">
        <f t="shared" si="0"/>
        <v>candidate</v>
      </c>
      <c r="Q13" t="str">
        <f t="shared" si="1"/>
        <v>not a candidate</v>
      </c>
    </row>
    <row r="14" spans="12:17" x14ac:dyDescent="0.2">
      <c r="L14" t="s">
        <v>41</v>
      </c>
      <c r="M14">
        <v>21</v>
      </c>
      <c r="N14">
        <v>189</v>
      </c>
      <c r="O14">
        <v>74</v>
      </c>
      <c r="P14" t="str">
        <f t="shared" si="0"/>
        <v>candidate</v>
      </c>
      <c r="Q14" t="str">
        <f t="shared" si="1"/>
        <v>candidate</v>
      </c>
    </row>
    <row r="15" spans="12:17" x14ac:dyDescent="0.2">
      <c r="L15" t="s">
        <v>42</v>
      </c>
      <c r="M15">
        <v>17</v>
      </c>
      <c r="N15">
        <v>191</v>
      </c>
      <c r="O15">
        <v>75</v>
      </c>
      <c r="P15" t="str">
        <f t="shared" si="0"/>
        <v>conditioned</v>
      </c>
      <c r="Q15" t="str">
        <f t="shared" si="1"/>
        <v>candidate</v>
      </c>
    </row>
    <row r="16" spans="12:17" x14ac:dyDescent="0.2">
      <c r="L16" t="s">
        <v>43</v>
      </c>
      <c r="M16">
        <v>21</v>
      </c>
      <c r="N16">
        <v>180</v>
      </c>
      <c r="O16">
        <v>75</v>
      </c>
      <c r="P16" t="str">
        <f t="shared" si="0"/>
        <v>candidate</v>
      </c>
      <c r="Q16" t="str">
        <f t="shared" si="1"/>
        <v>candidate</v>
      </c>
    </row>
    <row r="17" spans="12:17" x14ac:dyDescent="0.2">
      <c r="L17" t="s">
        <v>44</v>
      </c>
      <c r="M17">
        <v>17</v>
      </c>
      <c r="N17">
        <v>178</v>
      </c>
      <c r="O17">
        <v>68</v>
      </c>
      <c r="P17" t="str">
        <f t="shared" si="0"/>
        <v>conditioned</v>
      </c>
      <c r="Q17" t="str">
        <f t="shared" si="1"/>
        <v>candidate</v>
      </c>
    </row>
    <row r="18" spans="12:17" ht="15" customHeight="1" x14ac:dyDescent="0.2">
      <c r="L18" t="s">
        <v>45</v>
      </c>
      <c r="M18">
        <v>22</v>
      </c>
      <c r="N18">
        <v>182</v>
      </c>
      <c r="O18">
        <v>76</v>
      </c>
      <c r="P18" t="str">
        <f t="shared" si="0"/>
        <v>candidate</v>
      </c>
      <c r="Q18" t="str">
        <f t="shared" si="1"/>
        <v>candidate</v>
      </c>
    </row>
    <row r="19" spans="12:17" x14ac:dyDescent="0.2">
      <c r="L19" t="s">
        <v>46</v>
      </c>
      <c r="M19">
        <v>25</v>
      </c>
      <c r="N19">
        <v>187</v>
      </c>
      <c r="O19">
        <v>90</v>
      </c>
      <c r="P19" t="str">
        <f t="shared" si="0"/>
        <v>candidate</v>
      </c>
      <c r="Q19" t="str">
        <f t="shared" si="1"/>
        <v>candidate</v>
      </c>
    </row>
    <row r="20" spans="12:17" x14ac:dyDescent="0.2">
      <c r="L20" t="s">
        <v>47</v>
      </c>
      <c r="M20">
        <v>17</v>
      </c>
      <c r="N20">
        <v>182</v>
      </c>
      <c r="O20">
        <v>76</v>
      </c>
      <c r="P20" t="str">
        <f t="shared" si="0"/>
        <v>conditioned</v>
      </c>
      <c r="Q20" t="str">
        <f t="shared" si="1"/>
        <v>candidate</v>
      </c>
    </row>
    <row r="21" spans="12:17" x14ac:dyDescent="0.2">
      <c r="L21" t="s">
        <v>48</v>
      </c>
      <c r="M21">
        <v>20</v>
      </c>
      <c r="N21">
        <v>191</v>
      </c>
      <c r="O21">
        <v>79</v>
      </c>
      <c r="P21" t="str">
        <f t="shared" si="0"/>
        <v>candidate</v>
      </c>
      <c r="Q21" t="str">
        <f t="shared" si="1"/>
        <v>candidate</v>
      </c>
    </row>
    <row r="22" spans="12:17" x14ac:dyDescent="0.2">
      <c r="L22" t="s">
        <v>49</v>
      </c>
      <c r="M22">
        <v>20</v>
      </c>
      <c r="N22">
        <v>177</v>
      </c>
      <c r="O22">
        <v>71</v>
      </c>
      <c r="P22" t="str">
        <f t="shared" si="0"/>
        <v>conditioned</v>
      </c>
      <c r="Q22" t="str">
        <f t="shared" si="1"/>
        <v>candidate</v>
      </c>
    </row>
    <row r="23" spans="12:17" x14ac:dyDescent="0.2">
      <c r="L23" t="s">
        <v>50</v>
      </c>
      <c r="M23">
        <v>17</v>
      </c>
      <c r="N23">
        <v>187</v>
      </c>
      <c r="O23">
        <v>70</v>
      </c>
      <c r="P23" t="str">
        <f t="shared" si="0"/>
        <v>conditioned</v>
      </c>
      <c r="Q23" t="str">
        <f t="shared" si="1"/>
        <v>candidate</v>
      </c>
    </row>
    <row r="24" spans="12:17" x14ac:dyDescent="0.2">
      <c r="L24" t="s">
        <v>51</v>
      </c>
      <c r="M24">
        <v>18</v>
      </c>
      <c r="N24">
        <v>172</v>
      </c>
      <c r="O24">
        <v>78</v>
      </c>
      <c r="P24" t="str">
        <f t="shared" si="0"/>
        <v>conditioned</v>
      </c>
      <c r="Q24" t="str">
        <f t="shared" si="1"/>
        <v>candidate</v>
      </c>
    </row>
    <row r="25" spans="12:17" x14ac:dyDescent="0.2">
      <c r="L25" t="s">
        <v>52</v>
      </c>
      <c r="M25">
        <v>22</v>
      </c>
      <c r="N25">
        <v>176</v>
      </c>
      <c r="O25">
        <v>73</v>
      </c>
      <c r="P25" t="str">
        <f t="shared" si="0"/>
        <v>conditioned</v>
      </c>
      <c r="Q25" t="str">
        <f t="shared" si="1"/>
        <v>candidate</v>
      </c>
    </row>
    <row r="26" spans="12:17" x14ac:dyDescent="0.2">
      <c r="L26" t="s">
        <v>53</v>
      </c>
      <c r="M26">
        <v>22</v>
      </c>
      <c r="N26">
        <v>193</v>
      </c>
      <c r="O26">
        <v>89</v>
      </c>
      <c r="P26" t="str">
        <f t="shared" si="0"/>
        <v>candidate</v>
      </c>
      <c r="Q26" t="str">
        <f t="shared" si="1"/>
        <v>candidate</v>
      </c>
    </row>
    <row r="27" spans="12:17" x14ac:dyDescent="0.2">
      <c r="L27" t="s">
        <v>54</v>
      </c>
      <c r="M27">
        <v>22</v>
      </c>
      <c r="N27">
        <v>173</v>
      </c>
      <c r="O27">
        <v>64</v>
      </c>
      <c r="P27" t="str">
        <f t="shared" si="0"/>
        <v>conditioned</v>
      </c>
      <c r="Q27" t="str">
        <f t="shared" si="1"/>
        <v>candidate</v>
      </c>
    </row>
    <row r="28" spans="12:17" x14ac:dyDescent="0.2">
      <c r="L28" t="s">
        <v>55</v>
      </c>
      <c r="M28">
        <v>18</v>
      </c>
      <c r="N28">
        <v>183</v>
      </c>
      <c r="O28">
        <v>77</v>
      </c>
      <c r="P28" t="str">
        <f t="shared" si="0"/>
        <v>conditioned</v>
      </c>
      <c r="Q28" t="str">
        <f t="shared" si="1"/>
        <v>candidate</v>
      </c>
    </row>
    <row r="29" spans="12:17" x14ac:dyDescent="0.2">
      <c r="L29" t="s">
        <v>56</v>
      </c>
      <c r="M29">
        <v>18</v>
      </c>
      <c r="N29">
        <v>184</v>
      </c>
      <c r="O29">
        <v>80</v>
      </c>
      <c r="P29" t="str">
        <f t="shared" si="0"/>
        <v>conditioned</v>
      </c>
      <c r="Q29" t="str">
        <f t="shared" si="1"/>
        <v>candidate</v>
      </c>
    </row>
    <row r="30" spans="12:17" x14ac:dyDescent="0.2">
      <c r="L30" t="s">
        <v>57</v>
      </c>
      <c r="M30">
        <v>21</v>
      </c>
      <c r="N30">
        <v>180</v>
      </c>
      <c r="O30">
        <v>77</v>
      </c>
      <c r="P30" t="str">
        <f t="shared" si="0"/>
        <v>candidate</v>
      </c>
      <c r="Q30" t="str">
        <f t="shared" si="1"/>
        <v>candidate</v>
      </c>
    </row>
    <row r="31" spans="12:17" x14ac:dyDescent="0.2">
      <c r="L31" t="s">
        <v>58</v>
      </c>
      <c r="M31">
        <v>27</v>
      </c>
      <c r="N31">
        <v>187</v>
      </c>
      <c r="O31">
        <v>82</v>
      </c>
      <c r="P31" t="str">
        <f t="shared" si="0"/>
        <v>candidate</v>
      </c>
      <c r="Q31" t="str">
        <f t="shared" si="1"/>
        <v>candidate</v>
      </c>
    </row>
    <row r="32" spans="12:17" x14ac:dyDescent="0.2">
      <c r="L32" t="s">
        <v>59</v>
      </c>
      <c r="M32">
        <v>18</v>
      </c>
      <c r="N32">
        <v>174</v>
      </c>
      <c r="O32">
        <v>66</v>
      </c>
      <c r="P32" t="str">
        <f t="shared" si="0"/>
        <v>conditioned</v>
      </c>
      <c r="Q32" t="str">
        <f t="shared" si="1"/>
        <v>candidate</v>
      </c>
    </row>
    <row r="33" spans="12:17" x14ac:dyDescent="0.2">
      <c r="L33" t="s">
        <v>60</v>
      </c>
      <c r="M33">
        <v>36</v>
      </c>
      <c r="N33">
        <v>169</v>
      </c>
      <c r="O33">
        <v>67</v>
      </c>
      <c r="P33" t="str">
        <f t="shared" si="0"/>
        <v>conditioned</v>
      </c>
      <c r="Q33" t="str">
        <f t="shared" si="1"/>
        <v>not a candidate</v>
      </c>
    </row>
    <row r="34" spans="12:17" x14ac:dyDescent="0.2">
      <c r="L34" t="s">
        <v>61</v>
      </c>
      <c r="M34">
        <v>38</v>
      </c>
      <c r="N34">
        <v>187</v>
      </c>
      <c r="O34">
        <v>85</v>
      </c>
      <c r="P34" t="str">
        <f t="shared" si="0"/>
        <v>candidate</v>
      </c>
      <c r="Q34" t="str">
        <f t="shared" si="1"/>
        <v>candidate</v>
      </c>
    </row>
    <row r="35" spans="12:17" x14ac:dyDescent="0.2">
      <c r="L35" t="s">
        <v>62</v>
      </c>
      <c r="M35">
        <v>19</v>
      </c>
      <c r="N35">
        <v>172</v>
      </c>
      <c r="O35">
        <v>67</v>
      </c>
      <c r="P35" t="str">
        <f t="shared" si="0"/>
        <v>conditioned</v>
      </c>
      <c r="Q35" t="str">
        <f t="shared" si="1"/>
        <v>candidate</v>
      </c>
    </row>
    <row r="36" spans="12:17" x14ac:dyDescent="0.2">
      <c r="L36" t="s">
        <v>63</v>
      </c>
      <c r="M36">
        <v>17</v>
      </c>
      <c r="N36">
        <v>185</v>
      </c>
      <c r="O36">
        <v>77</v>
      </c>
      <c r="P36" t="str">
        <f t="shared" si="0"/>
        <v>conditioned</v>
      </c>
      <c r="Q36" t="str">
        <f t="shared" si="1"/>
        <v>candidate</v>
      </c>
    </row>
    <row r="37" spans="12:17" x14ac:dyDescent="0.2">
      <c r="L37" t="s">
        <v>64</v>
      </c>
      <c r="M37">
        <v>24</v>
      </c>
      <c r="N37">
        <v>185</v>
      </c>
      <c r="O37">
        <v>80</v>
      </c>
      <c r="P37" t="str">
        <f t="shared" si="0"/>
        <v>candidate</v>
      </c>
      <c r="Q37" t="str">
        <f t="shared" si="1"/>
        <v>candidate</v>
      </c>
    </row>
    <row r="38" spans="12:17" x14ac:dyDescent="0.2">
      <c r="L38" t="s">
        <v>65</v>
      </c>
      <c r="M38">
        <v>20</v>
      </c>
      <c r="N38">
        <v>182</v>
      </c>
      <c r="O38">
        <v>68</v>
      </c>
      <c r="P38" t="str">
        <f t="shared" si="0"/>
        <v>candidate</v>
      </c>
      <c r="Q38" t="str">
        <f t="shared" si="1"/>
        <v>candidate</v>
      </c>
    </row>
    <row r="39" spans="12:17" x14ac:dyDescent="0.2">
      <c r="L39" t="s">
        <v>66</v>
      </c>
      <c r="M39">
        <v>23</v>
      </c>
      <c r="N39">
        <v>180</v>
      </c>
      <c r="O39">
        <v>76</v>
      </c>
      <c r="P39" t="str">
        <f t="shared" si="0"/>
        <v>candidate</v>
      </c>
      <c r="Q39" t="str">
        <f t="shared" si="1"/>
        <v>candidate</v>
      </c>
    </row>
    <row r="40" spans="12:17" x14ac:dyDescent="0.2">
      <c r="L40" t="s">
        <v>67</v>
      </c>
      <c r="M40">
        <v>21</v>
      </c>
      <c r="N40">
        <v>182</v>
      </c>
      <c r="O40">
        <v>77</v>
      </c>
      <c r="P40" t="str">
        <f t="shared" si="0"/>
        <v>candidate</v>
      </c>
      <c r="Q40" t="str">
        <f t="shared" si="1"/>
        <v>candidate</v>
      </c>
    </row>
    <row r="41" spans="12:17" x14ac:dyDescent="0.2">
      <c r="L41" t="s">
        <v>68</v>
      </c>
      <c r="M41">
        <v>27</v>
      </c>
      <c r="N41">
        <v>190</v>
      </c>
      <c r="O41">
        <v>85</v>
      </c>
      <c r="P41" t="str">
        <f t="shared" si="0"/>
        <v>candidate</v>
      </c>
      <c r="Q41" t="str">
        <f t="shared" si="1"/>
        <v>candidate</v>
      </c>
    </row>
    <row r="42" spans="12:17" x14ac:dyDescent="0.2">
      <c r="L42" t="s">
        <v>69</v>
      </c>
      <c r="M42">
        <v>21</v>
      </c>
      <c r="N42">
        <v>184</v>
      </c>
      <c r="O42">
        <v>73</v>
      </c>
      <c r="P42" t="str">
        <f t="shared" si="0"/>
        <v>candidate</v>
      </c>
      <c r="Q42" t="str">
        <f t="shared" si="1"/>
        <v>candidate</v>
      </c>
    </row>
    <row r="43" spans="12:17" x14ac:dyDescent="0.2">
      <c r="L43" t="s">
        <v>70</v>
      </c>
      <c r="M43">
        <v>20</v>
      </c>
      <c r="N43">
        <v>179</v>
      </c>
      <c r="O43">
        <v>70</v>
      </c>
      <c r="P43" t="str">
        <f t="shared" si="0"/>
        <v>conditioned</v>
      </c>
      <c r="Q43" t="str">
        <f t="shared" si="1"/>
        <v>candidate</v>
      </c>
    </row>
    <row r="44" spans="12:17" x14ac:dyDescent="0.2">
      <c r="L44" t="s">
        <v>71</v>
      </c>
      <c r="M44">
        <v>26</v>
      </c>
      <c r="N44">
        <v>190</v>
      </c>
      <c r="O44">
        <v>86</v>
      </c>
      <c r="P44" t="str">
        <f t="shared" si="0"/>
        <v>candidate</v>
      </c>
      <c r="Q44" t="str">
        <f t="shared" si="1"/>
        <v>candidate</v>
      </c>
    </row>
    <row r="45" spans="12:17" x14ac:dyDescent="0.2">
      <c r="L45" t="s">
        <v>72</v>
      </c>
      <c r="M45">
        <v>22</v>
      </c>
      <c r="N45">
        <v>175</v>
      </c>
      <c r="O45">
        <v>61</v>
      </c>
      <c r="P45" t="str">
        <f t="shared" si="0"/>
        <v>conditioned</v>
      </c>
      <c r="Q45" t="str">
        <f t="shared" si="1"/>
        <v>candidate</v>
      </c>
    </row>
    <row r="46" spans="12:17" x14ac:dyDescent="0.2">
      <c r="L46" t="s">
        <v>73</v>
      </c>
      <c r="M46">
        <v>22</v>
      </c>
      <c r="N46">
        <v>183</v>
      </c>
      <c r="O46">
        <v>70</v>
      </c>
      <c r="P46" t="str">
        <f t="shared" si="0"/>
        <v>candidate</v>
      </c>
      <c r="Q46" t="str">
        <f t="shared" si="1"/>
        <v>candidate</v>
      </c>
    </row>
    <row r="47" spans="12:17" x14ac:dyDescent="0.2">
      <c r="L47" t="s">
        <v>74</v>
      </c>
      <c r="M47">
        <v>22</v>
      </c>
      <c r="N47">
        <v>190</v>
      </c>
      <c r="O47">
        <v>91</v>
      </c>
      <c r="P47" t="str">
        <f t="shared" si="0"/>
        <v>candidate</v>
      </c>
      <c r="Q47" t="str">
        <f t="shared" si="1"/>
        <v>candidate</v>
      </c>
    </row>
    <row r="48" spans="12:17" x14ac:dyDescent="0.2">
      <c r="L48" t="s">
        <v>75</v>
      </c>
      <c r="M48">
        <v>20</v>
      </c>
      <c r="N48">
        <v>182</v>
      </c>
      <c r="O48">
        <v>72</v>
      </c>
      <c r="P48" t="str">
        <f t="shared" si="0"/>
        <v>candidate</v>
      </c>
      <c r="Q48" t="str">
        <f t="shared" si="1"/>
        <v>candidate</v>
      </c>
    </row>
    <row r="49" spans="12:17" x14ac:dyDescent="0.2">
      <c r="L49" t="s">
        <v>76</v>
      </c>
      <c r="M49">
        <v>19</v>
      </c>
      <c r="N49">
        <v>180</v>
      </c>
      <c r="O49">
        <v>72</v>
      </c>
      <c r="P49" t="str">
        <f t="shared" si="0"/>
        <v>conditioned</v>
      </c>
      <c r="Q49" t="str">
        <f t="shared" si="1"/>
        <v>candidate</v>
      </c>
    </row>
    <row r="50" spans="12:17" x14ac:dyDescent="0.2">
      <c r="L50" t="s">
        <v>77</v>
      </c>
      <c r="M50">
        <v>18</v>
      </c>
      <c r="N50">
        <v>169</v>
      </c>
      <c r="O50">
        <v>70</v>
      </c>
      <c r="P50" t="str">
        <f t="shared" si="0"/>
        <v>conditioned</v>
      </c>
      <c r="Q50" t="str">
        <f t="shared" si="1"/>
        <v>candidate</v>
      </c>
    </row>
    <row r="51" spans="12:17" x14ac:dyDescent="0.2">
      <c r="L51" t="s">
        <v>78</v>
      </c>
      <c r="M51">
        <v>22</v>
      </c>
      <c r="N51">
        <v>195</v>
      </c>
      <c r="O51">
        <v>94</v>
      </c>
      <c r="P51" t="str">
        <f t="shared" si="0"/>
        <v>candidate</v>
      </c>
      <c r="Q51" t="str">
        <f t="shared" si="1"/>
        <v>candidate</v>
      </c>
    </row>
    <row r="52" spans="12:17" x14ac:dyDescent="0.2">
      <c r="L52" t="s">
        <v>79</v>
      </c>
      <c r="M52">
        <v>21</v>
      </c>
      <c r="N52">
        <v>181</v>
      </c>
      <c r="O52">
        <v>70</v>
      </c>
      <c r="P52" t="str">
        <f t="shared" si="0"/>
        <v>candidate</v>
      </c>
      <c r="Q52" t="str">
        <f t="shared" si="1"/>
        <v>candidate</v>
      </c>
    </row>
    <row r="53" spans="12:17" x14ac:dyDescent="0.2">
      <c r="L53" t="s">
        <v>80</v>
      </c>
      <c r="M53">
        <v>17</v>
      </c>
      <c r="N53">
        <v>173</v>
      </c>
      <c r="O53">
        <v>67</v>
      </c>
      <c r="P53" t="str">
        <f t="shared" si="0"/>
        <v>conditioned</v>
      </c>
      <c r="Q53" t="str">
        <f t="shared" si="1"/>
        <v>candidate</v>
      </c>
    </row>
    <row r="54" spans="12:17" x14ac:dyDescent="0.2">
      <c r="L54" t="s">
        <v>81</v>
      </c>
      <c r="M54">
        <v>18</v>
      </c>
      <c r="N54">
        <v>183</v>
      </c>
      <c r="O54">
        <v>74</v>
      </c>
      <c r="P54" t="str">
        <f t="shared" si="0"/>
        <v>conditioned</v>
      </c>
      <c r="Q54" t="str">
        <f t="shared" si="1"/>
        <v>candidate</v>
      </c>
    </row>
    <row r="55" spans="12:17" x14ac:dyDescent="0.2">
      <c r="L55" t="s">
        <v>82</v>
      </c>
      <c r="M55">
        <v>24</v>
      </c>
      <c r="N55">
        <v>182</v>
      </c>
      <c r="O55">
        <v>75</v>
      </c>
      <c r="P55" t="str">
        <f t="shared" si="0"/>
        <v>candidate</v>
      </c>
      <c r="Q55" t="str">
        <f t="shared" si="1"/>
        <v>candidate</v>
      </c>
    </row>
    <row r="56" spans="12:17" x14ac:dyDescent="0.2">
      <c r="L56" t="s">
        <v>83</v>
      </c>
      <c r="M56">
        <v>19</v>
      </c>
      <c r="N56">
        <v>187</v>
      </c>
      <c r="O56">
        <v>82</v>
      </c>
      <c r="P56" t="str">
        <f t="shared" si="0"/>
        <v>conditioned</v>
      </c>
      <c r="Q56" t="str">
        <f t="shared" si="1"/>
        <v>candidate</v>
      </c>
    </row>
    <row r="57" spans="12:17" x14ac:dyDescent="0.2">
      <c r="L57" t="s">
        <v>84</v>
      </c>
      <c r="M57">
        <v>23</v>
      </c>
      <c r="N57">
        <v>170</v>
      </c>
      <c r="O57">
        <v>71</v>
      </c>
      <c r="P57" t="str">
        <f t="shared" si="0"/>
        <v>conditioned</v>
      </c>
      <c r="Q57" t="str">
        <f t="shared" si="1"/>
        <v>not a candidate</v>
      </c>
    </row>
    <row r="58" spans="12:17" x14ac:dyDescent="0.2">
      <c r="L58" t="s">
        <v>85</v>
      </c>
      <c r="M58">
        <v>25</v>
      </c>
      <c r="N58">
        <v>185</v>
      </c>
      <c r="O58">
        <v>75</v>
      </c>
      <c r="P58" t="str">
        <f t="shared" si="0"/>
        <v>candidate</v>
      </c>
      <c r="Q58" t="str">
        <f t="shared" si="1"/>
        <v>candidate</v>
      </c>
    </row>
    <row r="59" spans="12:17" x14ac:dyDescent="0.2">
      <c r="L59" t="s">
        <v>86</v>
      </c>
      <c r="M59">
        <v>16</v>
      </c>
      <c r="N59">
        <v>182</v>
      </c>
      <c r="O59">
        <v>75</v>
      </c>
      <c r="P59" t="str">
        <f t="shared" si="0"/>
        <v>conditioned</v>
      </c>
      <c r="Q59" t="str">
        <f t="shared" si="1"/>
        <v>candidate</v>
      </c>
    </row>
    <row r="60" spans="12:17" x14ac:dyDescent="0.2">
      <c r="L60" t="s">
        <v>87</v>
      </c>
      <c r="M60">
        <v>22</v>
      </c>
      <c r="N60">
        <v>180</v>
      </c>
      <c r="O60">
        <v>70</v>
      </c>
      <c r="P60" t="str">
        <f t="shared" si="0"/>
        <v>candidate</v>
      </c>
      <c r="Q60" t="str">
        <f t="shared" si="1"/>
        <v>candidate</v>
      </c>
    </row>
    <row r="61" spans="12:17" x14ac:dyDescent="0.2">
      <c r="L61" t="s">
        <v>88</v>
      </c>
      <c r="M61">
        <v>19</v>
      </c>
      <c r="N61">
        <v>181</v>
      </c>
      <c r="O61">
        <v>76</v>
      </c>
      <c r="P61" t="str">
        <f t="shared" si="0"/>
        <v>conditioned</v>
      </c>
      <c r="Q61" t="str">
        <f t="shared" si="1"/>
        <v>candidate</v>
      </c>
    </row>
    <row r="62" spans="12:17" x14ac:dyDescent="0.2">
      <c r="L62" t="s">
        <v>29</v>
      </c>
      <c r="M62">
        <v>34</v>
      </c>
      <c r="N62">
        <v>182</v>
      </c>
      <c r="O62">
        <v>76</v>
      </c>
      <c r="P62" t="str">
        <f t="shared" si="0"/>
        <v>candidate</v>
      </c>
      <c r="Q62" t="str">
        <f t="shared" si="1"/>
        <v>candidate</v>
      </c>
    </row>
    <row r="63" spans="12:17" x14ac:dyDescent="0.2">
      <c r="L63" t="s">
        <v>30</v>
      </c>
      <c r="M63">
        <v>19</v>
      </c>
      <c r="N63">
        <v>174</v>
      </c>
      <c r="O63">
        <v>65</v>
      </c>
      <c r="P63" t="str">
        <f t="shared" si="0"/>
        <v>conditioned</v>
      </c>
      <c r="Q63" t="str">
        <f t="shared" si="1"/>
        <v>candidate</v>
      </c>
    </row>
    <row r="64" spans="12:17" x14ac:dyDescent="0.2">
      <c r="L64" t="s">
        <v>31</v>
      </c>
      <c r="M64">
        <v>23</v>
      </c>
      <c r="N64">
        <v>170</v>
      </c>
      <c r="O64">
        <v>68</v>
      </c>
      <c r="P64" t="str">
        <f t="shared" si="0"/>
        <v>conditioned</v>
      </c>
      <c r="Q64" t="str">
        <f t="shared" si="1"/>
        <v>not a candidate</v>
      </c>
    </row>
    <row r="65" spans="12:17" x14ac:dyDescent="0.2">
      <c r="L65" t="s">
        <v>32</v>
      </c>
      <c r="M65">
        <v>17</v>
      </c>
      <c r="N65">
        <v>178</v>
      </c>
      <c r="O65">
        <v>72</v>
      </c>
      <c r="P65" t="str">
        <f t="shared" si="0"/>
        <v>conditioned</v>
      </c>
      <c r="Q65" t="str">
        <f t="shared" si="1"/>
        <v>candidate</v>
      </c>
    </row>
    <row r="66" spans="12:17" x14ac:dyDescent="0.2">
      <c r="L66" t="s">
        <v>33</v>
      </c>
      <c r="M66">
        <v>18</v>
      </c>
      <c r="N66">
        <v>175</v>
      </c>
      <c r="O66">
        <v>70</v>
      </c>
      <c r="P66" t="str">
        <f t="shared" ref="P66:P129" si="2">IF(AND(M66&gt;=20, N66&gt;=180), "candidate", "conditioned")</f>
        <v>conditioned</v>
      </c>
      <c r="Q66" t="str">
        <f t="shared" ref="Q66:Q129" si="3">IF(OR(M66&lt;=22, N66&gt;=183, O66&gt;=74), "candidate", "not a candidate")</f>
        <v>candidate</v>
      </c>
    </row>
    <row r="67" spans="12:17" x14ac:dyDescent="0.2">
      <c r="L67" t="s">
        <v>34</v>
      </c>
      <c r="M67">
        <v>26</v>
      </c>
      <c r="N67">
        <v>168</v>
      </c>
      <c r="O67">
        <v>69</v>
      </c>
      <c r="P67" t="str">
        <f t="shared" si="2"/>
        <v>conditioned</v>
      </c>
      <c r="Q67" t="str">
        <f t="shared" si="3"/>
        <v>not a candidate</v>
      </c>
    </row>
    <row r="68" spans="12:17" x14ac:dyDescent="0.2">
      <c r="L68" t="s">
        <v>35</v>
      </c>
      <c r="M68">
        <v>18</v>
      </c>
      <c r="N68">
        <v>179</v>
      </c>
      <c r="O68">
        <v>72</v>
      </c>
      <c r="P68" t="str">
        <f t="shared" si="2"/>
        <v>conditioned</v>
      </c>
      <c r="Q68" t="str">
        <f t="shared" si="3"/>
        <v>candidate</v>
      </c>
    </row>
    <row r="69" spans="12:17" x14ac:dyDescent="0.2">
      <c r="L69" t="s">
        <v>36</v>
      </c>
      <c r="M69">
        <v>24</v>
      </c>
      <c r="N69">
        <v>193</v>
      </c>
      <c r="O69">
        <v>82</v>
      </c>
      <c r="P69" t="str">
        <f t="shared" si="2"/>
        <v>candidate</v>
      </c>
      <c r="Q69" t="str">
        <f t="shared" si="3"/>
        <v>candidate</v>
      </c>
    </row>
    <row r="70" spans="12:17" x14ac:dyDescent="0.2">
      <c r="L70" t="s">
        <v>37</v>
      </c>
      <c r="M70">
        <v>20</v>
      </c>
      <c r="N70">
        <v>186</v>
      </c>
      <c r="O70">
        <v>75</v>
      </c>
      <c r="P70" t="str">
        <f t="shared" si="2"/>
        <v>candidate</v>
      </c>
      <c r="Q70" t="str">
        <f t="shared" si="3"/>
        <v>candidate</v>
      </c>
    </row>
    <row r="71" spans="12:17" x14ac:dyDescent="0.2">
      <c r="L71" t="s">
        <v>38</v>
      </c>
      <c r="M71">
        <v>23</v>
      </c>
      <c r="N71">
        <v>182</v>
      </c>
      <c r="O71">
        <v>70</v>
      </c>
      <c r="P71" t="str">
        <f t="shared" si="2"/>
        <v>candidate</v>
      </c>
      <c r="Q71" t="str">
        <f t="shared" si="3"/>
        <v>not a candidate</v>
      </c>
    </row>
    <row r="72" spans="12:17" x14ac:dyDescent="0.2">
      <c r="L72" t="s">
        <v>39</v>
      </c>
      <c r="M72">
        <v>23</v>
      </c>
      <c r="N72">
        <v>192</v>
      </c>
      <c r="O72">
        <v>77</v>
      </c>
      <c r="P72" t="str">
        <f t="shared" si="2"/>
        <v>candidate</v>
      </c>
      <c r="Q72" t="str">
        <f t="shared" si="3"/>
        <v>candidate</v>
      </c>
    </row>
    <row r="73" spans="12:17" x14ac:dyDescent="0.2">
      <c r="L73" t="s">
        <v>40</v>
      </c>
      <c r="M73">
        <v>34</v>
      </c>
      <c r="N73">
        <v>180</v>
      </c>
      <c r="O73">
        <v>71</v>
      </c>
      <c r="P73" t="str">
        <f t="shared" si="2"/>
        <v>candidate</v>
      </c>
      <c r="Q73" t="str">
        <f t="shared" si="3"/>
        <v>not a candidate</v>
      </c>
    </row>
    <row r="74" spans="12:17" x14ac:dyDescent="0.2">
      <c r="L74" t="s">
        <v>41</v>
      </c>
      <c r="M74">
        <v>21</v>
      </c>
      <c r="N74">
        <v>189</v>
      </c>
      <c r="O74">
        <v>74</v>
      </c>
      <c r="P74" t="str">
        <f t="shared" si="2"/>
        <v>candidate</v>
      </c>
      <c r="Q74" t="str">
        <f t="shared" si="3"/>
        <v>candidate</v>
      </c>
    </row>
    <row r="75" spans="12:17" x14ac:dyDescent="0.2">
      <c r="L75" t="s">
        <v>43</v>
      </c>
      <c r="M75">
        <v>21</v>
      </c>
      <c r="N75">
        <v>180</v>
      </c>
      <c r="O75">
        <v>75</v>
      </c>
      <c r="P75" t="str">
        <f t="shared" si="2"/>
        <v>candidate</v>
      </c>
      <c r="Q75" t="str">
        <f t="shared" si="3"/>
        <v>candidate</v>
      </c>
    </row>
    <row r="76" spans="12:17" x14ac:dyDescent="0.2">
      <c r="L76" t="s">
        <v>42</v>
      </c>
      <c r="M76">
        <v>17</v>
      </c>
      <c r="N76">
        <v>191</v>
      </c>
      <c r="O76">
        <v>75</v>
      </c>
      <c r="P76" t="str">
        <f t="shared" si="2"/>
        <v>conditioned</v>
      </c>
      <c r="Q76" t="str">
        <f t="shared" si="3"/>
        <v>candidate</v>
      </c>
    </row>
    <row r="77" spans="12:17" x14ac:dyDescent="0.2">
      <c r="L77" t="s">
        <v>44</v>
      </c>
      <c r="M77">
        <v>17</v>
      </c>
      <c r="N77">
        <v>178</v>
      </c>
      <c r="O77">
        <v>68</v>
      </c>
      <c r="P77" t="str">
        <f t="shared" si="2"/>
        <v>conditioned</v>
      </c>
      <c r="Q77" t="str">
        <f t="shared" si="3"/>
        <v>candidate</v>
      </c>
    </row>
    <row r="78" spans="12:17" x14ac:dyDescent="0.2">
      <c r="L78" t="s">
        <v>45</v>
      </c>
      <c r="M78">
        <v>22</v>
      </c>
      <c r="N78">
        <v>182</v>
      </c>
      <c r="O78">
        <v>76</v>
      </c>
      <c r="P78" t="str">
        <f t="shared" si="2"/>
        <v>candidate</v>
      </c>
      <c r="Q78" t="str">
        <f t="shared" si="3"/>
        <v>candidate</v>
      </c>
    </row>
    <row r="79" spans="12:17" x14ac:dyDescent="0.2">
      <c r="L79" t="s">
        <v>46</v>
      </c>
      <c r="M79">
        <v>25</v>
      </c>
      <c r="N79">
        <v>187</v>
      </c>
      <c r="O79">
        <v>90</v>
      </c>
      <c r="P79" t="str">
        <f t="shared" si="2"/>
        <v>candidate</v>
      </c>
      <c r="Q79" t="str">
        <f t="shared" si="3"/>
        <v>candidate</v>
      </c>
    </row>
    <row r="80" spans="12:17" x14ac:dyDescent="0.2">
      <c r="L80" t="s">
        <v>47</v>
      </c>
      <c r="M80">
        <v>17</v>
      </c>
      <c r="N80">
        <v>182</v>
      </c>
      <c r="O80">
        <v>76</v>
      </c>
      <c r="P80" t="str">
        <f t="shared" si="2"/>
        <v>conditioned</v>
      </c>
      <c r="Q80" t="str">
        <f t="shared" si="3"/>
        <v>candidate</v>
      </c>
    </row>
    <row r="81" spans="12:17" x14ac:dyDescent="0.2">
      <c r="L81" t="s">
        <v>48</v>
      </c>
      <c r="M81">
        <v>20</v>
      </c>
      <c r="N81">
        <v>191</v>
      </c>
      <c r="O81">
        <v>79</v>
      </c>
      <c r="P81" t="str">
        <f t="shared" si="2"/>
        <v>candidate</v>
      </c>
      <c r="Q81" t="str">
        <f t="shared" si="3"/>
        <v>candidate</v>
      </c>
    </row>
    <row r="82" spans="12:17" x14ac:dyDescent="0.2">
      <c r="L82" t="s">
        <v>49</v>
      </c>
      <c r="M82">
        <v>20</v>
      </c>
      <c r="N82">
        <v>177</v>
      </c>
      <c r="O82">
        <v>71</v>
      </c>
      <c r="P82" t="str">
        <f t="shared" si="2"/>
        <v>conditioned</v>
      </c>
      <c r="Q82" t="str">
        <f t="shared" si="3"/>
        <v>candidate</v>
      </c>
    </row>
    <row r="83" spans="12:17" x14ac:dyDescent="0.2">
      <c r="L83" t="s">
        <v>50</v>
      </c>
      <c r="M83">
        <v>17</v>
      </c>
      <c r="N83">
        <v>187</v>
      </c>
      <c r="O83">
        <v>70</v>
      </c>
      <c r="P83" t="str">
        <f t="shared" si="2"/>
        <v>conditioned</v>
      </c>
      <c r="Q83" t="str">
        <f t="shared" si="3"/>
        <v>candidate</v>
      </c>
    </row>
    <row r="84" spans="12:17" x14ac:dyDescent="0.2">
      <c r="L84" t="s">
        <v>51</v>
      </c>
      <c r="M84">
        <v>18</v>
      </c>
      <c r="N84">
        <v>172</v>
      </c>
      <c r="O84">
        <v>78</v>
      </c>
      <c r="P84" t="str">
        <f t="shared" si="2"/>
        <v>conditioned</v>
      </c>
      <c r="Q84" t="str">
        <f t="shared" si="3"/>
        <v>candidate</v>
      </c>
    </row>
    <row r="85" spans="12:17" x14ac:dyDescent="0.2">
      <c r="L85" t="s">
        <v>52</v>
      </c>
      <c r="M85">
        <v>22</v>
      </c>
      <c r="N85">
        <v>176</v>
      </c>
      <c r="O85">
        <v>73</v>
      </c>
      <c r="P85" t="str">
        <f t="shared" si="2"/>
        <v>conditioned</v>
      </c>
      <c r="Q85" t="str">
        <f t="shared" si="3"/>
        <v>candidate</v>
      </c>
    </row>
    <row r="86" spans="12:17" x14ac:dyDescent="0.2">
      <c r="L86" t="s">
        <v>53</v>
      </c>
      <c r="M86">
        <v>22</v>
      </c>
      <c r="N86">
        <v>193</v>
      </c>
      <c r="O86">
        <v>89</v>
      </c>
      <c r="P86" t="str">
        <f t="shared" si="2"/>
        <v>candidate</v>
      </c>
      <c r="Q86" t="str">
        <f t="shared" si="3"/>
        <v>candidate</v>
      </c>
    </row>
    <row r="87" spans="12:17" x14ac:dyDescent="0.2">
      <c r="L87" t="s">
        <v>54</v>
      </c>
      <c r="M87">
        <v>22</v>
      </c>
      <c r="N87">
        <v>173</v>
      </c>
      <c r="O87">
        <v>64</v>
      </c>
      <c r="P87" t="str">
        <f t="shared" si="2"/>
        <v>conditioned</v>
      </c>
      <c r="Q87" t="str">
        <f t="shared" si="3"/>
        <v>candidate</v>
      </c>
    </row>
    <row r="88" spans="12:17" x14ac:dyDescent="0.2">
      <c r="L88" t="s">
        <v>56</v>
      </c>
      <c r="M88">
        <v>18</v>
      </c>
      <c r="N88">
        <v>184</v>
      </c>
      <c r="O88">
        <v>80</v>
      </c>
      <c r="P88" t="str">
        <f t="shared" si="2"/>
        <v>conditioned</v>
      </c>
      <c r="Q88" t="str">
        <f t="shared" si="3"/>
        <v>candidate</v>
      </c>
    </row>
    <row r="89" spans="12:17" x14ac:dyDescent="0.2">
      <c r="L89" t="s">
        <v>57</v>
      </c>
      <c r="M89">
        <v>21</v>
      </c>
      <c r="N89">
        <v>180</v>
      </c>
      <c r="O89">
        <v>77</v>
      </c>
      <c r="P89" t="str">
        <f t="shared" si="2"/>
        <v>candidate</v>
      </c>
      <c r="Q89" t="str">
        <f t="shared" si="3"/>
        <v>candidate</v>
      </c>
    </row>
    <row r="90" spans="12:17" x14ac:dyDescent="0.2">
      <c r="L90" t="s">
        <v>58</v>
      </c>
      <c r="M90">
        <v>27</v>
      </c>
      <c r="N90">
        <v>187</v>
      </c>
      <c r="O90">
        <v>82</v>
      </c>
      <c r="P90" t="str">
        <f t="shared" si="2"/>
        <v>candidate</v>
      </c>
      <c r="Q90" t="str">
        <f t="shared" si="3"/>
        <v>candidate</v>
      </c>
    </row>
    <row r="91" spans="12:17" x14ac:dyDescent="0.2">
      <c r="L91" t="s">
        <v>55</v>
      </c>
      <c r="M91">
        <v>18</v>
      </c>
      <c r="N91">
        <v>183</v>
      </c>
      <c r="O91">
        <v>77</v>
      </c>
      <c r="P91" t="str">
        <f t="shared" si="2"/>
        <v>conditioned</v>
      </c>
      <c r="Q91" t="str">
        <f t="shared" si="3"/>
        <v>candidate</v>
      </c>
    </row>
    <row r="92" spans="12:17" x14ac:dyDescent="0.2">
      <c r="L92" t="s">
        <v>59</v>
      </c>
      <c r="M92">
        <v>18</v>
      </c>
      <c r="N92">
        <v>174</v>
      </c>
      <c r="O92">
        <v>66</v>
      </c>
      <c r="P92" t="str">
        <f t="shared" si="2"/>
        <v>conditioned</v>
      </c>
      <c r="Q92" t="str">
        <f t="shared" si="3"/>
        <v>candidate</v>
      </c>
    </row>
    <row r="93" spans="12:17" x14ac:dyDescent="0.2">
      <c r="L93" t="s">
        <v>60</v>
      </c>
      <c r="M93">
        <v>36</v>
      </c>
      <c r="N93">
        <v>169</v>
      </c>
      <c r="O93">
        <v>67</v>
      </c>
      <c r="P93" t="str">
        <f t="shared" si="2"/>
        <v>conditioned</v>
      </c>
      <c r="Q93" t="str">
        <f t="shared" si="3"/>
        <v>not a candidate</v>
      </c>
    </row>
    <row r="94" spans="12:17" x14ac:dyDescent="0.2">
      <c r="L94" t="s">
        <v>61</v>
      </c>
      <c r="M94">
        <v>38</v>
      </c>
      <c r="N94">
        <v>187</v>
      </c>
      <c r="O94">
        <v>85</v>
      </c>
      <c r="P94" t="str">
        <f t="shared" si="2"/>
        <v>candidate</v>
      </c>
      <c r="Q94" t="str">
        <f t="shared" si="3"/>
        <v>candidate</v>
      </c>
    </row>
    <row r="95" spans="12:17" x14ac:dyDescent="0.2">
      <c r="L95" t="s">
        <v>64</v>
      </c>
      <c r="M95">
        <v>24</v>
      </c>
      <c r="N95">
        <v>185</v>
      </c>
      <c r="O95">
        <v>80</v>
      </c>
      <c r="P95" t="str">
        <f t="shared" si="2"/>
        <v>candidate</v>
      </c>
      <c r="Q95" t="str">
        <f t="shared" si="3"/>
        <v>candidate</v>
      </c>
    </row>
    <row r="96" spans="12:17" x14ac:dyDescent="0.2">
      <c r="L96" t="s">
        <v>65</v>
      </c>
      <c r="M96">
        <v>20</v>
      </c>
      <c r="N96">
        <v>182</v>
      </c>
      <c r="O96">
        <v>68</v>
      </c>
      <c r="P96" t="str">
        <f t="shared" si="2"/>
        <v>candidate</v>
      </c>
      <c r="Q96" t="str">
        <f t="shared" si="3"/>
        <v>candidate</v>
      </c>
    </row>
    <row r="97" spans="12:17" x14ac:dyDescent="0.2">
      <c r="L97" t="s">
        <v>62</v>
      </c>
      <c r="M97">
        <v>19</v>
      </c>
      <c r="N97">
        <v>172</v>
      </c>
      <c r="O97">
        <v>67</v>
      </c>
      <c r="P97" t="str">
        <f t="shared" si="2"/>
        <v>conditioned</v>
      </c>
      <c r="Q97" t="str">
        <f t="shared" si="3"/>
        <v>candidate</v>
      </c>
    </row>
    <row r="98" spans="12:17" x14ac:dyDescent="0.2">
      <c r="L98" t="s">
        <v>66</v>
      </c>
      <c r="M98">
        <v>23</v>
      </c>
      <c r="N98">
        <v>180</v>
      </c>
      <c r="O98">
        <v>76</v>
      </c>
      <c r="P98" t="str">
        <f t="shared" si="2"/>
        <v>candidate</v>
      </c>
      <c r="Q98" t="str">
        <f t="shared" si="3"/>
        <v>candidate</v>
      </c>
    </row>
    <row r="99" spans="12:17" x14ac:dyDescent="0.2">
      <c r="L99" t="s">
        <v>63</v>
      </c>
      <c r="M99">
        <v>17</v>
      </c>
      <c r="N99">
        <v>185</v>
      </c>
      <c r="O99">
        <v>77</v>
      </c>
      <c r="P99" t="str">
        <f t="shared" si="2"/>
        <v>conditioned</v>
      </c>
      <c r="Q99" t="str">
        <f t="shared" si="3"/>
        <v>candidate</v>
      </c>
    </row>
    <row r="100" spans="12:17" x14ac:dyDescent="0.2">
      <c r="L100" t="s">
        <v>67</v>
      </c>
      <c r="M100">
        <v>21</v>
      </c>
      <c r="N100">
        <v>182</v>
      </c>
      <c r="O100">
        <v>77</v>
      </c>
      <c r="P100" t="str">
        <f t="shared" si="2"/>
        <v>candidate</v>
      </c>
      <c r="Q100" t="str">
        <f t="shared" si="3"/>
        <v>candidate</v>
      </c>
    </row>
    <row r="101" spans="12:17" x14ac:dyDescent="0.2">
      <c r="L101" t="s">
        <v>69</v>
      </c>
      <c r="M101">
        <v>21</v>
      </c>
      <c r="N101">
        <v>184</v>
      </c>
      <c r="O101">
        <v>73</v>
      </c>
      <c r="P101" t="str">
        <f t="shared" si="2"/>
        <v>candidate</v>
      </c>
      <c r="Q101" t="str">
        <f t="shared" si="3"/>
        <v>candidate</v>
      </c>
    </row>
    <row r="102" spans="12:17" x14ac:dyDescent="0.2">
      <c r="L102" t="s">
        <v>68</v>
      </c>
      <c r="M102">
        <v>27</v>
      </c>
      <c r="N102">
        <v>190</v>
      </c>
      <c r="O102">
        <v>85</v>
      </c>
      <c r="P102" t="str">
        <f t="shared" si="2"/>
        <v>candidate</v>
      </c>
      <c r="Q102" t="str">
        <f t="shared" si="3"/>
        <v>candidate</v>
      </c>
    </row>
    <row r="103" spans="12:17" x14ac:dyDescent="0.2">
      <c r="L103" t="s">
        <v>70</v>
      </c>
      <c r="M103">
        <v>20</v>
      </c>
      <c r="N103">
        <v>179</v>
      </c>
      <c r="O103">
        <v>70</v>
      </c>
      <c r="P103" t="str">
        <f t="shared" si="2"/>
        <v>conditioned</v>
      </c>
      <c r="Q103" t="str">
        <f t="shared" si="3"/>
        <v>candidate</v>
      </c>
    </row>
    <row r="104" spans="12:17" x14ac:dyDescent="0.2">
      <c r="L104" t="s">
        <v>71</v>
      </c>
      <c r="M104">
        <v>26</v>
      </c>
      <c r="N104">
        <v>190</v>
      </c>
      <c r="O104">
        <v>86</v>
      </c>
      <c r="P104" t="str">
        <f t="shared" si="2"/>
        <v>candidate</v>
      </c>
      <c r="Q104" t="str">
        <f t="shared" si="3"/>
        <v>candidate</v>
      </c>
    </row>
    <row r="105" spans="12:17" x14ac:dyDescent="0.2">
      <c r="L105" t="s">
        <v>72</v>
      </c>
      <c r="M105">
        <v>22</v>
      </c>
      <c r="N105">
        <v>175</v>
      </c>
      <c r="O105">
        <v>61</v>
      </c>
      <c r="P105" t="str">
        <f t="shared" si="2"/>
        <v>conditioned</v>
      </c>
      <c r="Q105" t="str">
        <f t="shared" si="3"/>
        <v>candidate</v>
      </c>
    </row>
    <row r="106" spans="12:17" x14ac:dyDescent="0.2">
      <c r="L106" t="s">
        <v>73</v>
      </c>
      <c r="M106">
        <v>22</v>
      </c>
      <c r="N106">
        <v>183</v>
      </c>
      <c r="O106">
        <v>70</v>
      </c>
      <c r="P106" t="str">
        <f t="shared" si="2"/>
        <v>candidate</v>
      </c>
      <c r="Q106" t="str">
        <f t="shared" si="3"/>
        <v>candidate</v>
      </c>
    </row>
    <row r="107" spans="12:17" x14ac:dyDescent="0.2">
      <c r="L107" t="s">
        <v>75</v>
      </c>
      <c r="M107">
        <v>20</v>
      </c>
      <c r="N107">
        <v>182</v>
      </c>
      <c r="O107">
        <v>72</v>
      </c>
      <c r="P107" t="str">
        <f t="shared" si="2"/>
        <v>candidate</v>
      </c>
      <c r="Q107" t="str">
        <f t="shared" si="3"/>
        <v>candidate</v>
      </c>
    </row>
    <row r="108" spans="12:17" x14ac:dyDescent="0.2">
      <c r="L108" t="s">
        <v>74</v>
      </c>
      <c r="M108">
        <v>22</v>
      </c>
      <c r="N108">
        <v>190</v>
      </c>
      <c r="O108">
        <v>91</v>
      </c>
      <c r="P108" t="str">
        <f t="shared" si="2"/>
        <v>candidate</v>
      </c>
      <c r="Q108" t="str">
        <f t="shared" si="3"/>
        <v>candidate</v>
      </c>
    </row>
    <row r="109" spans="12:17" x14ac:dyDescent="0.2">
      <c r="L109" t="s">
        <v>76</v>
      </c>
      <c r="M109">
        <v>19</v>
      </c>
      <c r="N109">
        <v>180</v>
      </c>
      <c r="O109">
        <v>72</v>
      </c>
      <c r="P109" t="str">
        <f t="shared" si="2"/>
        <v>conditioned</v>
      </c>
      <c r="Q109" t="str">
        <f t="shared" si="3"/>
        <v>candidate</v>
      </c>
    </row>
    <row r="110" spans="12:17" x14ac:dyDescent="0.2">
      <c r="L110" t="s">
        <v>77</v>
      </c>
      <c r="M110">
        <v>18</v>
      </c>
      <c r="N110">
        <v>169</v>
      </c>
      <c r="O110">
        <v>70</v>
      </c>
      <c r="P110" t="str">
        <f t="shared" si="2"/>
        <v>conditioned</v>
      </c>
      <c r="Q110" t="str">
        <f t="shared" si="3"/>
        <v>candidate</v>
      </c>
    </row>
    <row r="111" spans="12:17" x14ac:dyDescent="0.2">
      <c r="L111" t="s">
        <v>78</v>
      </c>
      <c r="M111">
        <v>22</v>
      </c>
      <c r="N111">
        <v>195</v>
      </c>
      <c r="O111">
        <v>94</v>
      </c>
      <c r="P111" t="str">
        <f t="shared" si="2"/>
        <v>candidate</v>
      </c>
      <c r="Q111" t="str">
        <f t="shared" si="3"/>
        <v>candidate</v>
      </c>
    </row>
    <row r="112" spans="12:17" x14ac:dyDescent="0.2">
      <c r="L112" t="s">
        <v>79</v>
      </c>
      <c r="M112">
        <v>21</v>
      </c>
      <c r="N112">
        <v>181</v>
      </c>
      <c r="O112">
        <v>70</v>
      </c>
      <c r="P112" t="str">
        <f t="shared" si="2"/>
        <v>candidate</v>
      </c>
      <c r="Q112" t="str">
        <f t="shared" si="3"/>
        <v>candidate</v>
      </c>
    </row>
    <row r="113" spans="12:17" x14ac:dyDescent="0.2">
      <c r="L113" t="s">
        <v>81</v>
      </c>
      <c r="M113">
        <v>18</v>
      </c>
      <c r="N113">
        <v>183</v>
      </c>
      <c r="O113">
        <v>74</v>
      </c>
      <c r="P113" t="str">
        <f t="shared" si="2"/>
        <v>conditioned</v>
      </c>
      <c r="Q113" t="str">
        <f t="shared" si="3"/>
        <v>candidate</v>
      </c>
    </row>
    <row r="114" spans="12:17" x14ac:dyDescent="0.2">
      <c r="L114" t="s">
        <v>80</v>
      </c>
      <c r="M114">
        <v>17</v>
      </c>
      <c r="N114">
        <v>173</v>
      </c>
      <c r="O114">
        <v>67</v>
      </c>
      <c r="P114" t="str">
        <f t="shared" si="2"/>
        <v>conditioned</v>
      </c>
      <c r="Q114" t="str">
        <f t="shared" si="3"/>
        <v>candidate</v>
      </c>
    </row>
    <row r="115" spans="12:17" x14ac:dyDescent="0.2">
      <c r="L115" t="s">
        <v>83</v>
      </c>
      <c r="M115">
        <v>19</v>
      </c>
      <c r="N115">
        <v>187</v>
      </c>
      <c r="O115">
        <v>82</v>
      </c>
      <c r="P115" t="str">
        <f t="shared" si="2"/>
        <v>conditioned</v>
      </c>
      <c r="Q115" t="str">
        <f t="shared" si="3"/>
        <v>candidate</v>
      </c>
    </row>
    <row r="116" spans="12:17" x14ac:dyDescent="0.2">
      <c r="L116" t="s">
        <v>82</v>
      </c>
      <c r="M116">
        <v>24</v>
      </c>
      <c r="N116">
        <v>182</v>
      </c>
      <c r="O116">
        <v>75</v>
      </c>
      <c r="P116" t="str">
        <f t="shared" si="2"/>
        <v>candidate</v>
      </c>
      <c r="Q116" t="str">
        <f t="shared" si="3"/>
        <v>candidate</v>
      </c>
    </row>
    <row r="117" spans="12:17" x14ac:dyDescent="0.2">
      <c r="L117" t="s">
        <v>84</v>
      </c>
      <c r="M117">
        <v>23</v>
      </c>
      <c r="N117">
        <v>170</v>
      </c>
      <c r="O117">
        <v>71</v>
      </c>
      <c r="P117" t="str">
        <f t="shared" si="2"/>
        <v>conditioned</v>
      </c>
      <c r="Q117" t="str">
        <f t="shared" si="3"/>
        <v>not a candidate</v>
      </c>
    </row>
    <row r="118" spans="12:17" x14ac:dyDescent="0.2">
      <c r="L118" t="s">
        <v>85</v>
      </c>
      <c r="M118">
        <v>25</v>
      </c>
      <c r="N118">
        <v>185</v>
      </c>
      <c r="O118">
        <v>75</v>
      </c>
      <c r="P118" t="str">
        <f t="shared" si="2"/>
        <v>candidate</v>
      </c>
      <c r="Q118" t="str">
        <f t="shared" si="3"/>
        <v>candidate</v>
      </c>
    </row>
    <row r="119" spans="12:17" x14ac:dyDescent="0.2">
      <c r="L119" t="s">
        <v>86</v>
      </c>
      <c r="M119">
        <v>16</v>
      </c>
      <c r="N119">
        <v>182</v>
      </c>
      <c r="O119">
        <v>75</v>
      </c>
      <c r="P119" t="str">
        <f t="shared" si="2"/>
        <v>conditioned</v>
      </c>
      <c r="Q119" t="str">
        <f t="shared" si="3"/>
        <v>candidate</v>
      </c>
    </row>
    <row r="120" spans="12:17" x14ac:dyDescent="0.2">
      <c r="L120" t="s">
        <v>87</v>
      </c>
      <c r="M120">
        <v>22</v>
      </c>
      <c r="N120">
        <v>180</v>
      </c>
      <c r="O120">
        <v>70</v>
      </c>
      <c r="P120" t="str">
        <f t="shared" si="2"/>
        <v>candidate</v>
      </c>
      <c r="Q120" t="str">
        <f t="shared" si="3"/>
        <v>candidate</v>
      </c>
    </row>
    <row r="121" spans="12:17" x14ac:dyDescent="0.2">
      <c r="L121" t="s">
        <v>88</v>
      </c>
      <c r="M121">
        <v>19</v>
      </c>
      <c r="N121">
        <v>181</v>
      </c>
      <c r="O121">
        <v>76</v>
      </c>
      <c r="P121" t="str">
        <f t="shared" si="2"/>
        <v>conditioned</v>
      </c>
      <c r="Q121" t="str">
        <f t="shared" si="3"/>
        <v>candidate</v>
      </c>
    </row>
    <row r="122" spans="12:17" x14ac:dyDescent="0.2">
      <c r="L122" t="s">
        <v>87</v>
      </c>
      <c r="M122">
        <v>22</v>
      </c>
      <c r="N122">
        <v>180</v>
      </c>
      <c r="O122">
        <v>70</v>
      </c>
      <c r="P122" t="str">
        <f t="shared" si="2"/>
        <v>candidate</v>
      </c>
      <c r="Q122" t="str">
        <f t="shared" si="3"/>
        <v>candidate</v>
      </c>
    </row>
    <row r="123" spans="12:17" x14ac:dyDescent="0.2">
      <c r="L123" t="s">
        <v>89</v>
      </c>
      <c r="M123">
        <v>20</v>
      </c>
      <c r="N123">
        <v>179</v>
      </c>
      <c r="O123">
        <v>61</v>
      </c>
      <c r="P123" t="str">
        <f t="shared" si="2"/>
        <v>conditioned</v>
      </c>
      <c r="Q123" t="str">
        <f t="shared" si="3"/>
        <v>candidate</v>
      </c>
    </row>
    <row r="124" spans="12:17" x14ac:dyDescent="0.2">
      <c r="L124" t="s">
        <v>90</v>
      </c>
      <c r="M124">
        <v>20</v>
      </c>
      <c r="N124">
        <v>186</v>
      </c>
      <c r="O124">
        <v>73</v>
      </c>
      <c r="P124" t="str">
        <f t="shared" si="2"/>
        <v>candidate</v>
      </c>
      <c r="Q124" t="str">
        <f t="shared" si="3"/>
        <v>candidate</v>
      </c>
    </row>
    <row r="125" spans="12:17" x14ac:dyDescent="0.2">
      <c r="L125" t="s">
        <v>91</v>
      </c>
      <c r="M125">
        <v>22</v>
      </c>
      <c r="N125">
        <v>193</v>
      </c>
      <c r="O125">
        <v>81</v>
      </c>
      <c r="P125" t="str">
        <f t="shared" si="2"/>
        <v>candidate</v>
      </c>
      <c r="Q125" t="str">
        <f t="shared" si="3"/>
        <v>candidate</v>
      </c>
    </row>
    <row r="126" spans="12:17" x14ac:dyDescent="0.2">
      <c r="L126" t="s">
        <v>92</v>
      </c>
      <c r="M126">
        <v>33</v>
      </c>
      <c r="N126">
        <v>191</v>
      </c>
      <c r="O126">
        <v>86</v>
      </c>
      <c r="P126" t="str">
        <f t="shared" si="2"/>
        <v>candidate</v>
      </c>
      <c r="Q126" t="str">
        <f t="shared" si="3"/>
        <v>candidate</v>
      </c>
    </row>
    <row r="127" spans="12:17" x14ac:dyDescent="0.2">
      <c r="L127" t="s">
        <v>93</v>
      </c>
      <c r="M127">
        <v>22</v>
      </c>
      <c r="N127">
        <v>186</v>
      </c>
      <c r="O127">
        <v>74</v>
      </c>
      <c r="P127" t="str">
        <f t="shared" si="2"/>
        <v>candidate</v>
      </c>
      <c r="Q127" t="str">
        <f t="shared" si="3"/>
        <v>candidate</v>
      </c>
    </row>
    <row r="128" spans="12:17" x14ac:dyDescent="0.2">
      <c r="L128" t="s">
        <v>94</v>
      </c>
      <c r="M128">
        <v>24</v>
      </c>
      <c r="N128">
        <v>188</v>
      </c>
      <c r="O128">
        <v>81</v>
      </c>
      <c r="P128" t="str">
        <f t="shared" si="2"/>
        <v>candidate</v>
      </c>
      <c r="Q128" t="str">
        <f t="shared" si="3"/>
        <v>candidate</v>
      </c>
    </row>
    <row r="129" spans="12:17" x14ac:dyDescent="0.2">
      <c r="L129" t="s">
        <v>95</v>
      </c>
      <c r="M129">
        <v>26</v>
      </c>
      <c r="N129">
        <v>189</v>
      </c>
      <c r="O129">
        <v>78</v>
      </c>
      <c r="P129" t="str">
        <f t="shared" si="2"/>
        <v>candidate</v>
      </c>
      <c r="Q129" t="str">
        <f t="shared" si="3"/>
        <v>candidate</v>
      </c>
    </row>
    <row r="130" spans="12:17" x14ac:dyDescent="0.2">
      <c r="L130" t="s">
        <v>96</v>
      </c>
      <c r="M130">
        <v>21</v>
      </c>
      <c r="N130">
        <v>189</v>
      </c>
      <c r="O130">
        <v>78</v>
      </c>
      <c r="P130" t="str">
        <f t="shared" ref="P130:P193" si="4">IF(AND(M130&gt;=20, N130&gt;=180), "candidate", "conditioned")</f>
        <v>candidate</v>
      </c>
      <c r="Q130" t="str">
        <f t="shared" ref="Q130:Q193" si="5">IF(OR(M130&lt;=22, N130&gt;=183, O130&gt;=74), "candidate", "not a candidate")</f>
        <v>candidate</v>
      </c>
    </row>
    <row r="131" spans="12:17" x14ac:dyDescent="0.2">
      <c r="L131" t="s">
        <v>97</v>
      </c>
      <c r="M131">
        <v>20</v>
      </c>
      <c r="N131">
        <v>181</v>
      </c>
      <c r="O131">
        <v>71</v>
      </c>
      <c r="P131" t="str">
        <f t="shared" si="4"/>
        <v>candidate</v>
      </c>
      <c r="Q131" t="str">
        <f t="shared" si="5"/>
        <v>candidate</v>
      </c>
    </row>
    <row r="132" spans="12:17" x14ac:dyDescent="0.2">
      <c r="L132" t="s">
        <v>98</v>
      </c>
      <c r="M132">
        <v>19</v>
      </c>
      <c r="N132">
        <v>176</v>
      </c>
      <c r="O132">
        <v>71</v>
      </c>
      <c r="P132" t="str">
        <f t="shared" si="4"/>
        <v>conditioned</v>
      </c>
      <c r="Q132" t="str">
        <f t="shared" si="5"/>
        <v>candidate</v>
      </c>
    </row>
    <row r="133" spans="12:17" x14ac:dyDescent="0.2">
      <c r="L133" t="s">
        <v>99</v>
      </c>
      <c r="M133">
        <v>22</v>
      </c>
      <c r="N133">
        <v>182</v>
      </c>
      <c r="O133">
        <v>69</v>
      </c>
      <c r="P133" t="str">
        <f t="shared" si="4"/>
        <v>candidate</v>
      </c>
      <c r="Q133" t="str">
        <f t="shared" si="5"/>
        <v>candidate</v>
      </c>
    </row>
    <row r="134" spans="12:17" x14ac:dyDescent="0.2">
      <c r="L134" t="s">
        <v>100</v>
      </c>
      <c r="M134">
        <v>21</v>
      </c>
      <c r="N134">
        <v>188</v>
      </c>
      <c r="O134">
        <v>86</v>
      </c>
      <c r="P134" t="str">
        <f t="shared" si="4"/>
        <v>candidate</v>
      </c>
      <c r="Q134" t="str">
        <f t="shared" si="5"/>
        <v>candidate</v>
      </c>
    </row>
    <row r="135" spans="12:17" x14ac:dyDescent="0.2">
      <c r="L135" t="s">
        <v>101</v>
      </c>
      <c r="M135">
        <v>19</v>
      </c>
      <c r="N135">
        <v>176</v>
      </c>
      <c r="O135">
        <v>71</v>
      </c>
      <c r="P135" t="str">
        <f t="shared" si="4"/>
        <v>conditioned</v>
      </c>
      <c r="Q135" t="str">
        <f t="shared" si="5"/>
        <v>candidate</v>
      </c>
    </row>
    <row r="136" spans="12:17" x14ac:dyDescent="0.2">
      <c r="L136" t="s">
        <v>102</v>
      </c>
      <c r="M136">
        <v>28</v>
      </c>
      <c r="N136">
        <v>171</v>
      </c>
      <c r="O136">
        <v>67</v>
      </c>
      <c r="P136" t="str">
        <f t="shared" si="4"/>
        <v>conditioned</v>
      </c>
      <c r="Q136" t="str">
        <f t="shared" si="5"/>
        <v>not a candidate</v>
      </c>
    </row>
    <row r="137" spans="12:17" x14ac:dyDescent="0.2">
      <c r="L137" t="s">
        <v>103</v>
      </c>
      <c r="M137">
        <v>24</v>
      </c>
      <c r="N137">
        <v>182</v>
      </c>
      <c r="O137">
        <v>78</v>
      </c>
      <c r="P137" t="str">
        <f t="shared" si="4"/>
        <v>candidate</v>
      </c>
      <c r="Q137" t="str">
        <f t="shared" si="5"/>
        <v>candidate</v>
      </c>
    </row>
    <row r="138" spans="12:17" x14ac:dyDescent="0.2">
      <c r="L138" t="s">
        <v>104</v>
      </c>
      <c r="M138">
        <v>22</v>
      </c>
      <c r="N138">
        <v>171</v>
      </c>
      <c r="O138">
        <v>62</v>
      </c>
      <c r="P138" t="str">
        <f t="shared" si="4"/>
        <v>conditioned</v>
      </c>
      <c r="Q138" t="str">
        <f t="shared" si="5"/>
        <v>candidate</v>
      </c>
    </row>
    <row r="139" spans="12:17" x14ac:dyDescent="0.2">
      <c r="L139" t="s">
        <v>105</v>
      </c>
      <c r="M139">
        <v>24</v>
      </c>
      <c r="N139">
        <v>187</v>
      </c>
      <c r="O139">
        <v>81</v>
      </c>
      <c r="P139" t="str">
        <f t="shared" si="4"/>
        <v>candidate</v>
      </c>
      <c r="Q139" t="str">
        <f t="shared" si="5"/>
        <v>candidate</v>
      </c>
    </row>
    <row r="140" spans="12:17" x14ac:dyDescent="0.2">
      <c r="L140" t="s">
        <v>106</v>
      </c>
      <c r="M140">
        <v>21</v>
      </c>
      <c r="N140">
        <v>183</v>
      </c>
      <c r="O140">
        <v>77</v>
      </c>
      <c r="P140" t="str">
        <f t="shared" si="4"/>
        <v>candidate</v>
      </c>
      <c r="Q140" t="str">
        <f t="shared" si="5"/>
        <v>candidate</v>
      </c>
    </row>
    <row r="141" spans="12:17" x14ac:dyDescent="0.2">
      <c r="L141" t="s">
        <v>107</v>
      </c>
      <c r="M141">
        <v>21</v>
      </c>
      <c r="N141">
        <v>185</v>
      </c>
      <c r="O141">
        <v>78</v>
      </c>
      <c r="P141" t="str">
        <f t="shared" si="4"/>
        <v>candidate</v>
      </c>
      <c r="Q141" t="str">
        <f t="shared" si="5"/>
        <v>candidate</v>
      </c>
    </row>
    <row r="142" spans="12:17" x14ac:dyDescent="0.2">
      <c r="L142" t="s">
        <v>108</v>
      </c>
      <c r="M142">
        <v>16</v>
      </c>
      <c r="N142">
        <v>185</v>
      </c>
      <c r="O142">
        <v>76</v>
      </c>
      <c r="P142" t="str">
        <f t="shared" si="4"/>
        <v>conditioned</v>
      </c>
      <c r="Q142" t="str">
        <f t="shared" si="5"/>
        <v>candidate</v>
      </c>
    </row>
    <row r="143" spans="12:17" x14ac:dyDescent="0.2">
      <c r="L143" t="s">
        <v>109</v>
      </c>
      <c r="M143">
        <v>29</v>
      </c>
      <c r="N143">
        <v>188</v>
      </c>
      <c r="O143">
        <v>85</v>
      </c>
      <c r="P143" t="str">
        <f t="shared" si="4"/>
        <v>candidate</v>
      </c>
      <c r="Q143" t="str">
        <f t="shared" si="5"/>
        <v>candidate</v>
      </c>
    </row>
    <row r="144" spans="12:17" x14ac:dyDescent="0.2">
      <c r="L144" t="s">
        <v>110</v>
      </c>
      <c r="M144">
        <v>21</v>
      </c>
      <c r="N144">
        <v>195</v>
      </c>
      <c r="O144">
        <v>74</v>
      </c>
      <c r="P144" t="str">
        <f t="shared" si="4"/>
        <v>candidate</v>
      </c>
      <c r="Q144" t="str">
        <f t="shared" si="5"/>
        <v>candidate</v>
      </c>
    </row>
    <row r="145" spans="12:17" x14ac:dyDescent="0.2">
      <c r="L145" t="s">
        <v>111</v>
      </c>
      <c r="M145">
        <v>19</v>
      </c>
      <c r="N145">
        <v>166</v>
      </c>
      <c r="O145">
        <v>71</v>
      </c>
      <c r="P145" t="str">
        <f t="shared" si="4"/>
        <v>conditioned</v>
      </c>
      <c r="Q145" t="str">
        <f t="shared" si="5"/>
        <v>candidate</v>
      </c>
    </row>
    <row r="146" spans="12:17" x14ac:dyDescent="0.2">
      <c r="L146" t="s">
        <v>112</v>
      </c>
      <c r="M146">
        <v>25</v>
      </c>
      <c r="N146">
        <v>186</v>
      </c>
      <c r="O146">
        <v>70</v>
      </c>
      <c r="P146" t="str">
        <f t="shared" si="4"/>
        <v>candidate</v>
      </c>
      <c r="Q146" t="str">
        <f t="shared" si="5"/>
        <v>candidate</v>
      </c>
    </row>
    <row r="147" spans="12:17" x14ac:dyDescent="0.2">
      <c r="L147" t="s">
        <v>113</v>
      </c>
      <c r="M147">
        <v>20</v>
      </c>
      <c r="N147">
        <v>184</v>
      </c>
      <c r="O147">
        <v>72</v>
      </c>
      <c r="P147" t="str">
        <f t="shared" si="4"/>
        <v>candidate</v>
      </c>
      <c r="Q147" t="str">
        <f t="shared" si="5"/>
        <v>candidate</v>
      </c>
    </row>
    <row r="148" spans="12:17" x14ac:dyDescent="0.2">
      <c r="L148" t="s">
        <v>114</v>
      </c>
      <c r="M148">
        <v>18</v>
      </c>
      <c r="N148">
        <v>179</v>
      </c>
      <c r="O148">
        <v>77</v>
      </c>
      <c r="P148" t="str">
        <f t="shared" si="4"/>
        <v>conditioned</v>
      </c>
      <c r="Q148" t="str">
        <f t="shared" si="5"/>
        <v>candidate</v>
      </c>
    </row>
    <row r="149" spans="12:17" x14ac:dyDescent="0.2">
      <c r="L149" t="s">
        <v>115</v>
      </c>
      <c r="M149">
        <v>17</v>
      </c>
      <c r="N149">
        <v>166</v>
      </c>
      <c r="O149">
        <v>64</v>
      </c>
      <c r="P149" t="str">
        <f t="shared" si="4"/>
        <v>conditioned</v>
      </c>
      <c r="Q149" t="str">
        <f t="shared" si="5"/>
        <v>candidate</v>
      </c>
    </row>
    <row r="150" spans="12:17" x14ac:dyDescent="0.2">
      <c r="L150" t="s">
        <v>116</v>
      </c>
      <c r="M150">
        <v>27</v>
      </c>
      <c r="N150">
        <v>168</v>
      </c>
      <c r="O150">
        <v>67</v>
      </c>
      <c r="P150" t="str">
        <f t="shared" si="4"/>
        <v>conditioned</v>
      </c>
      <c r="Q150" t="str">
        <f t="shared" si="5"/>
        <v>not a candidate</v>
      </c>
    </row>
    <row r="151" spans="12:17" x14ac:dyDescent="0.2">
      <c r="L151" t="s">
        <v>117</v>
      </c>
      <c r="M151">
        <v>24</v>
      </c>
      <c r="N151">
        <v>178</v>
      </c>
      <c r="O151">
        <v>68</v>
      </c>
      <c r="P151" t="str">
        <f t="shared" si="4"/>
        <v>conditioned</v>
      </c>
      <c r="Q151" t="str">
        <f t="shared" si="5"/>
        <v>not a candidate</v>
      </c>
    </row>
    <row r="152" spans="12:17" x14ac:dyDescent="0.2">
      <c r="L152" t="s">
        <v>118</v>
      </c>
      <c r="M152">
        <v>30</v>
      </c>
      <c r="N152">
        <v>197</v>
      </c>
      <c r="O152">
        <v>84</v>
      </c>
      <c r="P152" t="str">
        <f t="shared" si="4"/>
        <v>candidate</v>
      </c>
      <c r="Q152" t="str">
        <f t="shared" si="5"/>
        <v>candidate</v>
      </c>
    </row>
    <row r="153" spans="12:17" x14ac:dyDescent="0.2">
      <c r="L153" t="s">
        <v>119</v>
      </c>
      <c r="M153">
        <v>24</v>
      </c>
      <c r="N153">
        <v>191</v>
      </c>
      <c r="O153">
        <v>83</v>
      </c>
      <c r="P153" t="str">
        <f t="shared" si="4"/>
        <v>candidate</v>
      </c>
      <c r="Q153" t="str">
        <f t="shared" si="5"/>
        <v>candidate</v>
      </c>
    </row>
    <row r="154" spans="12:17" x14ac:dyDescent="0.2">
      <c r="L154" t="s">
        <v>120</v>
      </c>
      <c r="M154">
        <v>21</v>
      </c>
      <c r="N154">
        <v>178</v>
      </c>
      <c r="O154">
        <v>65</v>
      </c>
      <c r="P154" t="str">
        <f t="shared" si="4"/>
        <v>conditioned</v>
      </c>
      <c r="Q154" t="str">
        <f t="shared" si="5"/>
        <v>candidate</v>
      </c>
    </row>
    <row r="155" spans="12:17" x14ac:dyDescent="0.2">
      <c r="L155" t="s">
        <v>121</v>
      </c>
      <c r="M155">
        <v>21</v>
      </c>
      <c r="N155">
        <v>168</v>
      </c>
      <c r="O155">
        <v>57</v>
      </c>
      <c r="P155" t="str">
        <f t="shared" si="4"/>
        <v>conditioned</v>
      </c>
      <c r="Q155" t="str">
        <f t="shared" si="5"/>
        <v>candidate</v>
      </c>
    </row>
    <row r="156" spans="12:17" x14ac:dyDescent="0.2">
      <c r="L156" t="s">
        <v>122</v>
      </c>
      <c r="M156">
        <v>19</v>
      </c>
      <c r="N156">
        <v>175</v>
      </c>
      <c r="O156">
        <v>69</v>
      </c>
      <c r="P156" t="str">
        <f t="shared" si="4"/>
        <v>conditioned</v>
      </c>
      <c r="Q156" t="str">
        <f t="shared" si="5"/>
        <v>candidate</v>
      </c>
    </row>
    <row r="157" spans="12:17" x14ac:dyDescent="0.2">
      <c r="L157" t="s">
        <v>123</v>
      </c>
      <c r="M157">
        <v>19</v>
      </c>
      <c r="N157">
        <v>180</v>
      </c>
      <c r="O157">
        <v>72</v>
      </c>
      <c r="P157" t="str">
        <f t="shared" si="4"/>
        <v>conditioned</v>
      </c>
      <c r="Q157" t="str">
        <f t="shared" si="5"/>
        <v>candidate</v>
      </c>
    </row>
    <row r="158" spans="12:17" x14ac:dyDescent="0.2">
      <c r="L158" t="s">
        <v>124</v>
      </c>
      <c r="M158">
        <v>26</v>
      </c>
      <c r="N158">
        <v>172</v>
      </c>
      <c r="O158">
        <v>68</v>
      </c>
      <c r="P158" t="str">
        <f t="shared" si="4"/>
        <v>conditioned</v>
      </c>
      <c r="Q158" t="str">
        <f t="shared" si="5"/>
        <v>not a candidate</v>
      </c>
    </row>
    <row r="159" spans="12:17" x14ac:dyDescent="0.2">
      <c r="L159" t="s">
        <v>125</v>
      </c>
      <c r="M159">
        <v>24</v>
      </c>
      <c r="N159">
        <v>186</v>
      </c>
      <c r="O159">
        <v>77</v>
      </c>
      <c r="P159" t="str">
        <f t="shared" si="4"/>
        <v>candidate</v>
      </c>
      <c r="Q159" t="str">
        <f t="shared" si="5"/>
        <v>candidate</v>
      </c>
    </row>
    <row r="160" spans="12:17" x14ac:dyDescent="0.2">
      <c r="L160" t="s">
        <v>126</v>
      </c>
      <c r="M160">
        <v>22</v>
      </c>
      <c r="N160">
        <v>185</v>
      </c>
      <c r="O160">
        <v>77</v>
      </c>
      <c r="P160" t="str">
        <f t="shared" si="4"/>
        <v>candidate</v>
      </c>
      <c r="Q160" t="str">
        <f t="shared" si="5"/>
        <v>candidate</v>
      </c>
    </row>
    <row r="161" spans="12:17" x14ac:dyDescent="0.2">
      <c r="L161" t="s">
        <v>127</v>
      </c>
      <c r="M161">
        <v>22</v>
      </c>
      <c r="N161">
        <v>188</v>
      </c>
      <c r="O161">
        <v>77</v>
      </c>
      <c r="P161" t="str">
        <f t="shared" si="4"/>
        <v>candidate</v>
      </c>
      <c r="Q161" t="str">
        <f t="shared" si="5"/>
        <v>candidate</v>
      </c>
    </row>
    <row r="162" spans="12:17" x14ac:dyDescent="0.2">
      <c r="L162" t="s">
        <v>128</v>
      </c>
      <c r="M162">
        <v>22</v>
      </c>
      <c r="N162">
        <v>171</v>
      </c>
      <c r="O162">
        <v>64</v>
      </c>
      <c r="P162" t="str">
        <f t="shared" si="4"/>
        <v>conditioned</v>
      </c>
      <c r="Q162" t="str">
        <f t="shared" si="5"/>
        <v>candidate</v>
      </c>
    </row>
    <row r="163" spans="12:17" x14ac:dyDescent="0.2">
      <c r="L163" t="s">
        <v>129</v>
      </c>
      <c r="M163">
        <v>21</v>
      </c>
      <c r="N163">
        <v>192</v>
      </c>
      <c r="O163">
        <v>76</v>
      </c>
      <c r="P163" t="str">
        <f t="shared" si="4"/>
        <v>candidate</v>
      </c>
      <c r="Q163" t="str">
        <f t="shared" si="5"/>
        <v>candidate</v>
      </c>
    </row>
    <row r="164" spans="12:17" x14ac:dyDescent="0.2">
      <c r="L164" t="s">
        <v>130</v>
      </c>
      <c r="M164">
        <v>21</v>
      </c>
      <c r="N164">
        <v>178</v>
      </c>
      <c r="O164">
        <v>73</v>
      </c>
      <c r="P164" t="str">
        <f t="shared" si="4"/>
        <v>conditioned</v>
      </c>
      <c r="Q164" t="str">
        <f t="shared" si="5"/>
        <v>candidate</v>
      </c>
    </row>
    <row r="165" spans="12:17" x14ac:dyDescent="0.2">
      <c r="L165" t="s">
        <v>131</v>
      </c>
      <c r="M165">
        <v>20</v>
      </c>
      <c r="N165">
        <v>186</v>
      </c>
      <c r="O165">
        <v>70</v>
      </c>
      <c r="P165" t="str">
        <f t="shared" si="4"/>
        <v>candidate</v>
      </c>
      <c r="Q165" t="str">
        <f t="shared" si="5"/>
        <v>candidate</v>
      </c>
    </row>
    <row r="166" spans="12:17" x14ac:dyDescent="0.2">
      <c r="L166" t="s">
        <v>132</v>
      </c>
      <c r="M166">
        <v>27</v>
      </c>
      <c r="N166">
        <v>171</v>
      </c>
      <c r="O166">
        <v>68</v>
      </c>
      <c r="P166" t="str">
        <f t="shared" si="4"/>
        <v>conditioned</v>
      </c>
      <c r="Q166" t="str">
        <f t="shared" si="5"/>
        <v>not a candidate</v>
      </c>
    </row>
    <row r="167" spans="12:17" x14ac:dyDescent="0.2">
      <c r="L167" t="s">
        <v>133</v>
      </c>
      <c r="M167">
        <v>23</v>
      </c>
      <c r="N167">
        <v>171</v>
      </c>
      <c r="O167">
        <v>69</v>
      </c>
      <c r="P167" t="str">
        <f t="shared" si="4"/>
        <v>conditioned</v>
      </c>
      <c r="Q167" t="str">
        <f t="shared" si="5"/>
        <v>not a candidate</v>
      </c>
    </row>
    <row r="168" spans="12:17" x14ac:dyDescent="0.2">
      <c r="L168" t="s">
        <v>134</v>
      </c>
      <c r="M168">
        <v>24</v>
      </c>
      <c r="N168">
        <v>189</v>
      </c>
      <c r="O168">
        <v>82</v>
      </c>
      <c r="P168" t="str">
        <f t="shared" si="4"/>
        <v>candidate</v>
      </c>
      <c r="Q168" t="str">
        <f t="shared" si="5"/>
        <v>candidate</v>
      </c>
    </row>
    <row r="169" spans="12:17" x14ac:dyDescent="0.2">
      <c r="L169" t="s">
        <v>135</v>
      </c>
      <c r="M169">
        <v>21</v>
      </c>
      <c r="N169">
        <v>184</v>
      </c>
      <c r="O169">
        <v>71</v>
      </c>
      <c r="P169" t="str">
        <f t="shared" si="4"/>
        <v>candidate</v>
      </c>
      <c r="Q169" t="str">
        <f t="shared" si="5"/>
        <v>candidate</v>
      </c>
    </row>
    <row r="170" spans="12:17" x14ac:dyDescent="0.2">
      <c r="L170" t="s">
        <v>136</v>
      </c>
      <c r="M170">
        <v>18</v>
      </c>
      <c r="N170">
        <v>188</v>
      </c>
      <c r="O170">
        <v>82</v>
      </c>
      <c r="P170" t="str">
        <f t="shared" si="4"/>
        <v>conditioned</v>
      </c>
      <c r="Q170" t="str">
        <f t="shared" si="5"/>
        <v>candidate</v>
      </c>
    </row>
    <row r="171" spans="12:17" x14ac:dyDescent="0.2">
      <c r="L171" t="s">
        <v>137</v>
      </c>
      <c r="M171">
        <v>24</v>
      </c>
      <c r="N171">
        <v>176</v>
      </c>
      <c r="O171">
        <v>68</v>
      </c>
      <c r="P171" t="str">
        <f t="shared" si="4"/>
        <v>conditioned</v>
      </c>
      <c r="Q171" t="str">
        <f t="shared" si="5"/>
        <v>not a candidate</v>
      </c>
    </row>
    <row r="172" spans="12:17" x14ac:dyDescent="0.2">
      <c r="L172" t="s">
        <v>138</v>
      </c>
      <c r="M172">
        <v>25</v>
      </c>
      <c r="N172">
        <v>178</v>
      </c>
      <c r="O172">
        <v>73</v>
      </c>
      <c r="P172" t="str">
        <f t="shared" si="4"/>
        <v>conditioned</v>
      </c>
      <c r="Q172" t="str">
        <f t="shared" si="5"/>
        <v>not a candidate</v>
      </c>
    </row>
    <row r="173" spans="12:17" x14ac:dyDescent="0.2">
      <c r="L173" t="s">
        <v>139</v>
      </c>
      <c r="M173">
        <v>22</v>
      </c>
      <c r="N173">
        <v>173</v>
      </c>
      <c r="O173">
        <v>66</v>
      </c>
      <c r="P173" t="str">
        <f t="shared" si="4"/>
        <v>conditioned</v>
      </c>
      <c r="Q173" t="str">
        <f t="shared" si="5"/>
        <v>candidate</v>
      </c>
    </row>
    <row r="174" spans="12:17" x14ac:dyDescent="0.2">
      <c r="L174" t="s">
        <v>140</v>
      </c>
      <c r="M174">
        <v>22</v>
      </c>
      <c r="N174">
        <v>191</v>
      </c>
      <c r="O174">
        <v>82</v>
      </c>
      <c r="P174" t="str">
        <f t="shared" si="4"/>
        <v>candidate</v>
      </c>
      <c r="Q174" t="str">
        <f t="shared" si="5"/>
        <v>candidate</v>
      </c>
    </row>
    <row r="175" spans="12:17" x14ac:dyDescent="0.2">
      <c r="L175" t="s">
        <v>141</v>
      </c>
      <c r="M175">
        <v>21</v>
      </c>
      <c r="N175">
        <v>178</v>
      </c>
      <c r="O175">
        <v>66</v>
      </c>
      <c r="P175" t="str">
        <f t="shared" si="4"/>
        <v>conditioned</v>
      </c>
      <c r="Q175" t="str">
        <f t="shared" si="5"/>
        <v>candidate</v>
      </c>
    </row>
    <row r="176" spans="12:17" x14ac:dyDescent="0.2">
      <c r="L176" t="s">
        <v>142</v>
      </c>
      <c r="M176">
        <v>20</v>
      </c>
      <c r="N176">
        <v>181</v>
      </c>
      <c r="O176">
        <v>67</v>
      </c>
      <c r="P176" t="str">
        <f t="shared" si="4"/>
        <v>candidate</v>
      </c>
      <c r="Q176" t="str">
        <f t="shared" si="5"/>
        <v>candidate</v>
      </c>
    </row>
    <row r="177" spans="12:17" x14ac:dyDescent="0.2">
      <c r="L177" t="s">
        <v>143</v>
      </c>
      <c r="M177">
        <v>21</v>
      </c>
      <c r="N177">
        <v>168</v>
      </c>
      <c r="O177">
        <v>60</v>
      </c>
      <c r="P177" t="str">
        <f t="shared" si="4"/>
        <v>conditioned</v>
      </c>
      <c r="Q177" t="str">
        <f t="shared" si="5"/>
        <v>candidate</v>
      </c>
    </row>
    <row r="178" spans="12:17" x14ac:dyDescent="0.2">
      <c r="L178" t="s">
        <v>144</v>
      </c>
      <c r="M178">
        <v>17</v>
      </c>
      <c r="N178">
        <v>170</v>
      </c>
      <c r="O178">
        <v>67</v>
      </c>
      <c r="P178" t="str">
        <f t="shared" si="4"/>
        <v>conditioned</v>
      </c>
      <c r="Q178" t="str">
        <f t="shared" si="5"/>
        <v>candidate</v>
      </c>
    </row>
    <row r="179" spans="12:17" x14ac:dyDescent="0.2">
      <c r="L179" t="s">
        <v>145</v>
      </c>
      <c r="M179">
        <v>19</v>
      </c>
      <c r="N179">
        <v>194</v>
      </c>
      <c r="O179">
        <v>75</v>
      </c>
      <c r="P179" t="str">
        <f t="shared" si="4"/>
        <v>conditioned</v>
      </c>
      <c r="Q179" t="str">
        <f t="shared" si="5"/>
        <v>candidate</v>
      </c>
    </row>
    <row r="180" spans="12:17" x14ac:dyDescent="0.2">
      <c r="L180" t="s">
        <v>146</v>
      </c>
      <c r="M180">
        <v>21</v>
      </c>
      <c r="N180">
        <v>182</v>
      </c>
      <c r="O180">
        <v>75</v>
      </c>
      <c r="P180" t="str">
        <f t="shared" si="4"/>
        <v>candidate</v>
      </c>
      <c r="Q180" t="str">
        <f t="shared" si="5"/>
        <v>candidate</v>
      </c>
    </row>
    <row r="181" spans="12:17" x14ac:dyDescent="0.2">
      <c r="L181" t="s">
        <v>147</v>
      </c>
      <c r="M181">
        <v>18</v>
      </c>
      <c r="N181">
        <v>172</v>
      </c>
      <c r="O181">
        <v>68</v>
      </c>
      <c r="P181" t="str">
        <f t="shared" si="4"/>
        <v>conditioned</v>
      </c>
      <c r="Q181" t="str">
        <f t="shared" si="5"/>
        <v>candidate</v>
      </c>
    </row>
    <row r="182" spans="12:17" x14ac:dyDescent="0.2">
      <c r="L182" t="s">
        <v>148</v>
      </c>
      <c r="M182">
        <v>37</v>
      </c>
      <c r="N182">
        <v>172</v>
      </c>
      <c r="O182">
        <v>66</v>
      </c>
      <c r="P182" t="str">
        <f t="shared" si="4"/>
        <v>conditioned</v>
      </c>
      <c r="Q182" t="str">
        <f t="shared" si="5"/>
        <v>not a candidate</v>
      </c>
    </row>
    <row r="183" spans="12:17" x14ac:dyDescent="0.2">
      <c r="L183" t="s">
        <v>149</v>
      </c>
      <c r="M183">
        <v>34</v>
      </c>
      <c r="N183">
        <v>185</v>
      </c>
      <c r="O183">
        <v>81</v>
      </c>
      <c r="P183" t="str">
        <f t="shared" si="4"/>
        <v>candidate</v>
      </c>
      <c r="Q183" t="str">
        <f t="shared" si="5"/>
        <v>candidate</v>
      </c>
    </row>
    <row r="184" spans="12:17" x14ac:dyDescent="0.2">
      <c r="L184" t="s">
        <v>150</v>
      </c>
      <c r="M184">
        <v>22</v>
      </c>
      <c r="N184">
        <v>174</v>
      </c>
      <c r="O184">
        <v>64</v>
      </c>
      <c r="P184" t="str">
        <f t="shared" si="4"/>
        <v>conditioned</v>
      </c>
      <c r="Q184" t="str">
        <f t="shared" si="5"/>
        <v>candidate</v>
      </c>
    </row>
    <row r="185" spans="12:17" x14ac:dyDescent="0.2">
      <c r="L185" t="s">
        <v>151</v>
      </c>
      <c r="M185">
        <v>22</v>
      </c>
      <c r="N185">
        <v>194</v>
      </c>
      <c r="O185">
        <v>80</v>
      </c>
      <c r="P185" t="str">
        <f t="shared" si="4"/>
        <v>candidate</v>
      </c>
      <c r="Q185" t="str">
        <f t="shared" si="5"/>
        <v>candidate</v>
      </c>
    </row>
    <row r="186" spans="12:17" x14ac:dyDescent="0.2">
      <c r="L186" t="s">
        <v>152</v>
      </c>
      <c r="M186">
        <v>23</v>
      </c>
      <c r="N186">
        <v>179</v>
      </c>
      <c r="O186">
        <v>73</v>
      </c>
      <c r="P186" t="str">
        <f t="shared" si="4"/>
        <v>conditioned</v>
      </c>
      <c r="Q186" t="str">
        <f t="shared" si="5"/>
        <v>not a candidate</v>
      </c>
    </row>
    <row r="187" spans="12:17" x14ac:dyDescent="0.2">
      <c r="L187" t="s">
        <v>146</v>
      </c>
      <c r="M187">
        <v>21</v>
      </c>
      <c r="N187">
        <v>182</v>
      </c>
      <c r="O187">
        <v>75</v>
      </c>
      <c r="P187" t="str">
        <f t="shared" si="4"/>
        <v>candidate</v>
      </c>
      <c r="Q187" t="str">
        <f t="shared" si="5"/>
        <v>candidate</v>
      </c>
    </row>
    <row r="188" spans="12:17" x14ac:dyDescent="0.2">
      <c r="L188" t="s">
        <v>143</v>
      </c>
      <c r="M188">
        <v>21</v>
      </c>
      <c r="N188">
        <v>168</v>
      </c>
      <c r="O188">
        <v>60</v>
      </c>
      <c r="P188" t="str">
        <f t="shared" si="4"/>
        <v>conditioned</v>
      </c>
      <c r="Q188" t="str">
        <f t="shared" si="5"/>
        <v>candidate</v>
      </c>
    </row>
    <row r="189" spans="12:17" x14ac:dyDescent="0.2">
      <c r="L189" t="s">
        <v>153</v>
      </c>
      <c r="M189">
        <v>22</v>
      </c>
      <c r="N189">
        <v>183</v>
      </c>
      <c r="O189">
        <v>72</v>
      </c>
      <c r="P189" t="str">
        <f t="shared" si="4"/>
        <v>candidate</v>
      </c>
      <c r="Q189" t="str">
        <f t="shared" si="5"/>
        <v>candidate</v>
      </c>
    </row>
    <row r="190" spans="12:17" x14ac:dyDescent="0.2">
      <c r="L190" t="s">
        <v>154</v>
      </c>
      <c r="M190">
        <v>22</v>
      </c>
      <c r="N190">
        <v>178</v>
      </c>
      <c r="O190">
        <v>75</v>
      </c>
      <c r="P190" t="str">
        <f t="shared" si="4"/>
        <v>conditioned</v>
      </c>
      <c r="Q190" t="str">
        <f t="shared" si="5"/>
        <v>candidate</v>
      </c>
    </row>
    <row r="191" spans="12:17" x14ac:dyDescent="0.2">
      <c r="L191" t="s">
        <v>155</v>
      </c>
      <c r="M191">
        <v>19</v>
      </c>
      <c r="N191">
        <v>177</v>
      </c>
      <c r="O191">
        <v>71</v>
      </c>
      <c r="P191" t="str">
        <f t="shared" si="4"/>
        <v>conditioned</v>
      </c>
      <c r="Q191" t="str">
        <f t="shared" si="5"/>
        <v>candidate</v>
      </c>
    </row>
    <row r="192" spans="12:17" x14ac:dyDescent="0.2">
      <c r="L192" t="s">
        <v>156</v>
      </c>
      <c r="M192">
        <v>20</v>
      </c>
      <c r="N192">
        <v>174</v>
      </c>
      <c r="O192">
        <v>60</v>
      </c>
      <c r="P192" t="str">
        <f t="shared" si="4"/>
        <v>conditioned</v>
      </c>
      <c r="Q192" t="str">
        <f t="shared" si="5"/>
        <v>candidate</v>
      </c>
    </row>
    <row r="193" spans="12:17" x14ac:dyDescent="0.2">
      <c r="L193" t="s">
        <v>157</v>
      </c>
      <c r="M193">
        <v>20</v>
      </c>
      <c r="N193">
        <v>195</v>
      </c>
      <c r="O193">
        <v>85</v>
      </c>
      <c r="P193" t="str">
        <f t="shared" si="4"/>
        <v>candidate</v>
      </c>
      <c r="Q193" t="str">
        <f t="shared" si="5"/>
        <v>candidate</v>
      </c>
    </row>
    <row r="194" spans="12:17" x14ac:dyDescent="0.2">
      <c r="L194" t="s">
        <v>158</v>
      </c>
      <c r="M194">
        <v>19</v>
      </c>
      <c r="N194">
        <v>169</v>
      </c>
      <c r="O194">
        <v>58</v>
      </c>
      <c r="P194" t="str">
        <f t="shared" ref="P194:P257" si="6">IF(AND(M194&gt;=20, N194&gt;=180), "candidate", "conditioned")</f>
        <v>conditioned</v>
      </c>
      <c r="Q194" t="str">
        <f t="shared" ref="Q194:Q257" si="7">IF(OR(M194&lt;=22, N194&gt;=183, O194&gt;=74), "candidate", "not a candidate")</f>
        <v>candidate</v>
      </c>
    </row>
    <row r="195" spans="12:17" x14ac:dyDescent="0.2">
      <c r="L195" t="s">
        <v>159</v>
      </c>
      <c r="M195">
        <v>26</v>
      </c>
      <c r="N195">
        <v>181</v>
      </c>
      <c r="O195">
        <v>74</v>
      </c>
      <c r="P195" t="str">
        <f t="shared" si="6"/>
        <v>candidate</v>
      </c>
      <c r="Q195" t="str">
        <f t="shared" si="7"/>
        <v>candidate</v>
      </c>
    </row>
    <row r="196" spans="12:17" x14ac:dyDescent="0.2">
      <c r="L196" t="s">
        <v>160</v>
      </c>
      <c r="M196">
        <v>25</v>
      </c>
      <c r="N196">
        <v>185</v>
      </c>
      <c r="O196">
        <v>77</v>
      </c>
      <c r="P196" t="str">
        <f t="shared" si="6"/>
        <v>candidate</v>
      </c>
      <c r="Q196" t="str">
        <f t="shared" si="7"/>
        <v>candidate</v>
      </c>
    </row>
    <row r="197" spans="12:17" x14ac:dyDescent="0.2">
      <c r="L197" t="s">
        <v>161</v>
      </c>
      <c r="M197">
        <v>24</v>
      </c>
      <c r="N197">
        <v>188</v>
      </c>
      <c r="O197">
        <v>84</v>
      </c>
      <c r="P197" t="str">
        <f t="shared" si="6"/>
        <v>candidate</v>
      </c>
      <c r="Q197" t="str">
        <f t="shared" si="7"/>
        <v>candidate</v>
      </c>
    </row>
    <row r="198" spans="12:17" x14ac:dyDescent="0.2">
      <c r="L198" t="s">
        <v>162</v>
      </c>
      <c r="M198">
        <v>23</v>
      </c>
      <c r="N198">
        <v>184</v>
      </c>
      <c r="O198">
        <v>74</v>
      </c>
      <c r="P198" t="str">
        <f t="shared" si="6"/>
        <v>candidate</v>
      </c>
      <c r="Q198" t="str">
        <f t="shared" si="7"/>
        <v>candidate</v>
      </c>
    </row>
    <row r="199" spans="12:17" x14ac:dyDescent="0.2">
      <c r="L199" t="s">
        <v>163</v>
      </c>
      <c r="M199">
        <v>23</v>
      </c>
      <c r="N199">
        <v>188</v>
      </c>
      <c r="O199">
        <v>82</v>
      </c>
      <c r="P199" t="str">
        <f t="shared" si="6"/>
        <v>candidate</v>
      </c>
      <c r="Q199" t="str">
        <f t="shared" si="7"/>
        <v>candidate</v>
      </c>
    </row>
    <row r="200" spans="12:17" x14ac:dyDescent="0.2">
      <c r="L200" t="s">
        <v>164</v>
      </c>
      <c r="M200">
        <v>23</v>
      </c>
      <c r="N200">
        <v>169</v>
      </c>
      <c r="O200">
        <v>63</v>
      </c>
      <c r="P200" t="str">
        <f t="shared" si="6"/>
        <v>conditioned</v>
      </c>
      <c r="Q200" t="str">
        <f t="shared" si="7"/>
        <v>not a candidate</v>
      </c>
    </row>
    <row r="201" spans="12:17" x14ac:dyDescent="0.2">
      <c r="L201" t="s">
        <v>165</v>
      </c>
      <c r="M201">
        <v>25</v>
      </c>
      <c r="N201">
        <v>182</v>
      </c>
      <c r="O201">
        <v>74</v>
      </c>
      <c r="P201" t="str">
        <f t="shared" si="6"/>
        <v>candidate</v>
      </c>
      <c r="Q201" t="str">
        <f t="shared" si="7"/>
        <v>candidate</v>
      </c>
    </row>
    <row r="202" spans="12:17" x14ac:dyDescent="0.2">
      <c r="L202" t="s">
        <v>166</v>
      </c>
      <c r="M202">
        <v>21</v>
      </c>
      <c r="N202">
        <v>178</v>
      </c>
      <c r="O202">
        <v>73</v>
      </c>
      <c r="P202" t="str">
        <f t="shared" si="6"/>
        <v>conditioned</v>
      </c>
      <c r="Q202" t="str">
        <f t="shared" si="7"/>
        <v>candidate</v>
      </c>
    </row>
    <row r="203" spans="12:17" x14ac:dyDescent="0.2">
      <c r="L203" t="s">
        <v>167</v>
      </c>
      <c r="M203">
        <v>18</v>
      </c>
      <c r="N203">
        <v>180</v>
      </c>
      <c r="O203">
        <v>71</v>
      </c>
      <c r="P203" t="str">
        <f t="shared" si="6"/>
        <v>conditioned</v>
      </c>
      <c r="Q203" t="str">
        <f t="shared" si="7"/>
        <v>candidate</v>
      </c>
    </row>
    <row r="204" spans="12:17" x14ac:dyDescent="0.2">
      <c r="L204" t="s">
        <v>168</v>
      </c>
      <c r="M204">
        <v>31</v>
      </c>
      <c r="N204">
        <v>175</v>
      </c>
      <c r="O204">
        <v>68</v>
      </c>
      <c r="P204" t="str">
        <f t="shared" si="6"/>
        <v>conditioned</v>
      </c>
      <c r="Q204" t="str">
        <f t="shared" si="7"/>
        <v>not a candidate</v>
      </c>
    </row>
    <row r="205" spans="12:17" x14ac:dyDescent="0.2">
      <c r="L205" t="s">
        <v>169</v>
      </c>
      <c r="M205">
        <v>23</v>
      </c>
      <c r="N205">
        <v>174</v>
      </c>
      <c r="O205">
        <v>73</v>
      </c>
      <c r="P205" t="str">
        <f t="shared" si="6"/>
        <v>conditioned</v>
      </c>
      <c r="Q205" t="str">
        <f t="shared" si="7"/>
        <v>not a candidate</v>
      </c>
    </row>
    <row r="206" spans="12:17" x14ac:dyDescent="0.2">
      <c r="L206" t="s">
        <v>170</v>
      </c>
      <c r="M206">
        <v>22</v>
      </c>
      <c r="N206">
        <v>196</v>
      </c>
      <c r="O206">
        <v>87</v>
      </c>
      <c r="P206" t="str">
        <f t="shared" si="6"/>
        <v>candidate</v>
      </c>
      <c r="Q206" t="str">
        <f t="shared" si="7"/>
        <v>candidate</v>
      </c>
    </row>
    <row r="207" spans="12:17" x14ac:dyDescent="0.2">
      <c r="L207" t="s">
        <v>171</v>
      </c>
      <c r="M207">
        <v>21</v>
      </c>
      <c r="N207">
        <v>173</v>
      </c>
      <c r="O207">
        <v>77</v>
      </c>
      <c r="P207" t="str">
        <f t="shared" si="6"/>
        <v>conditioned</v>
      </c>
      <c r="Q207" t="str">
        <f t="shared" si="7"/>
        <v>candidate</v>
      </c>
    </row>
    <row r="208" spans="12:17" x14ac:dyDescent="0.2">
      <c r="L208" t="s">
        <v>172</v>
      </c>
      <c r="M208">
        <v>22</v>
      </c>
      <c r="N208">
        <v>192</v>
      </c>
      <c r="O208">
        <v>80</v>
      </c>
      <c r="P208" t="str">
        <f t="shared" si="6"/>
        <v>candidate</v>
      </c>
      <c r="Q208" t="str">
        <f t="shared" si="7"/>
        <v>candidate</v>
      </c>
    </row>
    <row r="209" spans="12:17" x14ac:dyDescent="0.2">
      <c r="L209" t="s">
        <v>173</v>
      </c>
      <c r="M209">
        <v>23</v>
      </c>
      <c r="N209">
        <v>191</v>
      </c>
      <c r="O209">
        <v>86</v>
      </c>
      <c r="P209" t="str">
        <f t="shared" si="6"/>
        <v>candidate</v>
      </c>
      <c r="Q209" t="str">
        <f t="shared" si="7"/>
        <v>candidate</v>
      </c>
    </row>
    <row r="210" spans="12:17" x14ac:dyDescent="0.2">
      <c r="L210" t="s">
        <v>174</v>
      </c>
      <c r="M210">
        <v>21</v>
      </c>
      <c r="N210">
        <v>181</v>
      </c>
      <c r="O210">
        <v>76</v>
      </c>
      <c r="P210" t="str">
        <f t="shared" si="6"/>
        <v>candidate</v>
      </c>
      <c r="Q210" t="str">
        <f t="shared" si="7"/>
        <v>candidate</v>
      </c>
    </row>
    <row r="211" spans="12:17" x14ac:dyDescent="0.2">
      <c r="L211" t="s">
        <v>175</v>
      </c>
      <c r="M211">
        <v>21</v>
      </c>
      <c r="N211">
        <v>186</v>
      </c>
      <c r="O211">
        <v>81</v>
      </c>
      <c r="P211" t="str">
        <f t="shared" si="6"/>
        <v>candidate</v>
      </c>
      <c r="Q211" t="str">
        <f t="shared" si="7"/>
        <v>candidate</v>
      </c>
    </row>
    <row r="212" spans="12:17" x14ac:dyDescent="0.2">
      <c r="L212" t="s">
        <v>176</v>
      </c>
      <c r="M212">
        <v>21</v>
      </c>
      <c r="N212">
        <v>180</v>
      </c>
      <c r="O212">
        <v>73</v>
      </c>
      <c r="P212" t="str">
        <f t="shared" si="6"/>
        <v>candidate</v>
      </c>
      <c r="Q212" t="str">
        <f t="shared" si="7"/>
        <v>candidate</v>
      </c>
    </row>
    <row r="213" spans="12:17" x14ac:dyDescent="0.2">
      <c r="L213" t="s">
        <v>177</v>
      </c>
      <c r="M213">
        <v>19</v>
      </c>
      <c r="N213">
        <v>190</v>
      </c>
      <c r="O213">
        <v>86</v>
      </c>
      <c r="P213" t="str">
        <f t="shared" si="6"/>
        <v>conditioned</v>
      </c>
      <c r="Q213" t="str">
        <f t="shared" si="7"/>
        <v>candidate</v>
      </c>
    </row>
    <row r="214" spans="12:17" x14ac:dyDescent="0.2">
      <c r="L214" t="s">
        <v>178</v>
      </c>
      <c r="M214">
        <v>18</v>
      </c>
      <c r="N214">
        <v>181</v>
      </c>
      <c r="O214">
        <v>79</v>
      </c>
      <c r="P214" t="str">
        <f t="shared" si="6"/>
        <v>conditioned</v>
      </c>
      <c r="Q214" t="str">
        <f t="shared" si="7"/>
        <v>candidate</v>
      </c>
    </row>
    <row r="215" spans="12:17" x14ac:dyDescent="0.2">
      <c r="L215" t="s">
        <v>179</v>
      </c>
      <c r="M215">
        <v>18</v>
      </c>
      <c r="N215">
        <v>178</v>
      </c>
      <c r="O215">
        <v>72</v>
      </c>
      <c r="P215" t="str">
        <f t="shared" si="6"/>
        <v>conditioned</v>
      </c>
      <c r="Q215" t="str">
        <f t="shared" si="7"/>
        <v>candidate</v>
      </c>
    </row>
    <row r="216" spans="12:17" x14ac:dyDescent="0.2">
      <c r="L216" t="s">
        <v>180</v>
      </c>
      <c r="M216">
        <v>17</v>
      </c>
      <c r="N216">
        <v>189</v>
      </c>
      <c r="O216">
        <v>68</v>
      </c>
      <c r="P216" t="str">
        <f t="shared" si="6"/>
        <v>conditioned</v>
      </c>
      <c r="Q216" t="str">
        <f t="shared" si="7"/>
        <v>candidate</v>
      </c>
    </row>
    <row r="217" spans="12:17" x14ac:dyDescent="0.2">
      <c r="L217" t="s">
        <v>181</v>
      </c>
      <c r="M217">
        <v>31</v>
      </c>
      <c r="N217">
        <v>200</v>
      </c>
      <c r="O217">
        <v>96</v>
      </c>
      <c r="P217" t="str">
        <f t="shared" si="6"/>
        <v>candidate</v>
      </c>
      <c r="Q217" t="str">
        <f t="shared" si="7"/>
        <v>candidate</v>
      </c>
    </row>
    <row r="218" spans="12:17" x14ac:dyDescent="0.2">
      <c r="L218" t="s">
        <v>182</v>
      </c>
      <c r="M218">
        <v>31</v>
      </c>
      <c r="N218">
        <v>175</v>
      </c>
      <c r="O218">
        <v>75</v>
      </c>
      <c r="P218" t="str">
        <f t="shared" si="6"/>
        <v>conditioned</v>
      </c>
      <c r="Q218" t="str">
        <f t="shared" si="7"/>
        <v>candidate</v>
      </c>
    </row>
    <row r="219" spans="12:17" x14ac:dyDescent="0.2">
      <c r="L219" t="s">
        <v>183</v>
      </c>
      <c r="M219">
        <v>33</v>
      </c>
      <c r="N219">
        <v>180</v>
      </c>
      <c r="O219">
        <v>76</v>
      </c>
      <c r="P219" t="str">
        <f t="shared" si="6"/>
        <v>candidate</v>
      </c>
      <c r="Q219" t="str">
        <f t="shared" si="7"/>
        <v>candidate</v>
      </c>
    </row>
    <row r="220" spans="12:17" x14ac:dyDescent="0.2">
      <c r="L220" t="s">
        <v>184</v>
      </c>
      <c r="M220">
        <v>25</v>
      </c>
      <c r="N220">
        <v>184</v>
      </c>
      <c r="O220">
        <v>81</v>
      </c>
      <c r="P220" t="str">
        <f t="shared" si="6"/>
        <v>candidate</v>
      </c>
      <c r="Q220" t="str">
        <f t="shared" si="7"/>
        <v>candidate</v>
      </c>
    </row>
    <row r="221" spans="12:17" x14ac:dyDescent="0.2">
      <c r="L221" t="s">
        <v>185</v>
      </c>
      <c r="M221">
        <v>25</v>
      </c>
      <c r="N221">
        <v>195</v>
      </c>
      <c r="O221">
        <v>88</v>
      </c>
      <c r="P221" t="str">
        <f t="shared" si="6"/>
        <v>candidate</v>
      </c>
      <c r="Q221" t="str">
        <f t="shared" si="7"/>
        <v>candidate</v>
      </c>
    </row>
    <row r="222" spans="12:17" x14ac:dyDescent="0.2">
      <c r="L222" t="s">
        <v>186</v>
      </c>
      <c r="M222">
        <v>23</v>
      </c>
      <c r="N222">
        <v>179</v>
      </c>
      <c r="O222">
        <v>71</v>
      </c>
      <c r="P222" t="str">
        <f t="shared" si="6"/>
        <v>conditioned</v>
      </c>
      <c r="Q222" t="str">
        <f t="shared" si="7"/>
        <v>not a candidate</v>
      </c>
    </row>
    <row r="223" spans="12:17" x14ac:dyDescent="0.2">
      <c r="L223" t="s">
        <v>187</v>
      </c>
      <c r="M223">
        <v>23</v>
      </c>
      <c r="N223">
        <v>177</v>
      </c>
      <c r="O223">
        <v>75</v>
      </c>
      <c r="P223" t="str">
        <f t="shared" si="6"/>
        <v>conditioned</v>
      </c>
      <c r="Q223" t="str">
        <f t="shared" si="7"/>
        <v>candidate</v>
      </c>
    </row>
    <row r="224" spans="12:17" x14ac:dyDescent="0.2">
      <c r="L224" t="s">
        <v>188</v>
      </c>
      <c r="M224">
        <v>24</v>
      </c>
      <c r="N224">
        <v>194</v>
      </c>
      <c r="O224">
        <v>84</v>
      </c>
      <c r="P224" t="str">
        <f t="shared" si="6"/>
        <v>candidate</v>
      </c>
      <c r="Q224" t="str">
        <f t="shared" si="7"/>
        <v>candidate</v>
      </c>
    </row>
    <row r="225" spans="12:17" x14ac:dyDescent="0.2">
      <c r="L225" t="s">
        <v>189</v>
      </c>
      <c r="M225">
        <v>20</v>
      </c>
      <c r="N225">
        <v>194</v>
      </c>
      <c r="O225">
        <v>89</v>
      </c>
      <c r="P225" t="str">
        <f t="shared" si="6"/>
        <v>candidate</v>
      </c>
      <c r="Q225" t="str">
        <f t="shared" si="7"/>
        <v>candidate</v>
      </c>
    </row>
    <row r="226" spans="12:17" x14ac:dyDescent="0.2">
      <c r="L226" t="s">
        <v>190</v>
      </c>
      <c r="M226">
        <v>22</v>
      </c>
      <c r="N226">
        <v>178</v>
      </c>
      <c r="O226">
        <v>72</v>
      </c>
      <c r="P226" t="str">
        <f t="shared" si="6"/>
        <v>conditioned</v>
      </c>
      <c r="Q226" t="str">
        <f t="shared" si="7"/>
        <v>candidate</v>
      </c>
    </row>
    <row r="227" spans="12:17" x14ac:dyDescent="0.2">
      <c r="L227" t="s">
        <v>191</v>
      </c>
      <c r="M227">
        <v>18</v>
      </c>
      <c r="N227">
        <v>187</v>
      </c>
      <c r="O227">
        <v>75</v>
      </c>
      <c r="P227" t="str">
        <f t="shared" si="6"/>
        <v>conditioned</v>
      </c>
      <c r="Q227" t="str">
        <f t="shared" si="7"/>
        <v>candidate</v>
      </c>
    </row>
    <row r="228" spans="12:17" x14ac:dyDescent="0.2">
      <c r="L228" t="s">
        <v>192</v>
      </c>
      <c r="M228">
        <v>23</v>
      </c>
      <c r="N228">
        <v>189</v>
      </c>
      <c r="O228">
        <v>75</v>
      </c>
      <c r="P228" t="str">
        <f t="shared" si="6"/>
        <v>candidate</v>
      </c>
      <c r="Q228" t="str">
        <f t="shared" si="7"/>
        <v>candidate</v>
      </c>
    </row>
    <row r="229" spans="12:17" x14ac:dyDescent="0.2">
      <c r="L229" t="s">
        <v>193</v>
      </c>
      <c r="M229">
        <v>18</v>
      </c>
      <c r="N229">
        <v>185</v>
      </c>
      <c r="O229">
        <v>77</v>
      </c>
      <c r="P229" t="str">
        <f t="shared" si="6"/>
        <v>conditioned</v>
      </c>
      <c r="Q229" t="str">
        <f t="shared" si="7"/>
        <v>candidate</v>
      </c>
    </row>
    <row r="230" spans="12:17" x14ac:dyDescent="0.2">
      <c r="L230" t="s">
        <v>194</v>
      </c>
      <c r="M230">
        <v>32</v>
      </c>
      <c r="N230">
        <v>181</v>
      </c>
      <c r="O230">
        <v>75</v>
      </c>
      <c r="P230" t="str">
        <f t="shared" si="6"/>
        <v>candidate</v>
      </c>
      <c r="Q230" t="str">
        <f t="shared" si="7"/>
        <v>candidate</v>
      </c>
    </row>
    <row r="231" spans="12:17" x14ac:dyDescent="0.2">
      <c r="L231" t="s">
        <v>195</v>
      </c>
      <c r="M231">
        <v>22</v>
      </c>
      <c r="N231">
        <v>175</v>
      </c>
      <c r="O231">
        <v>69</v>
      </c>
      <c r="P231" t="str">
        <f t="shared" si="6"/>
        <v>conditioned</v>
      </c>
      <c r="Q231" t="str">
        <f t="shared" si="7"/>
        <v>candidate</v>
      </c>
    </row>
    <row r="232" spans="12:17" x14ac:dyDescent="0.2">
      <c r="L232" t="s">
        <v>196</v>
      </c>
      <c r="M232">
        <v>24</v>
      </c>
      <c r="N232">
        <v>181</v>
      </c>
      <c r="O232">
        <v>74</v>
      </c>
      <c r="P232" t="str">
        <f t="shared" si="6"/>
        <v>candidate</v>
      </c>
      <c r="Q232" t="str">
        <f t="shared" si="7"/>
        <v>candidate</v>
      </c>
    </row>
    <row r="233" spans="12:17" x14ac:dyDescent="0.2">
      <c r="L233" t="s">
        <v>197</v>
      </c>
      <c r="M233">
        <v>21</v>
      </c>
      <c r="N233">
        <v>174</v>
      </c>
      <c r="O233">
        <v>64</v>
      </c>
      <c r="P233" t="str">
        <f t="shared" si="6"/>
        <v>conditioned</v>
      </c>
      <c r="Q233" t="str">
        <f t="shared" si="7"/>
        <v>candidate</v>
      </c>
    </row>
    <row r="234" spans="12:17" x14ac:dyDescent="0.2">
      <c r="L234" t="s">
        <v>198</v>
      </c>
      <c r="M234">
        <v>20</v>
      </c>
      <c r="N234">
        <v>178</v>
      </c>
      <c r="O234">
        <v>67</v>
      </c>
      <c r="P234" t="str">
        <f t="shared" si="6"/>
        <v>conditioned</v>
      </c>
      <c r="Q234" t="str">
        <f t="shared" si="7"/>
        <v>candidate</v>
      </c>
    </row>
    <row r="235" spans="12:17" x14ac:dyDescent="0.2">
      <c r="L235" t="s">
        <v>199</v>
      </c>
      <c r="M235">
        <v>21</v>
      </c>
      <c r="N235">
        <v>177</v>
      </c>
      <c r="O235">
        <v>73</v>
      </c>
      <c r="P235" t="str">
        <f t="shared" si="6"/>
        <v>conditioned</v>
      </c>
      <c r="Q235" t="str">
        <f t="shared" si="7"/>
        <v>candidate</v>
      </c>
    </row>
    <row r="236" spans="12:17" x14ac:dyDescent="0.2">
      <c r="L236" t="s">
        <v>200</v>
      </c>
      <c r="M236">
        <v>20</v>
      </c>
      <c r="N236">
        <v>187</v>
      </c>
      <c r="O236">
        <v>83</v>
      </c>
      <c r="P236" t="str">
        <f t="shared" si="6"/>
        <v>candidate</v>
      </c>
      <c r="Q236" t="str">
        <f t="shared" si="7"/>
        <v>candidate</v>
      </c>
    </row>
    <row r="237" spans="12:17" x14ac:dyDescent="0.2">
      <c r="L237" t="s">
        <v>201</v>
      </c>
      <c r="M237">
        <v>22</v>
      </c>
      <c r="N237">
        <v>173</v>
      </c>
      <c r="O237">
        <v>74</v>
      </c>
      <c r="P237" t="str">
        <f t="shared" si="6"/>
        <v>conditioned</v>
      </c>
      <c r="Q237" t="str">
        <f t="shared" si="7"/>
        <v>candidate</v>
      </c>
    </row>
    <row r="238" spans="12:17" x14ac:dyDescent="0.2">
      <c r="L238" t="s">
        <v>202</v>
      </c>
      <c r="M238">
        <v>19</v>
      </c>
      <c r="N238">
        <v>181</v>
      </c>
      <c r="O238">
        <v>71</v>
      </c>
      <c r="P238" t="str">
        <f t="shared" si="6"/>
        <v>conditioned</v>
      </c>
      <c r="Q238" t="str">
        <f t="shared" si="7"/>
        <v>candidate</v>
      </c>
    </row>
    <row r="239" spans="12:17" x14ac:dyDescent="0.2">
      <c r="L239" t="s">
        <v>203</v>
      </c>
      <c r="M239">
        <v>17</v>
      </c>
      <c r="N239">
        <v>174</v>
      </c>
      <c r="O239">
        <v>74</v>
      </c>
      <c r="P239" t="str">
        <f t="shared" si="6"/>
        <v>conditioned</v>
      </c>
      <c r="Q239" t="str">
        <f t="shared" si="7"/>
        <v>candidate</v>
      </c>
    </row>
    <row r="240" spans="12:17" x14ac:dyDescent="0.2">
      <c r="L240" t="s">
        <v>204</v>
      </c>
      <c r="M240">
        <v>18</v>
      </c>
      <c r="N240">
        <v>195</v>
      </c>
      <c r="O240">
        <v>84</v>
      </c>
      <c r="P240" t="str">
        <f t="shared" si="6"/>
        <v>conditioned</v>
      </c>
      <c r="Q240" t="str">
        <f t="shared" si="7"/>
        <v>candidate</v>
      </c>
    </row>
    <row r="241" spans="12:17" x14ac:dyDescent="0.2">
      <c r="L241" t="s">
        <v>205</v>
      </c>
      <c r="M241">
        <v>21</v>
      </c>
      <c r="N241">
        <v>179</v>
      </c>
      <c r="O241">
        <v>67</v>
      </c>
      <c r="P241" t="str">
        <f t="shared" si="6"/>
        <v>conditioned</v>
      </c>
      <c r="Q241" t="str">
        <f t="shared" si="7"/>
        <v>candidate</v>
      </c>
    </row>
    <row r="242" spans="12:17" x14ac:dyDescent="0.2">
      <c r="L242" t="s">
        <v>206</v>
      </c>
      <c r="M242">
        <v>24</v>
      </c>
      <c r="N242">
        <v>190</v>
      </c>
      <c r="O242">
        <v>75</v>
      </c>
      <c r="P242" t="str">
        <f t="shared" si="6"/>
        <v>candidate</v>
      </c>
      <c r="Q242" t="str">
        <f t="shared" si="7"/>
        <v>candidate</v>
      </c>
    </row>
    <row r="243" spans="12:17" x14ac:dyDescent="0.2">
      <c r="L243" t="s">
        <v>207</v>
      </c>
      <c r="M243">
        <v>22</v>
      </c>
      <c r="N243">
        <v>185</v>
      </c>
      <c r="O243">
        <v>73</v>
      </c>
      <c r="P243" t="str">
        <f t="shared" si="6"/>
        <v>candidate</v>
      </c>
      <c r="Q243" t="str">
        <f t="shared" si="7"/>
        <v>candidate</v>
      </c>
    </row>
    <row r="244" spans="12:17" x14ac:dyDescent="0.2">
      <c r="L244" t="s">
        <v>208</v>
      </c>
      <c r="M244">
        <v>22</v>
      </c>
      <c r="N244">
        <v>182</v>
      </c>
      <c r="O244">
        <v>63</v>
      </c>
      <c r="P244" t="str">
        <f t="shared" si="6"/>
        <v>candidate</v>
      </c>
      <c r="Q244" t="str">
        <f t="shared" si="7"/>
        <v>candidate</v>
      </c>
    </row>
    <row r="245" spans="12:17" x14ac:dyDescent="0.2">
      <c r="L245" t="s">
        <v>209</v>
      </c>
      <c r="M245">
        <v>22</v>
      </c>
      <c r="N245">
        <v>193</v>
      </c>
      <c r="O245">
        <v>85</v>
      </c>
      <c r="P245" t="str">
        <f t="shared" si="6"/>
        <v>candidate</v>
      </c>
      <c r="Q245" t="str">
        <f t="shared" si="7"/>
        <v>candidate</v>
      </c>
    </row>
    <row r="246" spans="12:17" x14ac:dyDescent="0.2">
      <c r="L246" t="s">
        <v>210</v>
      </c>
      <c r="M246">
        <v>20</v>
      </c>
      <c r="N246">
        <v>168</v>
      </c>
      <c r="O246">
        <v>64</v>
      </c>
      <c r="P246" t="str">
        <f t="shared" si="6"/>
        <v>conditioned</v>
      </c>
      <c r="Q246" t="str">
        <f t="shared" si="7"/>
        <v>candidate</v>
      </c>
    </row>
    <row r="247" spans="12:17" x14ac:dyDescent="0.2">
      <c r="L247" t="s">
        <v>211</v>
      </c>
      <c r="M247">
        <v>21</v>
      </c>
      <c r="N247">
        <v>190</v>
      </c>
      <c r="O247">
        <v>87</v>
      </c>
      <c r="P247" t="str">
        <f t="shared" si="6"/>
        <v>candidate</v>
      </c>
      <c r="Q247" t="str">
        <f t="shared" si="7"/>
        <v>candidate</v>
      </c>
    </row>
    <row r="248" spans="12:17" x14ac:dyDescent="0.2">
      <c r="L248" t="s">
        <v>212</v>
      </c>
      <c r="M248">
        <v>22</v>
      </c>
      <c r="N248">
        <v>178</v>
      </c>
      <c r="O248">
        <v>70</v>
      </c>
      <c r="P248" t="str">
        <f t="shared" si="6"/>
        <v>conditioned</v>
      </c>
      <c r="Q248" t="str">
        <f t="shared" si="7"/>
        <v>candidate</v>
      </c>
    </row>
    <row r="249" spans="12:17" x14ac:dyDescent="0.2">
      <c r="L249" t="s">
        <v>213</v>
      </c>
      <c r="M249">
        <v>21</v>
      </c>
      <c r="N249">
        <v>180</v>
      </c>
      <c r="O249">
        <v>70</v>
      </c>
      <c r="P249" t="str">
        <f t="shared" si="6"/>
        <v>candidate</v>
      </c>
      <c r="Q249" t="str">
        <f t="shared" si="7"/>
        <v>candidate</v>
      </c>
    </row>
    <row r="250" spans="12:17" x14ac:dyDescent="0.2">
      <c r="L250" t="s">
        <v>214</v>
      </c>
      <c r="M250">
        <v>22</v>
      </c>
      <c r="N250">
        <v>176</v>
      </c>
      <c r="O250">
        <v>69</v>
      </c>
      <c r="P250" t="str">
        <f t="shared" si="6"/>
        <v>conditioned</v>
      </c>
      <c r="Q250" t="str">
        <f t="shared" si="7"/>
        <v>candidate</v>
      </c>
    </row>
    <row r="251" spans="12:17" x14ac:dyDescent="0.2">
      <c r="L251" t="s">
        <v>215</v>
      </c>
      <c r="M251">
        <v>20</v>
      </c>
      <c r="N251">
        <v>178</v>
      </c>
      <c r="O251">
        <v>66</v>
      </c>
      <c r="P251" t="str">
        <f t="shared" si="6"/>
        <v>conditioned</v>
      </c>
      <c r="Q251" t="str">
        <f t="shared" si="7"/>
        <v>candidate</v>
      </c>
    </row>
    <row r="252" spans="12:17" x14ac:dyDescent="0.2">
      <c r="L252" t="s">
        <v>216</v>
      </c>
      <c r="M252">
        <v>23</v>
      </c>
      <c r="N252">
        <v>172</v>
      </c>
      <c r="O252">
        <v>63</v>
      </c>
      <c r="P252" t="str">
        <f t="shared" si="6"/>
        <v>conditioned</v>
      </c>
      <c r="Q252" t="str">
        <f t="shared" si="7"/>
        <v>not a candidate</v>
      </c>
    </row>
    <row r="253" spans="12:17" x14ac:dyDescent="0.2">
      <c r="L253" t="s">
        <v>217</v>
      </c>
      <c r="M253">
        <v>23</v>
      </c>
      <c r="N253">
        <v>168</v>
      </c>
      <c r="O253">
        <v>62</v>
      </c>
      <c r="P253" t="str">
        <f t="shared" si="6"/>
        <v>conditioned</v>
      </c>
      <c r="Q253" t="str">
        <f t="shared" si="7"/>
        <v>not a candidate</v>
      </c>
    </row>
    <row r="254" spans="12:17" x14ac:dyDescent="0.2">
      <c r="L254" t="s">
        <v>205</v>
      </c>
      <c r="M254">
        <v>21</v>
      </c>
      <c r="N254">
        <v>179</v>
      </c>
      <c r="O254">
        <v>67</v>
      </c>
      <c r="P254" t="str">
        <f t="shared" si="6"/>
        <v>conditioned</v>
      </c>
      <c r="Q254" t="str">
        <f t="shared" si="7"/>
        <v>candidate</v>
      </c>
    </row>
    <row r="255" spans="12:17" x14ac:dyDescent="0.2">
      <c r="L255" t="s">
        <v>218</v>
      </c>
      <c r="M255">
        <v>19</v>
      </c>
      <c r="N255">
        <v>182</v>
      </c>
      <c r="O255">
        <v>78</v>
      </c>
      <c r="P255" t="str">
        <f t="shared" si="6"/>
        <v>conditioned</v>
      </c>
      <c r="Q255" t="str">
        <f t="shared" si="7"/>
        <v>candidate</v>
      </c>
    </row>
    <row r="256" spans="12:17" x14ac:dyDescent="0.2">
      <c r="L256" t="s">
        <v>219</v>
      </c>
      <c r="M256">
        <v>32</v>
      </c>
      <c r="N256">
        <v>176</v>
      </c>
      <c r="O256">
        <v>73</v>
      </c>
      <c r="P256" t="str">
        <f t="shared" si="6"/>
        <v>conditioned</v>
      </c>
      <c r="Q256" t="str">
        <f t="shared" si="7"/>
        <v>not a candidate</v>
      </c>
    </row>
    <row r="257" spans="12:17" x14ac:dyDescent="0.2">
      <c r="L257" t="s">
        <v>220</v>
      </c>
      <c r="M257">
        <v>30</v>
      </c>
      <c r="N257">
        <v>188</v>
      </c>
      <c r="O257">
        <v>83</v>
      </c>
      <c r="P257" t="str">
        <f t="shared" si="6"/>
        <v>candidate</v>
      </c>
      <c r="Q257" t="str">
        <f t="shared" si="7"/>
        <v>candidate</v>
      </c>
    </row>
    <row r="258" spans="12:17" x14ac:dyDescent="0.2">
      <c r="L258" t="s">
        <v>221</v>
      </c>
      <c r="M258">
        <v>27</v>
      </c>
      <c r="N258">
        <v>178</v>
      </c>
      <c r="O258">
        <v>86</v>
      </c>
      <c r="P258" t="str">
        <f t="shared" ref="P258:P321" si="8">IF(AND(M258&gt;=20, N258&gt;=180), "candidate", "conditioned")</f>
        <v>conditioned</v>
      </c>
      <c r="Q258" t="str">
        <f t="shared" ref="Q258:Q321" si="9">IF(OR(M258&lt;=22, N258&gt;=183, O258&gt;=74), "candidate", "not a candidate")</f>
        <v>candidate</v>
      </c>
    </row>
    <row r="259" spans="12:17" x14ac:dyDescent="0.2">
      <c r="L259" t="s">
        <v>222</v>
      </c>
      <c r="M259">
        <v>27</v>
      </c>
      <c r="N259">
        <v>180</v>
      </c>
      <c r="O259">
        <v>70</v>
      </c>
      <c r="P259" t="str">
        <f t="shared" si="8"/>
        <v>candidate</v>
      </c>
      <c r="Q259" t="str">
        <f t="shared" si="9"/>
        <v>not a candidate</v>
      </c>
    </row>
    <row r="260" spans="12:17" x14ac:dyDescent="0.2">
      <c r="L260" t="s">
        <v>223</v>
      </c>
      <c r="M260">
        <v>25</v>
      </c>
      <c r="N260">
        <v>195</v>
      </c>
      <c r="O260">
        <v>86</v>
      </c>
      <c r="P260" t="str">
        <f t="shared" si="8"/>
        <v>candidate</v>
      </c>
      <c r="Q260" t="str">
        <f t="shared" si="9"/>
        <v>candidate</v>
      </c>
    </row>
    <row r="261" spans="12:17" x14ac:dyDescent="0.2">
      <c r="L261" t="s">
        <v>224</v>
      </c>
      <c r="M261">
        <v>27</v>
      </c>
      <c r="N261">
        <v>191</v>
      </c>
      <c r="O261">
        <v>82</v>
      </c>
      <c r="P261" t="str">
        <f t="shared" si="8"/>
        <v>candidate</v>
      </c>
      <c r="Q261" t="str">
        <f t="shared" si="9"/>
        <v>candidate</v>
      </c>
    </row>
    <row r="262" spans="12:17" x14ac:dyDescent="0.2">
      <c r="L262" t="s">
        <v>225</v>
      </c>
      <c r="M262">
        <v>23</v>
      </c>
      <c r="N262">
        <v>192</v>
      </c>
      <c r="O262">
        <v>84</v>
      </c>
      <c r="P262" t="str">
        <f t="shared" si="8"/>
        <v>candidate</v>
      </c>
      <c r="Q262" t="str">
        <f t="shared" si="9"/>
        <v>candidate</v>
      </c>
    </row>
    <row r="263" spans="12:17" x14ac:dyDescent="0.2">
      <c r="L263" t="s">
        <v>226</v>
      </c>
      <c r="M263">
        <v>24</v>
      </c>
      <c r="N263">
        <v>190</v>
      </c>
      <c r="O263">
        <v>86</v>
      </c>
      <c r="P263" t="str">
        <f t="shared" si="8"/>
        <v>candidate</v>
      </c>
      <c r="Q263" t="str">
        <f t="shared" si="9"/>
        <v>candidate</v>
      </c>
    </row>
    <row r="264" spans="12:17" x14ac:dyDescent="0.2">
      <c r="L264" t="s">
        <v>227</v>
      </c>
      <c r="M264">
        <v>23</v>
      </c>
      <c r="N264">
        <v>188</v>
      </c>
      <c r="O264">
        <v>77</v>
      </c>
      <c r="P264" t="str">
        <f t="shared" si="8"/>
        <v>candidate</v>
      </c>
      <c r="Q264" t="str">
        <f t="shared" si="9"/>
        <v>candidate</v>
      </c>
    </row>
    <row r="265" spans="12:17" x14ac:dyDescent="0.2">
      <c r="L265" t="s">
        <v>228</v>
      </c>
      <c r="M265">
        <v>22</v>
      </c>
      <c r="N265">
        <v>180</v>
      </c>
      <c r="O265">
        <v>68</v>
      </c>
      <c r="P265" t="str">
        <f t="shared" si="8"/>
        <v>candidate</v>
      </c>
      <c r="Q265" t="str">
        <f t="shared" si="9"/>
        <v>candidate</v>
      </c>
    </row>
    <row r="266" spans="12:17" x14ac:dyDescent="0.2">
      <c r="L266" t="s">
        <v>229</v>
      </c>
      <c r="M266">
        <v>22</v>
      </c>
      <c r="N266">
        <v>177</v>
      </c>
      <c r="O266">
        <v>70</v>
      </c>
      <c r="P266" t="str">
        <f t="shared" si="8"/>
        <v>conditioned</v>
      </c>
      <c r="Q266" t="str">
        <f t="shared" si="9"/>
        <v>candidate</v>
      </c>
    </row>
    <row r="267" spans="12:17" x14ac:dyDescent="0.2">
      <c r="L267" t="s">
        <v>230</v>
      </c>
      <c r="M267">
        <v>22</v>
      </c>
      <c r="N267">
        <v>178</v>
      </c>
      <c r="O267">
        <v>78</v>
      </c>
      <c r="P267" t="str">
        <f t="shared" si="8"/>
        <v>conditioned</v>
      </c>
      <c r="Q267" t="str">
        <f t="shared" si="9"/>
        <v>candidate</v>
      </c>
    </row>
    <row r="268" spans="12:17" x14ac:dyDescent="0.2">
      <c r="L268" t="s">
        <v>231</v>
      </c>
      <c r="M268">
        <v>22</v>
      </c>
      <c r="N268">
        <v>173</v>
      </c>
      <c r="O268">
        <v>68</v>
      </c>
      <c r="P268" t="str">
        <f t="shared" si="8"/>
        <v>conditioned</v>
      </c>
      <c r="Q268" t="str">
        <f t="shared" si="9"/>
        <v>candidate</v>
      </c>
    </row>
    <row r="269" spans="12:17" x14ac:dyDescent="0.2">
      <c r="L269" t="s">
        <v>232</v>
      </c>
      <c r="M269">
        <v>21</v>
      </c>
      <c r="N269">
        <v>180</v>
      </c>
      <c r="O269">
        <v>78</v>
      </c>
      <c r="P269" t="str">
        <f t="shared" si="8"/>
        <v>candidate</v>
      </c>
      <c r="Q269" t="str">
        <f t="shared" si="9"/>
        <v>candidate</v>
      </c>
    </row>
    <row r="270" spans="12:17" x14ac:dyDescent="0.2">
      <c r="L270" t="s">
        <v>233</v>
      </c>
      <c r="M270">
        <v>22</v>
      </c>
      <c r="N270">
        <v>182</v>
      </c>
      <c r="O270">
        <v>77</v>
      </c>
      <c r="P270" t="str">
        <f t="shared" si="8"/>
        <v>candidate</v>
      </c>
      <c r="Q270" t="str">
        <f t="shared" si="9"/>
        <v>candidate</v>
      </c>
    </row>
    <row r="271" spans="12:17" x14ac:dyDescent="0.2">
      <c r="L271" t="s">
        <v>234</v>
      </c>
      <c r="M271">
        <v>20</v>
      </c>
      <c r="N271">
        <v>185</v>
      </c>
      <c r="O271">
        <v>72</v>
      </c>
      <c r="P271" t="str">
        <f t="shared" si="8"/>
        <v>candidate</v>
      </c>
      <c r="Q271" t="str">
        <f t="shared" si="9"/>
        <v>candidate</v>
      </c>
    </row>
    <row r="272" spans="12:17" x14ac:dyDescent="0.2">
      <c r="L272" t="s">
        <v>235</v>
      </c>
      <c r="M272">
        <v>21</v>
      </c>
      <c r="N272">
        <v>191</v>
      </c>
      <c r="O272">
        <v>80</v>
      </c>
      <c r="P272" t="str">
        <f t="shared" si="8"/>
        <v>candidate</v>
      </c>
      <c r="Q272" t="str">
        <f t="shared" si="9"/>
        <v>candidate</v>
      </c>
    </row>
    <row r="273" spans="12:17" x14ac:dyDescent="0.2">
      <c r="L273" t="s">
        <v>236</v>
      </c>
      <c r="M273">
        <v>22</v>
      </c>
      <c r="N273">
        <v>187</v>
      </c>
      <c r="O273">
        <v>78</v>
      </c>
      <c r="P273" t="str">
        <f t="shared" si="8"/>
        <v>candidate</v>
      </c>
      <c r="Q273" t="str">
        <f t="shared" si="9"/>
        <v>candidate</v>
      </c>
    </row>
    <row r="274" spans="12:17" x14ac:dyDescent="0.2">
      <c r="L274" t="s">
        <v>237</v>
      </c>
      <c r="M274">
        <v>19</v>
      </c>
      <c r="N274">
        <v>187</v>
      </c>
      <c r="O274">
        <v>77</v>
      </c>
      <c r="P274" t="str">
        <f t="shared" si="8"/>
        <v>conditioned</v>
      </c>
      <c r="Q274" t="str">
        <f t="shared" si="9"/>
        <v>candidate</v>
      </c>
    </row>
    <row r="275" spans="12:17" x14ac:dyDescent="0.2">
      <c r="L275" t="s">
        <v>238</v>
      </c>
      <c r="M275">
        <v>20</v>
      </c>
      <c r="N275">
        <v>181</v>
      </c>
      <c r="O275">
        <v>77</v>
      </c>
      <c r="P275" t="str">
        <f t="shared" si="8"/>
        <v>candidate</v>
      </c>
      <c r="Q275" t="str">
        <f t="shared" si="9"/>
        <v>candidate</v>
      </c>
    </row>
    <row r="276" spans="12:17" x14ac:dyDescent="0.2">
      <c r="L276" t="s">
        <v>239</v>
      </c>
      <c r="M276">
        <v>18</v>
      </c>
      <c r="N276">
        <v>173</v>
      </c>
      <c r="O276">
        <v>70</v>
      </c>
      <c r="P276" t="str">
        <f t="shared" si="8"/>
        <v>conditioned</v>
      </c>
      <c r="Q276" t="str">
        <f t="shared" si="9"/>
        <v>candidate</v>
      </c>
    </row>
    <row r="277" spans="12:17" x14ac:dyDescent="0.2">
      <c r="L277" t="s">
        <v>240</v>
      </c>
      <c r="M277">
        <v>38</v>
      </c>
      <c r="N277">
        <v>183</v>
      </c>
      <c r="O277">
        <v>79</v>
      </c>
      <c r="P277" t="str">
        <f t="shared" si="8"/>
        <v>candidate</v>
      </c>
      <c r="Q277" t="str">
        <f t="shared" si="9"/>
        <v>candidate</v>
      </c>
    </row>
    <row r="278" spans="12:17" x14ac:dyDescent="0.2">
      <c r="L278" t="s">
        <v>241</v>
      </c>
      <c r="M278">
        <v>30</v>
      </c>
      <c r="N278">
        <v>196</v>
      </c>
      <c r="O278">
        <v>83</v>
      </c>
      <c r="P278" t="str">
        <f t="shared" si="8"/>
        <v>candidate</v>
      </c>
      <c r="Q278" t="str">
        <f t="shared" si="9"/>
        <v>candidate</v>
      </c>
    </row>
    <row r="279" spans="12:17" x14ac:dyDescent="0.2">
      <c r="L279" t="s">
        <v>242</v>
      </c>
      <c r="M279">
        <v>25</v>
      </c>
      <c r="N279">
        <v>196</v>
      </c>
      <c r="O279">
        <v>80</v>
      </c>
      <c r="P279" t="str">
        <f t="shared" si="8"/>
        <v>candidate</v>
      </c>
      <c r="Q279" t="str">
        <f t="shared" si="9"/>
        <v>candidate</v>
      </c>
    </row>
    <row r="280" spans="12:17" x14ac:dyDescent="0.2">
      <c r="L280" t="s">
        <v>243</v>
      </c>
      <c r="M280">
        <v>24</v>
      </c>
      <c r="N280">
        <v>180</v>
      </c>
      <c r="O280">
        <v>72</v>
      </c>
      <c r="P280" t="str">
        <f t="shared" si="8"/>
        <v>candidate</v>
      </c>
      <c r="Q280" t="str">
        <f t="shared" si="9"/>
        <v>not a candidate</v>
      </c>
    </row>
    <row r="281" spans="12:17" x14ac:dyDescent="0.2">
      <c r="L281" t="s">
        <v>244</v>
      </c>
      <c r="M281">
        <v>23</v>
      </c>
      <c r="N281">
        <v>172</v>
      </c>
      <c r="O281">
        <v>62</v>
      </c>
      <c r="P281" t="str">
        <f t="shared" si="8"/>
        <v>conditioned</v>
      </c>
      <c r="Q281" t="str">
        <f t="shared" si="9"/>
        <v>not a candidate</v>
      </c>
    </row>
    <row r="282" spans="12:17" x14ac:dyDescent="0.2">
      <c r="L282" t="s">
        <v>245</v>
      </c>
      <c r="M282">
        <v>25</v>
      </c>
      <c r="N282">
        <v>186</v>
      </c>
      <c r="O282">
        <v>78</v>
      </c>
      <c r="P282" t="str">
        <f t="shared" si="8"/>
        <v>candidate</v>
      </c>
      <c r="Q282" t="str">
        <f t="shared" si="9"/>
        <v>candidate</v>
      </c>
    </row>
    <row r="283" spans="12:17" x14ac:dyDescent="0.2">
      <c r="L283" t="s">
        <v>246</v>
      </c>
      <c r="M283">
        <v>23</v>
      </c>
      <c r="N283">
        <v>173</v>
      </c>
      <c r="O283">
        <v>69</v>
      </c>
      <c r="P283" t="str">
        <f t="shared" si="8"/>
        <v>conditioned</v>
      </c>
      <c r="Q283" t="str">
        <f t="shared" si="9"/>
        <v>not a candidate</v>
      </c>
    </row>
    <row r="284" spans="12:17" x14ac:dyDescent="0.2">
      <c r="L284" t="s">
        <v>247</v>
      </c>
      <c r="M284">
        <v>21</v>
      </c>
      <c r="N284">
        <v>182</v>
      </c>
      <c r="O284">
        <v>70</v>
      </c>
      <c r="P284" t="str">
        <f t="shared" si="8"/>
        <v>candidate</v>
      </c>
      <c r="Q284" t="str">
        <f t="shared" si="9"/>
        <v>candidate</v>
      </c>
    </row>
    <row r="285" spans="12:17" x14ac:dyDescent="0.2">
      <c r="L285" t="s">
        <v>248</v>
      </c>
      <c r="M285">
        <v>20</v>
      </c>
      <c r="N285">
        <v>174</v>
      </c>
      <c r="O285">
        <v>66</v>
      </c>
      <c r="P285" t="str">
        <f t="shared" si="8"/>
        <v>conditioned</v>
      </c>
      <c r="Q285" t="str">
        <f t="shared" si="9"/>
        <v>candidate</v>
      </c>
    </row>
    <row r="286" spans="12:17" x14ac:dyDescent="0.2">
      <c r="L286" t="s">
        <v>249</v>
      </c>
      <c r="M286">
        <v>24</v>
      </c>
      <c r="N286">
        <v>188</v>
      </c>
      <c r="O286">
        <v>79</v>
      </c>
      <c r="P286" t="str">
        <f t="shared" si="8"/>
        <v>candidate</v>
      </c>
      <c r="Q286" t="str">
        <f t="shared" si="9"/>
        <v>candidate</v>
      </c>
    </row>
    <row r="287" spans="12:17" x14ac:dyDescent="0.2">
      <c r="L287" t="s">
        <v>250</v>
      </c>
      <c r="M287">
        <v>23</v>
      </c>
      <c r="N287">
        <v>172</v>
      </c>
      <c r="O287">
        <v>64</v>
      </c>
      <c r="P287" t="str">
        <f t="shared" si="8"/>
        <v>conditioned</v>
      </c>
      <c r="Q287" t="str">
        <f t="shared" si="9"/>
        <v>not a candidate</v>
      </c>
    </row>
    <row r="288" spans="12:17" x14ac:dyDescent="0.2">
      <c r="L288" t="s">
        <v>251</v>
      </c>
      <c r="M288">
        <v>20</v>
      </c>
      <c r="N288">
        <v>172</v>
      </c>
      <c r="O288">
        <v>60</v>
      </c>
      <c r="P288" t="str">
        <f t="shared" si="8"/>
        <v>conditioned</v>
      </c>
      <c r="Q288" t="str">
        <f t="shared" si="9"/>
        <v>candidate</v>
      </c>
    </row>
    <row r="289" spans="12:17" x14ac:dyDescent="0.2">
      <c r="L289" t="s">
        <v>252</v>
      </c>
      <c r="M289">
        <v>18</v>
      </c>
      <c r="N289">
        <v>180</v>
      </c>
      <c r="O289">
        <v>72</v>
      </c>
      <c r="P289" t="str">
        <f t="shared" si="8"/>
        <v>conditioned</v>
      </c>
      <c r="Q289" t="str">
        <f t="shared" si="9"/>
        <v>candidate</v>
      </c>
    </row>
    <row r="290" spans="12:17" x14ac:dyDescent="0.2">
      <c r="L290" t="s">
        <v>253</v>
      </c>
      <c r="M290">
        <v>18</v>
      </c>
      <c r="N290">
        <v>176</v>
      </c>
      <c r="O290">
        <v>66</v>
      </c>
      <c r="P290" t="str">
        <f t="shared" si="8"/>
        <v>conditioned</v>
      </c>
      <c r="Q290" t="str">
        <f t="shared" si="9"/>
        <v>candidate</v>
      </c>
    </row>
    <row r="291" spans="12:17" x14ac:dyDescent="0.2">
      <c r="L291" t="s">
        <v>254</v>
      </c>
      <c r="M291">
        <v>20</v>
      </c>
      <c r="N291">
        <v>181</v>
      </c>
      <c r="O291">
        <v>75</v>
      </c>
      <c r="P291" t="str">
        <f t="shared" si="8"/>
        <v>candidate</v>
      </c>
      <c r="Q291" t="str">
        <f t="shared" si="9"/>
        <v>candidate</v>
      </c>
    </row>
    <row r="292" spans="12:17" x14ac:dyDescent="0.2">
      <c r="L292" t="s">
        <v>255</v>
      </c>
      <c r="M292">
        <v>20</v>
      </c>
      <c r="N292">
        <v>174</v>
      </c>
      <c r="O292">
        <v>64</v>
      </c>
      <c r="P292" t="str">
        <f t="shared" si="8"/>
        <v>conditioned</v>
      </c>
      <c r="Q292" t="str">
        <f t="shared" si="9"/>
        <v>candidate</v>
      </c>
    </row>
    <row r="293" spans="12:17" x14ac:dyDescent="0.2">
      <c r="L293" t="s">
        <v>256</v>
      </c>
      <c r="M293">
        <v>22</v>
      </c>
      <c r="N293">
        <v>171</v>
      </c>
      <c r="O293">
        <v>67</v>
      </c>
      <c r="P293" t="str">
        <f t="shared" si="8"/>
        <v>conditioned</v>
      </c>
      <c r="Q293" t="str">
        <f t="shared" si="9"/>
        <v>candidate</v>
      </c>
    </row>
    <row r="294" spans="12:17" x14ac:dyDescent="0.2">
      <c r="L294" t="s">
        <v>257</v>
      </c>
      <c r="M294">
        <v>22</v>
      </c>
      <c r="N294">
        <v>190</v>
      </c>
      <c r="O294">
        <v>84</v>
      </c>
      <c r="P294" t="str">
        <f t="shared" si="8"/>
        <v>candidate</v>
      </c>
      <c r="Q294" t="str">
        <f t="shared" si="9"/>
        <v>candidate</v>
      </c>
    </row>
    <row r="295" spans="12:17" x14ac:dyDescent="0.2">
      <c r="L295" t="s">
        <v>258</v>
      </c>
      <c r="M295">
        <v>24</v>
      </c>
      <c r="N295">
        <v>184</v>
      </c>
      <c r="O295">
        <v>75</v>
      </c>
      <c r="P295" t="str">
        <f t="shared" si="8"/>
        <v>candidate</v>
      </c>
      <c r="Q295" t="str">
        <f t="shared" si="9"/>
        <v>candidate</v>
      </c>
    </row>
    <row r="296" spans="12:17" x14ac:dyDescent="0.2">
      <c r="L296" t="s">
        <v>259</v>
      </c>
      <c r="M296">
        <v>26</v>
      </c>
      <c r="N296">
        <v>178</v>
      </c>
      <c r="O296">
        <v>71</v>
      </c>
      <c r="P296" t="str">
        <f t="shared" si="8"/>
        <v>conditioned</v>
      </c>
      <c r="Q296" t="str">
        <f t="shared" si="9"/>
        <v>not a candidate</v>
      </c>
    </row>
    <row r="297" spans="12:17" x14ac:dyDescent="0.2">
      <c r="L297" t="s">
        <v>260</v>
      </c>
      <c r="M297">
        <v>20</v>
      </c>
      <c r="N297">
        <v>176</v>
      </c>
      <c r="O297">
        <v>70</v>
      </c>
      <c r="P297" t="str">
        <f t="shared" si="8"/>
        <v>conditioned</v>
      </c>
      <c r="Q297" t="str">
        <f t="shared" si="9"/>
        <v>candidate</v>
      </c>
    </row>
    <row r="298" spans="12:17" x14ac:dyDescent="0.2">
      <c r="L298" t="s">
        <v>261</v>
      </c>
      <c r="M298">
        <v>21</v>
      </c>
      <c r="N298">
        <v>188</v>
      </c>
      <c r="O298">
        <v>81</v>
      </c>
      <c r="P298" t="str">
        <f t="shared" si="8"/>
        <v>candidate</v>
      </c>
      <c r="Q298" t="str">
        <f t="shared" si="9"/>
        <v>candidate</v>
      </c>
    </row>
    <row r="299" spans="12:17" x14ac:dyDescent="0.2">
      <c r="L299" t="s">
        <v>262</v>
      </c>
      <c r="M299">
        <v>20</v>
      </c>
      <c r="N299">
        <v>172</v>
      </c>
      <c r="O299">
        <v>68</v>
      </c>
      <c r="P299" t="str">
        <f t="shared" si="8"/>
        <v>conditioned</v>
      </c>
      <c r="Q299" t="str">
        <f t="shared" si="9"/>
        <v>candidate</v>
      </c>
    </row>
    <row r="300" spans="12:17" x14ac:dyDescent="0.2">
      <c r="L300" t="s">
        <v>263</v>
      </c>
      <c r="M300">
        <v>20</v>
      </c>
      <c r="N300">
        <v>183</v>
      </c>
      <c r="O300">
        <v>79</v>
      </c>
      <c r="P300" t="str">
        <f t="shared" si="8"/>
        <v>candidate</v>
      </c>
      <c r="Q300" t="str">
        <f t="shared" si="9"/>
        <v>candidate</v>
      </c>
    </row>
    <row r="301" spans="12:17" x14ac:dyDescent="0.2">
      <c r="L301" t="s">
        <v>264</v>
      </c>
      <c r="M301">
        <v>16</v>
      </c>
      <c r="N301">
        <v>176</v>
      </c>
      <c r="O301">
        <v>70</v>
      </c>
      <c r="P301" t="str">
        <f t="shared" si="8"/>
        <v>conditioned</v>
      </c>
      <c r="Q301" t="str">
        <f t="shared" si="9"/>
        <v>candidate</v>
      </c>
    </row>
    <row r="302" spans="12:17" x14ac:dyDescent="0.2">
      <c r="L302" t="s">
        <v>265</v>
      </c>
      <c r="M302">
        <v>29</v>
      </c>
      <c r="N302">
        <v>186</v>
      </c>
      <c r="O302">
        <v>86</v>
      </c>
      <c r="P302" t="str">
        <f t="shared" si="8"/>
        <v>candidate</v>
      </c>
      <c r="Q302" t="str">
        <f t="shared" si="9"/>
        <v>candidate</v>
      </c>
    </row>
    <row r="303" spans="12:17" x14ac:dyDescent="0.2">
      <c r="L303" t="s">
        <v>266</v>
      </c>
      <c r="M303">
        <v>29</v>
      </c>
      <c r="N303">
        <v>170</v>
      </c>
      <c r="O303">
        <v>69</v>
      </c>
      <c r="P303" t="str">
        <f t="shared" si="8"/>
        <v>conditioned</v>
      </c>
      <c r="Q303" t="str">
        <f t="shared" si="9"/>
        <v>not a candidate</v>
      </c>
    </row>
    <row r="304" spans="12:17" x14ac:dyDescent="0.2">
      <c r="L304" t="s">
        <v>267</v>
      </c>
      <c r="M304">
        <v>28</v>
      </c>
      <c r="N304">
        <v>177</v>
      </c>
      <c r="O304">
        <v>75</v>
      </c>
      <c r="P304" t="str">
        <f t="shared" si="8"/>
        <v>conditioned</v>
      </c>
      <c r="Q304" t="str">
        <f t="shared" si="9"/>
        <v>candidate</v>
      </c>
    </row>
    <row r="305" spans="12:17" x14ac:dyDescent="0.2">
      <c r="L305" t="s">
        <v>268</v>
      </c>
      <c r="M305">
        <v>24</v>
      </c>
      <c r="N305">
        <v>178</v>
      </c>
      <c r="O305">
        <v>71</v>
      </c>
      <c r="P305" t="str">
        <f t="shared" si="8"/>
        <v>conditioned</v>
      </c>
      <c r="Q305" t="str">
        <f t="shared" si="9"/>
        <v>not a candidate</v>
      </c>
    </row>
    <row r="306" spans="12:17" x14ac:dyDescent="0.2">
      <c r="L306" t="s">
        <v>269</v>
      </c>
      <c r="M306">
        <v>25</v>
      </c>
      <c r="N306">
        <v>177</v>
      </c>
      <c r="O306">
        <v>68</v>
      </c>
      <c r="P306" t="str">
        <f t="shared" si="8"/>
        <v>conditioned</v>
      </c>
      <c r="Q306" t="str">
        <f t="shared" si="9"/>
        <v>not a candidate</v>
      </c>
    </row>
    <row r="307" spans="12:17" x14ac:dyDescent="0.2">
      <c r="L307" t="s">
        <v>270</v>
      </c>
      <c r="M307">
        <v>25</v>
      </c>
      <c r="N307">
        <v>185</v>
      </c>
      <c r="O307">
        <v>79</v>
      </c>
      <c r="P307" t="str">
        <f t="shared" si="8"/>
        <v>candidate</v>
      </c>
      <c r="Q307" t="str">
        <f t="shared" si="9"/>
        <v>candidate</v>
      </c>
    </row>
    <row r="308" spans="12:17" x14ac:dyDescent="0.2">
      <c r="L308" t="s">
        <v>271</v>
      </c>
      <c r="M308">
        <v>25</v>
      </c>
      <c r="N308">
        <v>175</v>
      </c>
      <c r="O308">
        <v>70</v>
      </c>
      <c r="P308" t="str">
        <f t="shared" si="8"/>
        <v>conditioned</v>
      </c>
      <c r="Q308" t="str">
        <f t="shared" si="9"/>
        <v>not a candidate</v>
      </c>
    </row>
    <row r="309" spans="12:17" x14ac:dyDescent="0.2">
      <c r="L309" t="s">
        <v>272</v>
      </c>
      <c r="M309">
        <v>26</v>
      </c>
      <c r="N309">
        <v>176</v>
      </c>
      <c r="O309">
        <v>68</v>
      </c>
      <c r="P309" t="str">
        <f t="shared" si="8"/>
        <v>conditioned</v>
      </c>
      <c r="Q309" t="str">
        <f t="shared" si="9"/>
        <v>not a candidate</v>
      </c>
    </row>
    <row r="310" spans="12:17" x14ac:dyDescent="0.2">
      <c r="L310" t="s">
        <v>273</v>
      </c>
      <c r="M310">
        <v>26</v>
      </c>
      <c r="N310">
        <v>177</v>
      </c>
      <c r="O310">
        <v>78</v>
      </c>
      <c r="P310" t="str">
        <f t="shared" si="8"/>
        <v>conditioned</v>
      </c>
      <c r="Q310" t="str">
        <f t="shared" si="9"/>
        <v>candidate</v>
      </c>
    </row>
    <row r="311" spans="12:17" x14ac:dyDescent="0.2">
      <c r="L311" t="s">
        <v>274</v>
      </c>
      <c r="M311">
        <v>23</v>
      </c>
      <c r="N311">
        <v>181</v>
      </c>
      <c r="O311">
        <v>70</v>
      </c>
      <c r="P311" t="str">
        <f t="shared" si="8"/>
        <v>candidate</v>
      </c>
      <c r="Q311" t="str">
        <f t="shared" si="9"/>
        <v>not a candidate</v>
      </c>
    </row>
    <row r="312" spans="12:17" x14ac:dyDescent="0.2">
      <c r="L312" t="s">
        <v>275</v>
      </c>
      <c r="M312">
        <v>23</v>
      </c>
      <c r="N312">
        <v>185</v>
      </c>
      <c r="O312">
        <v>85</v>
      </c>
      <c r="P312" t="str">
        <f t="shared" si="8"/>
        <v>candidate</v>
      </c>
      <c r="Q312" t="str">
        <f t="shared" si="9"/>
        <v>candidate</v>
      </c>
    </row>
    <row r="313" spans="12:17" x14ac:dyDescent="0.2">
      <c r="L313" t="s">
        <v>276</v>
      </c>
      <c r="M313">
        <v>24</v>
      </c>
      <c r="N313">
        <v>185</v>
      </c>
      <c r="O313">
        <v>77</v>
      </c>
      <c r="P313" t="str">
        <f t="shared" si="8"/>
        <v>candidate</v>
      </c>
      <c r="Q313" t="str">
        <f t="shared" si="9"/>
        <v>candidate</v>
      </c>
    </row>
    <row r="314" spans="12:17" x14ac:dyDescent="0.2">
      <c r="L314" t="s">
        <v>256</v>
      </c>
      <c r="M314">
        <v>22</v>
      </c>
      <c r="N314">
        <v>171</v>
      </c>
      <c r="O314">
        <v>67</v>
      </c>
      <c r="P314" t="str">
        <f t="shared" si="8"/>
        <v>conditioned</v>
      </c>
      <c r="Q314" t="str">
        <f t="shared" si="9"/>
        <v>candidate</v>
      </c>
    </row>
    <row r="315" spans="12:17" x14ac:dyDescent="0.2">
      <c r="L315" t="s">
        <v>257</v>
      </c>
      <c r="M315">
        <v>22</v>
      </c>
      <c r="N315">
        <v>190</v>
      </c>
      <c r="O315">
        <v>84</v>
      </c>
      <c r="P315" t="str">
        <f t="shared" si="8"/>
        <v>candidate</v>
      </c>
      <c r="Q315" t="str">
        <f t="shared" si="9"/>
        <v>candidate</v>
      </c>
    </row>
    <row r="316" spans="12:17" x14ac:dyDescent="0.2">
      <c r="L316" t="s">
        <v>258</v>
      </c>
      <c r="M316">
        <v>24</v>
      </c>
      <c r="N316">
        <v>184</v>
      </c>
      <c r="O316">
        <v>75</v>
      </c>
      <c r="P316" t="str">
        <f t="shared" si="8"/>
        <v>candidate</v>
      </c>
      <c r="Q316" t="str">
        <f t="shared" si="9"/>
        <v>candidate</v>
      </c>
    </row>
    <row r="317" spans="12:17" x14ac:dyDescent="0.2">
      <c r="L317" t="s">
        <v>277</v>
      </c>
      <c r="M317">
        <v>31</v>
      </c>
      <c r="N317">
        <v>175</v>
      </c>
      <c r="O317">
        <v>72</v>
      </c>
      <c r="P317" t="str">
        <f t="shared" si="8"/>
        <v>conditioned</v>
      </c>
      <c r="Q317" t="str">
        <f t="shared" si="9"/>
        <v>not a candidate</v>
      </c>
    </row>
    <row r="318" spans="12:17" x14ac:dyDescent="0.2">
      <c r="L318" t="s">
        <v>278</v>
      </c>
      <c r="M318">
        <v>27</v>
      </c>
      <c r="N318">
        <v>184</v>
      </c>
      <c r="O318">
        <v>76</v>
      </c>
      <c r="P318" t="str">
        <f t="shared" si="8"/>
        <v>candidate</v>
      </c>
      <c r="Q318" t="str">
        <f t="shared" si="9"/>
        <v>candidate</v>
      </c>
    </row>
    <row r="319" spans="12:17" x14ac:dyDescent="0.2">
      <c r="L319" t="s">
        <v>279</v>
      </c>
      <c r="M319">
        <v>27</v>
      </c>
      <c r="N319">
        <v>183</v>
      </c>
      <c r="O319">
        <v>80</v>
      </c>
      <c r="P319" t="str">
        <f t="shared" si="8"/>
        <v>candidate</v>
      </c>
      <c r="Q319" t="str">
        <f t="shared" si="9"/>
        <v>candidate</v>
      </c>
    </row>
    <row r="320" spans="12:17" x14ac:dyDescent="0.2">
      <c r="L320" t="s">
        <v>280</v>
      </c>
      <c r="M320">
        <v>24</v>
      </c>
      <c r="N320">
        <v>187</v>
      </c>
      <c r="O320">
        <v>73</v>
      </c>
      <c r="P320" t="str">
        <f t="shared" si="8"/>
        <v>candidate</v>
      </c>
      <c r="Q320" t="str">
        <f t="shared" si="9"/>
        <v>candidate</v>
      </c>
    </row>
    <row r="321" spans="12:17" x14ac:dyDescent="0.2">
      <c r="L321" t="s">
        <v>281</v>
      </c>
      <c r="M321">
        <v>23</v>
      </c>
      <c r="N321">
        <v>190</v>
      </c>
      <c r="O321">
        <v>79</v>
      </c>
      <c r="P321" t="str">
        <f t="shared" si="8"/>
        <v>candidate</v>
      </c>
      <c r="Q321" t="str">
        <f t="shared" si="9"/>
        <v>candidate</v>
      </c>
    </row>
    <row r="322" spans="12:17" x14ac:dyDescent="0.2">
      <c r="L322" t="s">
        <v>282</v>
      </c>
      <c r="M322">
        <v>23</v>
      </c>
      <c r="N322">
        <v>179</v>
      </c>
      <c r="O322">
        <v>91</v>
      </c>
      <c r="P322" t="str">
        <f t="shared" ref="P322:P385" si="10">IF(AND(M322&gt;=20, N322&gt;=180), "candidate", "conditioned")</f>
        <v>conditioned</v>
      </c>
      <c r="Q322" t="str">
        <f t="shared" ref="Q322:Q385" si="11">IF(OR(M322&lt;=22, N322&gt;=183, O322&gt;=74), "candidate", "not a candidate")</f>
        <v>candidate</v>
      </c>
    </row>
    <row r="323" spans="12:17" x14ac:dyDescent="0.2">
      <c r="L323" t="s">
        <v>283</v>
      </c>
      <c r="M323">
        <v>23</v>
      </c>
      <c r="N323">
        <v>182</v>
      </c>
      <c r="O323">
        <v>74</v>
      </c>
      <c r="P323" t="str">
        <f t="shared" si="10"/>
        <v>candidate</v>
      </c>
      <c r="Q323" t="str">
        <f t="shared" si="11"/>
        <v>candidate</v>
      </c>
    </row>
    <row r="324" spans="12:17" x14ac:dyDescent="0.2">
      <c r="L324" t="s">
        <v>284</v>
      </c>
      <c r="M324">
        <v>24</v>
      </c>
      <c r="N324">
        <v>183</v>
      </c>
      <c r="O324">
        <v>76</v>
      </c>
      <c r="P324" t="str">
        <f t="shared" si="10"/>
        <v>candidate</v>
      </c>
      <c r="Q324" t="str">
        <f t="shared" si="11"/>
        <v>candidate</v>
      </c>
    </row>
    <row r="325" spans="12:17" x14ac:dyDescent="0.2">
      <c r="L325" t="s">
        <v>285</v>
      </c>
      <c r="M325">
        <v>24</v>
      </c>
      <c r="N325">
        <v>193</v>
      </c>
      <c r="O325">
        <v>80</v>
      </c>
      <c r="P325" t="str">
        <f t="shared" si="10"/>
        <v>candidate</v>
      </c>
      <c r="Q325" t="str">
        <f t="shared" si="11"/>
        <v>candidate</v>
      </c>
    </row>
    <row r="326" spans="12:17" x14ac:dyDescent="0.2">
      <c r="L326" t="s">
        <v>286</v>
      </c>
      <c r="M326">
        <v>24</v>
      </c>
      <c r="N326">
        <v>185</v>
      </c>
      <c r="O326">
        <v>73</v>
      </c>
      <c r="P326" t="str">
        <f t="shared" si="10"/>
        <v>candidate</v>
      </c>
      <c r="Q326" t="str">
        <f t="shared" si="11"/>
        <v>candidate</v>
      </c>
    </row>
    <row r="327" spans="12:17" x14ac:dyDescent="0.2">
      <c r="L327" t="s">
        <v>287</v>
      </c>
      <c r="M327">
        <v>24</v>
      </c>
      <c r="N327">
        <v>180</v>
      </c>
      <c r="O327">
        <v>75</v>
      </c>
      <c r="P327" t="str">
        <f t="shared" si="10"/>
        <v>candidate</v>
      </c>
      <c r="Q327" t="str">
        <f t="shared" si="11"/>
        <v>candidate</v>
      </c>
    </row>
    <row r="328" spans="12:17" x14ac:dyDescent="0.2">
      <c r="L328" t="s">
        <v>288</v>
      </c>
      <c r="M328">
        <v>22</v>
      </c>
      <c r="N328">
        <v>171</v>
      </c>
      <c r="O328">
        <v>68</v>
      </c>
      <c r="P328" t="str">
        <f t="shared" si="10"/>
        <v>conditioned</v>
      </c>
      <c r="Q328" t="str">
        <f t="shared" si="11"/>
        <v>candidate</v>
      </c>
    </row>
    <row r="329" spans="12:17" x14ac:dyDescent="0.2">
      <c r="L329" t="s">
        <v>289</v>
      </c>
      <c r="M329">
        <v>23</v>
      </c>
      <c r="N329">
        <v>175</v>
      </c>
      <c r="O329">
        <v>70</v>
      </c>
      <c r="P329" t="str">
        <f t="shared" si="10"/>
        <v>conditioned</v>
      </c>
      <c r="Q329" t="str">
        <f t="shared" si="11"/>
        <v>not a candidate</v>
      </c>
    </row>
    <row r="330" spans="12:17" x14ac:dyDescent="0.2">
      <c r="L330" t="s">
        <v>290</v>
      </c>
      <c r="M330">
        <v>23</v>
      </c>
      <c r="N330">
        <v>190</v>
      </c>
      <c r="O330">
        <v>88</v>
      </c>
      <c r="P330" t="str">
        <f t="shared" si="10"/>
        <v>candidate</v>
      </c>
      <c r="Q330" t="str">
        <f t="shared" si="11"/>
        <v>candidate</v>
      </c>
    </row>
    <row r="331" spans="12:17" x14ac:dyDescent="0.2">
      <c r="L331" t="s">
        <v>291</v>
      </c>
      <c r="M331">
        <v>20</v>
      </c>
      <c r="N331">
        <v>188</v>
      </c>
      <c r="O331">
        <v>84</v>
      </c>
      <c r="P331" t="str">
        <f t="shared" si="10"/>
        <v>candidate</v>
      </c>
      <c r="Q331" t="str">
        <f t="shared" si="11"/>
        <v>candidate</v>
      </c>
    </row>
    <row r="332" spans="12:17" x14ac:dyDescent="0.2">
      <c r="L332" t="s">
        <v>292</v>
      </c>
      <c r="M332">
        <v>22</v>
      </c>
      <c r="N332">
        <v>185</v>
      </c>
      <c r="O332">
        <v>80</v>
      </c>
      <c r="P332" t="str">
        <f t="shared" si="10"/>
        <v>candidate</v>
      </c>
      <c r="Q332" t="str">
        <f t="shared" si="11"/>
        <v>candidate</v>
      </c>
    </row>
    <row r="333" spans="12:17" x14ac:dyDescent="0.2">
      <c r="L333" t="s">
        <v>293</v>
      </c>
      <c r="M333">
        <v>23</v>
      </c>
      <c r="N333">
        <v>172</v>
      </c>
      <c r="O333">
        <v>69</v>
      </c>
      <c r="P333" t="str">
        <f t="shared" si="10"/>
        <v>conditioned</v>
      </c>
      <c r="Q333" t="str">
        <f t="shared" si="11"/>
        <v>not a candidate</v>
      </c>
    </row>
    <row r="334" spans="12:17" x14ac:dyDescent="0.2">
      <c r="L334" t="s">
        <v>294</v>
      </c>
      <c r="M334">
        <v>19</v>
      </c>
      <c r="N334">
        <v>180</v>
      </c>
      <c r="O334">
        <v>70</v>
      </c>
      <c r="P334" t="str">
        <f t="shared" si="10"/>
        <v>conditioned</v>
      </c>
      <c r="Q334" t="str">
        <f t="shared" si="11"/>
        <v>candidate</v>
      </c>
    </row>
    <row r="335" spans="12:17" x14ac:dyDescent="0.2">
      <c r="L335" t="s">
        <v>295</v>
      </c>
      <c r="M335">
        <v>19</v>
      </c>
      <c r="N335">
        <v>180</v>
      </c>
      <c r="O335">
        <v>70</v>
      </c>
      <c r="P335" t="str">
        <f t="shared" si="10"/>
        <v>conditioned</v>
      </c>
      <c r="Q335" t="str">
        <f t="shared" si="11"/>
        <v>candidate</v>
      </c>
    </row>
    <row r="336" spans="12:17" x14ac:dyDescent="0.2">
      <c r="L336" t="s">
        <v>296</v>
      </c>
      <c r="M336">
        <v>21</v>
      </c>
      <c r="N336">
        <v>174</v>
      </c>
      <c r="O336">
        <v>68</v>
      </c>
      <c r="P336" t="str">
        <f t="shared" si="10"/>
        <v>conditioned</v>
      </c>
      <c r="Q336" t="str">
        <f t="shared" si="11"/>
        <v>candidate</v>
      </c>
    </row>
    <row r="337" spans="12:17" x14ac:dyDescent="0.2">
      <c r="L337" t="s">
        <v>297</v>
      </c>
      <c r="M337">
        <v>20</v>
      </c>
      <c r="N337">
        <v>190</v>
      </c>
      <c r="O337">
        <v>74</v>
      </c>
      <c r="P337" t="str">
        <f t="shared" si="10"/>
        <v>candidate</v>
      </c>
      <c r="Q337" t="str">
        <f t="shared" si="11"/>
        <v>candidate</v>
      </c>
    </row>
    <row r="338" spans="12:17" x14ac:dyDescent="0.2">
      <c r="L338" t="s">
        <v>264</v>
      </c>
      <c r="M338">
        <v>16</v>
      </c>
      <c r="N338">
        <v>176</v>
      </c>
      <c r="O338">
        <v>70</v>
      </c>
      <c r="P338" t="str">
        <f t="shared" si="10"/>
        <v>conditioned</v>
      </c>
      <c r="Q338" t="str">
        <f t="shared" si="11"/>
        <v>candidate</v>
      </c>
    </row>
    <row r="339" spans="12:17" x14ac:dyDescent="0.2">
      <c r="L339" t="s">
        <v>298</v>
      </c>
      <c r="M339">
        <v>17</v>
      </c>
      <c r="N339">
        <v>188</v>
      </c>
      <c r="O339">
        <v>79</v>
      </c>
      <c r="P339" t="str">
        <f t="shared" si="10"/>
        <v>conditioned</v>
      </c>
      <c r="Q339" t="str">
        <f t="shared" si="11"/>
        <v>candidate</v>
      </c>
    </row>
    <row r="340" spans="12:17" x14ac:dyDescent="0.2">
      <c r="L340" t="s">
        <v>299</v>
      </c>
      <c r="M340">
        <v>26</v>
      </c>
      <c r="N340">
        <v>173</v>
      </c>
      <c r="O340">
        <v>68</v>
      </c>
      <c r="P340" t="str">
        <f t="shared" si="10"/>
        <v>conditioned</v>
      </c>
      <c r="Q340" t="str">
        <f t="shared" si="11"/>
        <v>not a candidate</v>
      </c>
    </row>
    <row r="341" spans="12:17" x14ac:dyDescent="0.2">
      <c r="L341" t="s">
        <v>300</v>
      </c>
      <c r="M341">
        <v>25</v>
      </c>
      <c r="N341">
        <v>185</v>
      </c>
      <c r="O341">
        <v>79</v>
      </c>
      <c r="P341" t="str">
        <f t="shared" si="10"/>
        <v>candidate</v>
      </c>
      <c r="Q341" t="str">
        <f t="shared" si="11"/>
        <v>candidate</v>
      </c>
    </row>
    <row r="342" spans="12:17" x14ac:dyDescent="0.2">
      <c r="L342" t="s">
        <v>301</v>
      </c>
      <c r="M342">
        <v>24</v>
      </c>
      <c r="N342">
        <v>188</v>
      </c>
      <c r="O342">
        <v>84</v>
      </c>
      <c r="P342" t="str">
        <f t="shared" si="10"/>
        <v>candidate</v>
      </c>
      <c r="Q342" t="str">
        <f t="shared" si="11"/>
        <v>candidate</v>
      </c>
    </row>
    <row r="343" spans="12:17" x14ac:dyDescent="0.2">
      <c r="L343" t="s">
        <v>302</v>
      </c>
      <c r="M343">
        <v>23</v>
      </c>
      <c r="N343">
        <v>167</v>
      </c>
      <c r="O343">
        <v>71</v>
      </c>
      <c r="P343" t="str">
        <f t="shared" si="10"/>
        <v>conditioned</v>
      </c>
      <c r="Q343" t="str">
        <f t="shared" si="11"/>
        <v>not a candidate</v>
      </c>
    </row>
    <row r="344" spans="12:17" x14ac:dyDescent="0.2">
      <c r="L344" t="s">
        <v>303</v>
      </c>
      <c r="M344">
        <v>24</v>
      </c>
      <c r="N344">
        <v>195</v>
      </c>
      <c r="O344">
        <v>84</v>
      </c>
      <c r="P344" t="str">
        <f t="shared" si="10"/>
        <v>candidate</v>
      </c>
      <c r="Q344" t="str">
        <f t="shared" si="11"/>
        <v>candidate</v>
      </c>
    </row>
    <row r="345" spans="12:17" x14ac:dyDescent="0.2">
      <c r="L345" t="s">
        <v>304</v>
      </c>
      <c r="M345">
        <v>24</v>
      </c>
      <c r="N345">
        <v>179</v>
      </c>
      <c r="O345">
        <v>70</v>
      </c>
      <c r="P345" t="str">
        <f t="shared" si="10"/>
        <v>conditioned</v>
      </c>
      <c r="Q345" t="str">
        <f t="shared" si="11"/>
        <v>not a candidate</v>
      </c>
    </row>
    <row r="346" spans="12:17" x14ac:dyDescent="0.2">
      <c r="L346" t="s">
        <v>305</v>
      </c>
      <c r="M346">
        <v>24</v>
      </c>
      <c r="N346">
        <v>176</v>
      </c>
      <c r="O346">
        <v>72</v>
      </c>
      <c r="P346" t="str">
        <f t="shared" si="10"/>
        <v>conditioned</v>
      </c>
      <c r="Q346" t="str">
        <f t="shared" si="11"/>
        <v>not a candidate</v>
      </c>
    </row>
    <row r="347" spans="12:17" x14ac:dyDescent="0.2">
      <c r="L347" t="s">
        <v>306</v>
      </c>
      <c r="M347">
        <v>25</v>
      </c>
      <c r="N347">
        <v>173</v>
      </c>
      <c r="O347">
        <v>77</v>
      </c>
      <c r="P347" t="str">
        <f t="shared" si="10"/>
        <v>conditioned</v>
      </c>
      <c r="Q347" t="str">
        <f t="shared" si="11"/>
        <v>candidate</v>
      </c>
    </row>
    <row r="348" spans="12:17" x14ac:dyDescent="0.2">
      <c r="L348" t="s">
        <v>307</v>
      </c>
      <c r="M348">
        <v>25</v>
      </c>
      <c r="N348">
        <v>181</v>
      </c>
      <c r="O348">
        <v>70</v>
      </c>
      <c r="P348" t="str">
        <f t="shared" si="10"/>
        <v>candidate</v>
      </c>
      <c r="Q348" t="str">
        <f t="shared" si="11"/>
        <v>not a candidate</v>
      </c>
    </row>
    <row r="349" spans="12:17" x14ac:dyDescent="0.2">
      <c r="L349" t="s">
        <v>308</v>
      </c>
      <c r="M349">
        <v>22</v>
      </c>
      <c r="N349">
        <v>181</v>
      </c>
      <c r="O349">
        <v>74</v>
      </c>
      <c r="P349" t="str">
        <f t="shared" si="10"/>
        <v>candidate</v>
      </c>
      <c r="Q349" t="str">
        <f t="shared" si="11"/>
        <v>candidate</v>
      </c>
    </row>
    <row r="350" spans="12:17" x14ac:dyDescent="0.2">
      <c r="L350" t="s">
        <v>309</v>
      </c>
      <c r="M350">
        <v>22</v>
      </c>
      <c r="N350">
        <v>175</v>
      </c>
      <c r="O350">
        <v>71</v>
      </c>
      <c r="P350" t="str">
        <f t="shared" si="10"/>
        <v>conditioned</v>
      </c>
      <c r="Q350" t="str">
        <f t="shared" si="11"/>
        <v>candidate</v>
      </c>
    </row>
    <row r="351" spans="12:17" x14ac:dyDescent="0.2">
      <c r="L351" t="s">
        <v>310</v>
      </c>
      <c r="M351">
        <v>23</v>
      </c>
      <c r="N351">
        <v>190</v>
      </c>
      <c r="O351">
        <v>75</v>
      </c>
      <c r="P351" t="str">
        <f t="shared" si="10"/>
        <v>candidate</v>
      </c>
      <c r="Q351" t="str">
        <f t="shared" si="11"/>
        <v>candidate</v>
      </c>
    </row>
    <row r="352" spans="12:17" x14ac:dyDescent="0.2">
      <c r="L352" t="s">
        <v>311</v>
      </c>
      <c r="M352">
        <v>22</v>
      </c>
      <c r="N352">
        <v>179</v>
      </c>
      <c r="O352">
        <v>73</v>
      </c>
      <c r="P352" t="str">
        <f t="shared" si="10"/>
        <v>conditioned</v>
      </c>
      <c r="Q352" t="str">
        <f t="shared" si="11"/>
        <v>candidate</v>
      </c>
    </row>
    <row r="353" spans="12:17" x14ac:dyDescent="0.2">
      <c r="L353" t="s">
        <v>312</v>
      </c>
      <c r="M353">
        <v>22</v>
      </c>
      <c r="N353">
        <v>175</v>
      </c>
      <c r="O353">
        <v>70</v>
      </c>
      <c r="P353" t="str">
        <f t="shared" si="10"/>
        <v>conditioned</v>
      </c>
      <c r="Q353" t="str">
        <f t="shared" si="11"/>
        <v>candidate</v>
      </c>
    </row>
    <row r="354" spans="12:17" x14ac:dyDescent="0.2">
      <c r="L354" t="s">
        <v>313</v>
      </c>
      <c r="M354">
        <v>23</v>
      </c>
      <c r="N354">
        <v>174</v>
      </c>
      <c r="O354">
        <v>68</v>
      </c>
      <c r="P354" t="str">
        <f t="shared" si="10"/>
        <v>conditioned</v>
      </c>
      <c r="Q354" t="str">
        <f t="shared" si="11"/>
        <v>not a candidate</v>
      </c>
    </row>
    <row r="355" spans="12:17" x14ac:dyDescent="0.2">
      <c r="L355" t="s">
        <v>314</v>
      </c>
      <c r="M355">
        <v>18</v>
      </c>
      <c r="N355">
        <v>165</v>
      </c>
      <c r="O355">
        <v>64</v>
      </c>
      <c r="P355" t="str">
        <f t="shared" si="10"/>
        <v>conditioned</v>
      </c>
      <c r="Q355" t="str">
        <f t="shared" si="11"/>
        <v>candidate</v>
      </c>
    </row>
    <row r="356" spans="12:17" x14ac:dyDescent="0.2">
      <c r="L356" t="s">
        <v>315</v>
      </c>
      <c r="M356">
        <v>21</v>
      </c>
      <c r="N356">
        <v>170</v>
      </c>
      <c r="O356">
        <v>68</v>
      </c>
      <c r="P356" t="str">
        <f t="shared" si="10"/>
        <v>conditioned</v>
      </c>
      <c r="Q356" t="str">
        <f t="shared" si="11"/>
        <v>candidate</v>
      </c>
    </row>
    <row r="357" spans="12:17" x14ac:dyDescent="0.2">
      <c r="L357" t="s">
        <v>316</v>
      </c>
      <c r="M357">
        <v>20</v>
      </c>
      <c r="N357">
        <v>184</v>
      </c>
      <c r="O357">
        <v>73</v>
      </c>
      <c r="P357" t="str">
        <f t="shared" si="10"/>
        <v>candidate</v>
      </c>
      <c r="Q357" t="str">
        <f t="shared" si="11"/>
        <v>candidate</v>
      </c>
    </row>
    <row r="358" spans="12:17" x14ac:dyDescent="0.2">
      <c r="L358" t="s">
        <v>317</v>
      </c>
      <c r="M358">
        <v>24</v>
      </c>
      <c r="N358">
        <v>187</v>
      </c>
      <c r="O358">
        <v>80</v>
      </c>
      <c r="P358" t="str">
        <f t="shared" si="10"/>
        <v>candidate</v>
      </c>
      <c r="Q358" t="str">
        <f t="shared" si="11"/>
        <v>candidate</v>
      </c>
    </row>
    <row r="359" spans="12:17" x14ac:dyDescent="0.2">
      <c r="L359" t="s">
        <v>318</v>
      </c>
      <c r="M359">
        <v>20</v>
      </c>
      <c r="N359">
        <v>192</v>
      </c>
      <c r="O359">
        <v>90</v>
      </c>
      <c r="P359" t="str">
        <f t="shared" si="10"/>
        <v>candidate</v>
      </c>
      <c r="Q359" t="str">
        <f t="shared" si="11"/>
        <v>candidate</v>
      </c>
    </row>
    <row r="360" spans="12:17" x14ac:dyDescent="0.2">
      <c r="L360" t="s">
        <v>319</v>
      </c>
      <c r="M360">
        <v>20</v>
      </c>
      <c r="N360">
        <v>176</v>
      </c>
      <c r="O360">
        <v>69</v>
      </c>
      <c r="P360" t="str">
        <f t="shared" si="10"/>
        <v>conditioned</v>
      </c>
      <c r="Q360" t="str">
        <f t="shared" si="11"/>
        <v>candidate</v>
      </c>
    </row>
    <row r="361" spans="12:17" x14ac:dyDescent="0.2">
      <c r="L361" t="s">
        <v>320</v>
      </c>
      <c r="M361">
        <v>18</v>
      </c>
      <c r="N361">
        <v>179</v>
      </c>
      <c r="O361">
        <v>71</v>
      </c>
      <c r="P361" t="str">
        <f t="shared" si="10"/>
        <v>conditioned</v>
      </c>
      <c r="Q361" t="str">
        <f t="shared" si="11"/>
        <v>candidate</v>
      </c>
    </row>
    <row r="362" spans="12:17" x14ac:dyDescent="0.2">
      <c r="L362" t="s">
        <v>321</v>
      </c>
      <c r="M362">
        <v>31</v>
      </c>
      <c r="N362">
        <v>185</v>
      </c>
      <c r="O362">
        <v>84</v>
      </c>
      <c r="P362" t="str">
        <f t="shared" si="10"/>
        <v>candidate</v>
      </c>
      <c r="Q362" t="str">
        <f t="shared" si="11"/>
        <v>candidate</v>
      </c>
    </row>
    <row r="363" spans="12:17" x14ac:dyDescent="0.2">
      <c r="L363" t="s">
        <v>322</v>
      </c>
      <c r="M363">
        <v>29</v>
      </c>
      <c r="N363">
        <v>188</v>
      </c>
      <c r="O363">
        <v>90</v>
      </c>
      <c r="P363" t="str">
        <f t="shared" si="10"/>
        <v>candidate</v>
      </c>
      <c r="Q363" t="str">
        <f t="shared" si="11"/>
        <v>candidate</v>
      </c>
    </row>
    <row r="364" spans="12:17" x14ac:dyDescent="0.2">
      <c r="L364" t="s">
        <v>323</v>
      </c>
      <c r="M364">
        <v>29</v>
      </c>
      <c r="N364">
        <v>178</v>
      </c>
      <c r="O364">
        <v>69</v>
      </c>
      <c r="P364" t="str">
        <f t="shared" si="10"/>
        <v>conditioned</v>
      </c>
      <c r="Q364" t="str">
        <f t="shared" si="11"/>
        <v>not a candidate</v>
      </c>
    </row>
    <row r="365" spans="12:17" x14ac:dyDescent="0.2">
      <c r="L365" t="s">
        <v>324</v>
      </c>
      <c r="M365">
        <v>29</v>
      </c>
      <c r="N365">
        <v>177</v>
      </c>
      <c r="O365">
        <v>75</v>
      </c>
      <c r="P365" t="str">
        <f t="shared" si="10"/>
        <v>conditioned</v>
      </c>
      <c r="Q365" t="str">
        <f t="shared" si="11"/>
        <v>candidate</v>
      </c>
    </row>
    <row r="366" spans="12:17" x14ac:dyDescent="0.2">
      <c r="L366" t="s">
        <v>325</v>
      </c>
      <c r="M366">
        <v>27</v>
      </c>
      <c r="N366">
        <v>185</v>
      </c>
      <c r="O366">
        <v>83</v>
      </c>
      <c r="P366" t="str">
        <f t="shared" si="10"/>
        <v>candidate</v>
      </c>
      <c r="Q366" t="str">
        <f t="shared" si="11"/>
        <v>candidate</v>
      </c>
    </row>
    <row r="367" spans="12:17" x14ac:dyDescent="0.2">
      <c r="L367" t="s">
        <v>326</v>
      </c>
      <c r="M367">
        <v>28</v>
      </c>
      <c r="N367">
        <v>179</v>
      </c>
      <c r="O367">
        <v>69</v>
      </c>
      <c r="P367" t="str">
        <f t="shared" si="10"/>
        <v>conditioned</v>
      </c>
      <c r="Q367" t="str">
        <f t="shared" si="11"/>
        <v>not a candidate</v>
      </c>
    </row>
    <row r="368" spans="12:17" x14ac:dyDescent="0.2">
      <c r="L368" t="s">
        <v>327</v>
      </c>
      <c r="M368">
        <v>28</v>
      </c>
      <c r="N368">
        <v>186</v>
      </c>
      <c r="O368">
        <v>85</v>
      </c>
      <c r="P368" t="str">
        <f t="shared" si="10"/>
        <v>candidate</v>
      </c>
      <c r="Q368" t="str">
        <f t="shared" si="11"/>
        <v>candidate</v>
      </c>
    </row>
    <row r="369" spans="12:17" x14ac:dyDescent="0.2">
      <c r="L369" t="s">
        <v>328</v>
      </c>
      <c r="M369">
        <v>26</v>
      </c>
      <c r="N369">
        <v>186</v>
      </c>
      <c r="O369">
        <v>81</v>
      </c>
      <c r="P369" t="str">
        <f t="shared" si="10"/>
        <v>candidate</v>
      </c>
      <c r="Q369" t="str">
        <f t="shared" si="11"/>
        <v>candidate</v>
      </c>
    </row>
    <row r="370" spans="12:17" x14ac:dyDescent="0.2">
      <c r="L370" t="s">
        <v>329</v>
      </c>
      <c r="M370">
        <v>28</v>
      </c>
      <c r="N370">
        <v>172</v>
      </c>
      <c r="O370">
        <v>67</v>
      </c>
      <c r="P370" t="str">
        <f t="shared" si="10"/>
        <v>conditioned</v>
      </c>
      <c r="Q370" t="str">
        <f t="shared" si="11"/>
        <v>not a candidate</v>
      </c>
    </row>
    <row r="371" spans="12:17" x14ac:dyDescent="0.2">
      <c r="L371" t="s">
        <v>299</v>
      </c>
      <c r="M371">
        <v>26</v>
      </c>
      <c r="N371">
        <v>173</v>
      </c>
      <c r="O371">
        <v>68</v>
      </c>
      <c r="P371" t="str">
        <f t="shared" si="10"/>
        <v>conditioned</v>
      </c>
      <c r="Q371" t="str">
        <f t="shared" si="11"/>
        <v>not a candidate</v>
      </c>
    </row>
    <row r="372" spans="12:17" x14ac:dyDescent="0.2">
      <c r="L372" t="s">
        <v>300</v>
      </c>
      <c r="M372">
        <v>25</v>
      </c>
      <c r="N372">
        <v>185</v>
      </c>
      <c r="O372">
        <v>79</v>
      </c>
      <c r="P372" t="str">
        <f t="shared" si="10"/>
        <v>candidate</v>
      </c>
      <c r="Q372" t="str">
        <f t="shared" si="11"/>
        <v>candidate</v>
      </c>
    </row>
    <row r="373" spans="12:17" x14ac:dyDescent="0.2">
      <c r="L373" t="s">
        <v>330</v>
      </c>
      <c r="M373">
        <v>36</v>
      </c>
      <c r="N373">
        <v>182</v>
      </c>
      <c r="O373">
        <v>86</v>
      </c>
      <c r="P373" t="str">
        <f t="shared" si="10"/>
        <v>candidate</v>
      </c>
      <c r="Q373" t="str">
        <f t="shared" si="11"/>
        <v>candidate</v>
      </c>
    </row>
    <row r="374" spans="12:17" x14ac:dyDescent="0.2">
      <c r="L374" t="s">
        <v>331</v>
      </c>
      <c r="M374">
        <v>29</v>
      </c>
      <c r="N374">
        <v>178</v>
      </c>
      <c r="O374">
        <v>76</v>
      </c>
      <c r="P374" t="str">
        <f t="shared" si="10"/>
        <v>conditioned</v>
      </c>
      <c r="Q374" t="str">
        <f t="shared" si="11"/>
        <v>candidate</v>
      </c>
    </row>
    <row r="375" spans="12:17" x14ac:dyDescent="0.2">
      <c r="L375" t="s">
        <v>332</v>
      </c>
      <c r="M375">
        <v>26</v>
      </c>
      <c r="N375">
        <v>175</v>
      </c>
      <c r="O375">
        <v>73</v>
      </c>
      <c r="P375" t="str">
        <f t="shared" si="10"/>
        <v>conditioned</v>
      </c>
      <c r="Q375" t="str">
        <f t="shared" si="11"/>
        <v>not a candidate</v>
      </c>
    </row>
    <row r="376" spans="12:17" x14ac:dyDescent="0.2">
      <c r="L376" t="s">
        <v>333</v>
      </c>
      <c r="M376">
        <v>27</v>
      </c>
      <c r="N376">
        <v>183</v>
      </c>
      <c r="O376">
        <v>75</v>
      </c>
      <c r="P376" t="str">
        <f t="shared" si="10"/>
        <v>candidate</v>
      </c>
      <c r="Q376" t="str">
        <f t="shared" si="11"/>
        <v>candidate</v>
      </c>
    </row>
    <row r="377" spans="12:17" x14ac:dyDescent="0.2">
      <c r="L377" t="s">
        <v>334</v>
      </c>
      <c r="M377">
        <v>25</v>
      </c>
      <c r="N377">
        <v>187</v>
      </c>
      <c r="O377">
        <v>80</v>
      </c>
      <c r="P377" t="str">
        <f t="shared" si="10"/>
        <v>candidate</v>
      </c>
      <c r="Q377" t="str">
        <f t="shared" si="11"/>
        <v>candidate</v>
      </c>
    </row>
    <row r="378" spans="12:17" x14ac:dyDescent="0.2">
      <c r="L378" t="s">
        <v>335</v>
      </c>
      <c r="M378">
        <v>28</v>
      </c>
      <c r="N378">
        <v>184</v>
      </c>
      <c r="O378">
        <v>74</v>
      </c>
      <c r="P378" t="str">
        <f t="shared" si="10"/>
        <v>candidate</v>
      </c>
      <c r="Q378" t="str">
        <f t="shared" si="11"/>
        <v>candidate</v>
      </c>
    </row>
    <row r="379" spans="12:17" x14ac:dyDescent="0.2">
      <c r="L379" t="s">
        <v>336</v>
      </c>
      <c r="M379">
        <v>25</v>
      </c>
      <c r="N379">
        <v>175</v>
      </c>
      <c r="O379">
        <v>70</v>
      </c>
      <c r="P379" t="str">
        <f t="shared" si="10"/>
        <v>conditioned</v>
      </c>
      <c r="Q379" t="str">
        <f t="shared" si="11"/>
        <v>not a candidate</v>
      </c>
    </row>
    <row r="380" spans="12:17" x14ac:dyDescent="0.2">
      <c r="L380" t="s">
        <v>337</v>
      </c>
      <c r="M380">
        <v>25</v>
      </c>
      <c r="N380">
        <v>180</v>
      </c>
      <c r="O380">
        <v>72</v>
      </c>
      <c r="P380" t="str">
        <f t="shared" si="10"/>
        <v>candidate</v>
      </c>
      <c r="Q380" t="str">
        <f t="shared" si="11"/>
        <v>not a candidate</v>
      </c>
    </row>
    <row r="381" spans="12:17" x14ac:dyDescent="0.2">
      <c r="L381" t="s">
        <v>338</v>
      </c>
      <c r="M381">
        <v>24</v>
      </c>
      <c r="N381">
        <v>181</v>
      </c>
      <c r="O381">
        <v>73</v>
      </c>
      <c r="P381" t="str">
        <f t="shared" si="10"/>
        <v>candidate</v>
      </c>
      <c r="Q381" t="str">
        <f t="shared" si="11"/>
        <v>not a candidate</v>
      </c>
    </row>
    <row r="382" spans="12:17" x14ac:dyDescent="0.2">
      <c r="L382" t="s">
        <v>339</v>
      </c>
      <c r="M382">
        <v>23</v>
      </c>
      <c r="N382">
        <v>178</v>
      </c>
      <c r="O382">
        <v>70</v>
      </c>
      <c r="P382" t="str">
        <f t="shared" si="10"/>
        <v>conditioned</v>
      </c>
      <c r="Q382" t="str">
        <f t="shared" si="11"/>
        <v>not a candidate</v>
      </c>
    </row>
    <row r="383" spans="12:17" x14ac:dyDescent="0.2">
      <c r="L383" t="s">
        <v>340</v>
      </c>
      <c r="M383">
        <v>24</v>
      </c>
      <c r="N383">
        <v>180</v>
      </c>
      <c r="O383">
        <v>73</v>
      </c>
      <c r="P383" t="str">
        <f t="shared" si="10"/>
        <v>candidate</v>
      </c>
      <c r="Q383" t="str">
        <f t="shared" si="11"/>
        <v>not a candidate</v>
      </c>
    </row>
    <row r="384" spans="12:17" x14ac:dyDescent="0.2">
      <c r="L384" t="s">
        <v>341</v>
      </c>
      <c r="M384">
        <v>26</v>
      </c>
      <c r="N384">
        <v>187</v>
      </c>
      <c r="O384">
        <v>82</v>
      </c>
      <c r="P384" t="str">
        <f t="shared" si="10"/>
        <v>candidate</v>
      </c>
      <c r="Q384" t="str">
        <f t="shared" si="11"/>
        <v>candidate</v>
      </c>
    </row>
    <row r="385" spans="12:17" x14ac:dyDescent="0.2">
      <c r="L385" t="s">
        <v>306</v>
      </c>
      <c r="M385">
        <v>25</v>
      </c>
      <c r="N385">
        <v>173</v>
      </c>
      <c r="O385">
        <v>77</v>
      </c>
      <c r="P385" t="str">
        <f t="shared" si="10"/>
        <v>conditioned</v>
      </c>
      <c r="Q385" t="str">
        <f t="shared" si="11"/>
        <v>candidate</v>
      </c>
    </row>
    <row r="386" spans="12:17" x14ac:dyDescent="0.2">
      <c r="L386" t="s">
        <v>342</v>
      </c>
      <c r="M386">
        <v>23</v>
      </c>
      <c r="N386">
        <v>171</v>
      </c>
      <c r="O386">
        <v>67</v>
      </c>
      <c r="P386" t="str">
        <f t="shared" ref="P386:P449" si="12">IF(AND(M386&gt;=20, N386&gt;=180), "candidate", "conditioned")</f>
        <v>conditioned</v>
      </c>
      <c r="Q386" t="str">
        <f t="shared" ref="Q386:Q449" si="13">IF(OR(M386&lt;=22, N386&gt;=183, O386&gt;=74), "candidate", "not a candidate")</f>
        <v>not a candidate</v>
      </c>
    </row>
    <row r="387" spans="12:17" x14ac:dyDescent="0.2">
      <c r="L387" t="s">
        <v>307</v>
      </c>
      <c r="M387">
        <v>25</v>
      </c>
      <c r="N387">
        <v>181</v>
      </c>
      <c r="O387">
        <v>70</v>
      </c>
      <c r="P387" t="str">
        <f t="shared" si="12"/>
        <v>candidate</v>
      </c>
      <c r="Q387" t="str">
        <f t="shared" si="13"/>
        <v>not a candidate</v>
      </c>
    </row>
    <row r="388" spans="12:17" x14ac:dyDescent="0.2">
      <c r="L388" t="s">
        <v>343</v>
      </c>
      <c r="M388">
        <v>25</v>
      </c>
      <c r="N388">
        <v>179</v>
      </c>
      <c r="O388">
        <v>72</v>
      </c>
      <c r="P388" t="str">
        <f t="shared" si="12"/>
        <v>conditioned</v>
      </c>
      <c r="Q388" t="str">
        <f t="shared" si="13"/>
        <v>not a candidate</v>
      </c>
    </row>
    <row r="389" spans="12:17" x14ac:dyDescent="0.2">
      <c r="L389" t="s">
        <v>344</v>
      </c>
      <c r="M389">
        <v>25</v>
      </c>
      <c r="N389">
        <v>178</v>
      </c>
      <c r="O389">
        <v>72</v>
      </c>
      <c r="P389" t="str">
        <f t="shared" si="12"/>
        <v>conditioned</v>
      </c>
      <c r="Q389" t="str">
        <f t="shared" si="13"/>
        <v>not a candidate</v>
      </c>
    </row>
    <row r="390" spans="12:17" x14ac:dyDescent="0.2">
      <c r="L390" t="s">
        <v>345</v>
      </c>
      <c r="M390">
        <v>23</v>
      </c>
      <c r="N390">
        <v>170</v>
      </c>
      <c r="O390">
        <v>69</v>
      </c>
      <c r="P390" t="str">
        <f t="shared" si="12"/>
        <v>conditioned</v>
      </c>
      <c r="Q390" t="str">
        <f t="shared" si="13"/>
        <v>not a candidate</v>
      </c>
    </row>
    <row r="391" spans="12:17" x14ac:dyDescent="0.2">
      <c r="L391" t="s">
        <v>346</v>
      </c>
      <c r="M391">
        <v>22</v>
      </c>
      <c r="N391">
        <v>185</v>
      </c>
      <c r="O391">
        <v>86</v>
      </c>
      <c r="P391" t="str">
        <f t="shared" si="12"/>
        <v>candidate</v>
      </c>
      <c r="Q391" t="str">
        <f t="shared" si="13"/>
        <v>candidate</v>
      </c>
    </row>
    <row r="392" spans="12:17" x14ac:dyDescent="0.2">
      <c r="L392" t="s">
        <v>347</v>
      </c>
      <c r="M392">
        <v>21</v>
      </c>
      <c r="N392">
        <v>183</v>
      </c>
      <c r="O392">
        <v>78</v>
      </c>
      <c r="P392" t="str">
        <f t="shared" si="12"/>
        <v>candidate</v>
      </c>
      <c r="Q392" t="str">
        <f t="shared" si="13"/>
        <v>candidate</v>
      </c>
    </row>
    <row r="393" spans="12:17" x14ac:dyDescent="0.2">
      <c r="L393" t="s">
        <v>348</v>
      </c>
      <c r="M393">
        <v>23</v>
      </c>
      <c r="N393">
        <v>174</v>
      </c>
      <c r="O393">
        <v>73</v>
      </c>
      <c r="P393" t="str">
        <f t="shared" si="12"/>
        <v>conditioned</v>
      </c>
      <c r="Q393" t="str">
        <f t="shared" si="13"/>
        <v>not a candidate</v>
      </c>
    </row>
    <row r="394" spans="12:17" x14ac:dyDescent="0.2">
      <c r="L394" t="s">
        <v>349</v>
      </c>
      <c r="M394">
        <v>23</v>
      </c>
      <c r="N394">
        <v>185</v>
      </c>
      <c r="O394">
        <v>82</v>
      </c>
      <c r="P394" t="str">
        <f t="shared" si="12"/>
        <v>candidate</v>
      </c>
      <c r="Q394" t="str">
        <f t="shared" si="13"/>
        <v>candidate</v>
      </c>
    </row>
    <row r="395" spans="12:17" x14ac:dyDescent="0.2">
      <c r="L395" t="s">
        <v>315</v>
      </c>
      <c r="M395">
        <v>21</v>
      </c>
      <c r="N395">
        <v>170</v>
      </c>
      <c r="O395">
        <v>68</v>
      </c>
      <c r="P395" t="str">
        <f t="shared" si="12"/>
        <v>conditioned</v>
      </c>
      <c r="Q395" t="str">
        <f t="shared" si="13"/>
        <v>candidate</v>
      </c>
    </row>
    <row r="396" spans="12:17" x14ac:dyDescent="0.2">
      <c r="L396" t="s">
        <v>350</v>
      </c>
      <c r="M396">
        <v>19</v>
      </c>
      <c r="N396">
        <v>176</v>
      </c>
      <c r="O396">
        <v>68</v>
      </c>
      <c r="P396" t="str">
        <f t="shared" si="12"/>
        <v>conditioned</v>
      </c>
      <c r="Q396" t="str">
        <f t="shared" si="13"/>
        <v>candidate</v>
      </c>
    </row>
    <row r="397" spans="12:17" x14ac:dyDescent="0.2">
      <c r="L397" t="s">
        <v>351</v>
      </c>
      <c r="M397">
        <v>21</v>
      </c>
      <c r="N397">
        <v>187</v>
      </c>
      <c r="O397">
        <v>76</v>
      </c>
      <c r="P397" t="str">
        <f t="shared" si="12"/>
        <v>candidate</v>
      </c>
      <c r="Q397" t="str">
        <f t="shared" si="13"/>
        <v>candidate</v>
      </c>
    </row>
    <row r="398" spans="12:17" x14ac:dyDescent="0.2">
      <c r="L398" t="s">
        <v>352</v>
      </c>
      <c r="M398">
        <v>20</v>
      </c>
      <c r="N398">
        <v>173</v>
      </c>
      <c r="O398">
        <v>63</v>
      </c>
      <c r="P398" t="str">
        <f t="shared" si="12"/>
        <v>conditioned</v>
      </c>
      <c r="Q398" t="str">
        <f t="shared" si="13"/>
        <v>candidate</v>
      </c>
    </row>
    <row r="399" spans="12:17" x14ac:dyDescent="0.2">
      <c r="L399" t="s">
        <v>353</v>
      </c>
      <c r="M399">
        <v>19</v>
      </c>
      <c r="N399">
        <v>187</v>
      </c>
      <c r="O399">
        <v>74</v>
      </c>
      <c r="P399" t="str">
        <f t="shared" si="12"/>
        <v>conditioned</v>
      </c>
      <c r="Q399" t="str">
        <f t="shared" si="13"/>
        <v>candidate</v>
      </c>
    </row>
    <row r="400" spans="12:17" x14ac:dyDescent="0.2">
      <c r="L400" t="s">
        <v>354</v>
      </c>
      <c r="M400">
        <v>17</v>
      </c>
      <c r="N400">
        <v>186</v>
      </c>
      <c r="O400">
        <v>74</v>
      </c>
      <c r="P400" t="str">
        <f t="shared" si="12"/>
        <v>conditioned</v>
      </c>
      <c r="Q400" t="str">
        <f t="shared" si="13"/>
        <v>candidate</v>
      </c>
    </row>
    <row r="401" spans="12:17" x14ac:dyDescent="0.2">
      <c r="L401" t="s">
        <v>355</v>
      </c>
      <c r="M401">
        <v>23</v>
      </c>
      <c r="N401">
        <v>184</v>
      </c>
      <c r="O401">
        <v>68</v>
      </c>
      <c r="P401" t="str">
        <f t="shared" si="12"/>
        <v>candidate</v>
      </c>
      <c r="Q401" t="str">
        <f t="shared" si="13"/>
        <v>candidate</v>
      </c>
    </row>
    <row r="402" spans="12:17" x14ac:dyDescent="0.2">
      <c r="L402" t="s">
        <v>356</v>
      </c>
      <c r="M402">
        <v>26</v>
      </c>
      <c r="N402">
        <v>194</v>
      </c>
      <c r="O402">
        <v>76</v>
      </c>
      <c r="P402" t="str">
        <f t="shared" si="12"/>
        <v>candidate</v>
      </c>
      <c r="Q402" t="str">
        <f t="shared" si="13"/>
        <v>candidate</v>
      </c>
    </row>
    <row r="403" spans="12:17" x14ac:dyDescent="0.2">
      <c r="L403" t="s">
        <v>357</v>
      </c>
      <c r="M403">
        <v>24</v>
      </c>
      <c r="N403">
        <v>187</v>
      </c>
      <c r="O403">
        <v>85</v>
      </c>
      <c r="P403" t="str">
        <f t="shared" si="12"/>
        <v>candidate</v>
      </c>
      <c r="Q403" t="str">
        <f t="shared" si="13"/>
        <v>candidate</v>
      </c>
    </row>
    <row r="404" spans="12:17" x14ac:dyDescent="0.2">
      <c r="L404" t="s">
        <v>358</v>
      </c>
      <c r="M404">
        <v>23</v>
      </c>
      <c r="N404">
        <v>190</v>
      </c>
      <c r="O404">
        <v>88</v>
      </c>
      <c r="P404" t="str">
        <f t="shared" si="12"/>
        <v>candidate</v>
      </c>
      <c r="Q404" t="str">
        <f t="shared" si="13"/>
        <v>candidate</v>
      </c>
    </row>
    <row r="405" spans="12:17" x14ac:dyDescent="0.2">
      <c r="L405" t="s">
        <v>359</v>
      </c>
      <c r="M405">
        <v>21</v>
      </c>
      <c r="N405">
        <v>190</v>
      </c>
      <c r="O405">
        <v>77</v>
      </c>
      <c r="P405" t="str">
        <f t="shared" si="12"/>
        <v>candidate</v>
      </c>
      <c r="Q405" t="str">
        <f t="shared" si="13"/>
        <v>candidate</v>
      </c>
    </row>
    <row r="406" spans="12:17" x14ac:dyDescent="0.2">
      <c r="L406" t="s">
        <v>360</v>
      </c>
      <c r="M406">
        <v>22</v>
      </c>
      <c r="N406">
        <v>179</v>
      </c>
      <c r="O406">
        <v>78</v>
      </c>
      <c r="P406" t="str">
        <f t="shared" si="12"/>
        <v>conditioned</v>
      </c>
      <c r="Q406" t="str">
        <f t="shared" si="13"/>
        <v>candidate</v>
      </c>
    </row>
    <row r="407" spans="12:17" x14ac:dyDescent="0.2">
      <c r="L407" t="s">
        <v>361</v>
      </c>
      <c r="M407">
        <v>22</v>
      </c>
      <c r="N407">
        <v>179</v>
      </c>
      <c r="O407">
        <v>71</v>
      </c>
      <c r="P407" t="str">
        <f t="shared" si="12"/>
        <v>conditioned</v>
      </c>
      <c r="Q407" t="str">
        <f t="shared" si="13"/>
        <v>candidate</v>
      </c>
    </row>
    <row r="408" spans="12:17" x14ac:dyDescent="0.2">
      <c r="L408" t="s">
        <v>362</v>
      </c>
      <c r="M408">
        <v>21</v>
      </c>
      <c r="N408">
        <v>191</v>
      </c>
      <c r="O408">
        <v>73</v>
      </c>
      <c r="P408" t="str">
        <f t="shared" si="12"/>
        <v>candidate</v>
      </c>
      <c r="Q408" t="str">
        <f t="shared" si="13"/>
        <v>candidate</v>
      </c>
    </row>
    <row r="409" spans="12:17" x14ac:dyDescent="0.2">
      <c r="L409" t="s">
        <v>363</v>
      </c>
      <c r="M409">
        <v>23</v>
      </c>
      <c r="N409">
        <v>184</v>
      </c>
      <c r="O409">
        <v>82</v>
      </c>
      <c r="P409" t="str">
        <f t="shared" si="12"/>
        <v>candidate</v>
      </c>
      <c r="Q409" t="str">
        <f t="shared" si="13"/>
        <v>candidate</v>
      </c>
    </row>
    <row r="410" spans="12:17" x14ac:dyDescent="0.2">
      <c r="L410" t="s">
        <v>364</v>
      </c>
      <c r="M410">
        <v>20</v>
      </c>
      <c r="N410">
        <v>171</v>
      </c>
      <c r="O410">
        <v>69</v>
      </c>
      <c r="P410" t="str">
        <f t="shared" si="12"/>
        <v>conditioned</v>
      </c>
      <c r="Q410" t="str">
        <f t="shared" si="13"/>
        <v>candidate</v>
      </c>
    </row>
    <row r="411" spans="12:17" x14ac:dyDescent="0.2">
      <c r="L411" t="s">
        <v>365</v>
      </c>
      <c r="M411">
        <v>23</v>
      </c>
      <c r="N411">
        <v>181</v>
      </c>
      <c r="O411">
        <v>77</v>
      </c>
      <c r="P411" t="str">
        <f t="shared" si="12"/>
        <v>candidate</v>
      </c>
      <c r="Q411" t="str">
        <f t="shared" si="13"/>
        <v>candidate</v>
      </c>
    </row>
    <row r="412" spans="12:17" x14ac:dyDescent="0.2">
      <c r="L412" t="s">
        <v>366</v>
      </c>
      <c r="M412">
        <v>19</v>
      </c>
      <c r="N412">
        <v>182</v>
      </c>
      <c r="O412">
        <v>70</v>
      </c>
      <c r="P412" t="str">
        <f t="shared" si="12"/>
        <v>conditioned</v>
      </c>
      <c r="Q412" t="str">
        <f t="shared" si="13"/>
        <v>candidate</v>
      </c>
    </row>
    <row r="413" spans="12:17" x14ac:dyDescent="0.2">
      <c r="L413" t="s">
        <v>367</v>
      </c>
      <c r="M413">
        <v>20</v>
      </c>
      <c r="N413">
        <v>180</v>
      </c>
      <c r="O413">
        <v>73</v>
      </c>
      <c r="P413" t="str">
        <f t="shared" si="12"/>
        <v>candidate</v>
      </c>
      <c r="Q413" t="str">
        <f t="shared" si="13"/>
        <v>candidate</v>
      </c>
    </row>
    <row r="414" spans="12:17" x14ac:dyDescent="0.2">
      <c r="L414" t="s">
        <v>368</v>
      </c>
      <c r="M414">
        <v>21</v>
      </c>
      <c r="N414">
        <v>175</v>
      </c>
      <c r="O414">
        <v>78</v>
      </c>
      <c r="P414" t="str">
        <f t="shared" si="12"/>
        <v>conditioned</v>
      </c>
      <c r="Q414" t="str">
        <f t="shared" si="13"/>
        <v>candidate</v>
      </c>
    </row>
    <row r="415" spans="12:17" x14ac:dyDescent="0.2">
      <c r="L415" t="s">
        <v>369</v>
      </c>
      <c r="M415">
        <v>18</v>
      </c>
      <c r="N415">
        <v>186</v>
      </c>
      <c r="O415">
        <v>78</v>
      </c>
      <c r="P415" t="str">
        <f t="shared" si="12"/>
        <v>conditioned</v>
      </c>
      <c r="Q415" t="str">
        <f t="shared" si="13"/>
        <v>candidate</v>
      </c>
    </row>
    <row r="416" spans="12:17" x14ac:dyDescent="0.2">
      <c r="L416" t="s">
        <v>370</v>
      </c>
      <c r="M416">
        <v>19</v>
      </c>
      <c r="N416">
        <v>177</v>
      </c>
      <c r="O416">
        <v>73</v>
      </c>
      <c r="P416" t="str">
        <f t="shared" si="12"/>
        <v>conditioned</v>
      </c>
      <c r="Q416" t="str">
        <f t="shared" si="13"/>
        <v>candidate</v>
      </c>
    </row>
    <row r="417" spans="12:17" x14ac:dyDescent="0.2">
      <c r="L417" t="s">
        <v>371</v>
      </c>
      <c r="M417">
        <v>19</v>
      </c>
      <c r="N417">
        <v>178</v>
      </c>
      <c r="O417">
        <v>71</v>
      </c>
      <c r="P417" t="str">
        <f t="shared" si="12"/>
        <v>conditioned</v>
      </c>
      <c r="Q417" t="str">
        <f t="shared" si="13"/>
        <v>candidate</v>
      </c>
    </row>
    <row r="418" spans="12:17" x14ac:dyDescent="0.2">
      <c r="L418" t="s">
        <v>372</v>
      </c>
      <c r="M418">
        <v>18</v>
      </c>
      <c r="N418">
        <v>182</v>
      </c>
      <c r="O418">
        <v>75</v>
      </c>
      <c r="P418" t="str">
        <f t="shared" si="12"/>
        <v>conditioned</v>
      </c>
      <c r="Q418" t="str">
        <f t="shared" si="13"/>
        <v>candidate</v>
      </c>
    </row>
    <row r="419" spans="12:17" x14ac:dyDescent="0.2">
      <c r="L419" t="s">
        <v>373</v>
      </c>
      <c r="M419">
        <v>18</v>
      </c>
      <c r="N419">
        <v>180</v>
      </c>
      <c r="O419">
        <v>65</v>
      </c>
      <c r="P419" t="str">
        <f t="shared" si="12"/>
        <v>conditioned</v>
      </c>
      <c r="Q419" t="str">
        <f t="shared" si="13"/>
        <v>candidate</v>
      </c>
    </row>
    <row r="420" spans="12:17" x14ac:dyDescent="0.2">
      <c r="L420" t="s">
        <v>374</v>
      </c>
      <c r="M420">
        <v>17</v>
      </c>
      <c r="N420">
        <v>186</v>
      </c>
      <c r="O420">
        <v>67</v>
      </c>
      <c r="P420" t="str">
        <f t="shared" si="12"/>
        <v>conditioned</v>
      </c>
      <c r="Q420" t="str">
        <f t="shared" si="13"/>
        <v>candidate</v>
      </c>
    </row>
    <row r="421" spans="12:17" x14ac:dyDescent="0.2">
      <c r="L421" t="s">
        <v>375</v>
      </c>
      <c r="M421">
        <v>18</v>
      </c>
      <c r="N421">
        <v>187</v>
      </c>
      <c r="O421">
        <v>73</v>
      </c>
      <c r="P421" t="str">
        <f t="shared" si="12"/>
        <v>conditioned</v>
      </c>
      <c r="Q421" t="str">
        <f t="shared" si="13"/>
        <v>candidate</v>
      </c>
    </row>
    <row r="422" spans="12:17" x14ac:dyDescent="0.2">
      <c r="L422" t="s">
        <v>376</v>
      </c>
      <c r="M422">
        <v>35</v>
      </c>
      <c r="N422">
        <v>185</v>
      </c>
      <c r="O422">
        <v>81</v>
      </c>
      <c r="P422" t="str">
        <f t="shared" si="12"/>
        <v>candidate</v>
      </c>
      <c r="Q422" t="str">
        <f t="shared" si="13"/>
        <v>candidate</v>
      </c>
    </row>
    <row r="423" spans="12:17" x14ac:dyDescent="0.2">
      <c r="L423" t="s">
        <v>377</v>
      </c>
      <c r="M423">
        <v>30</v>
      </c>
      <c r="N423">
        <v>191</v>
      </c>
      <c r="O423">
        <v>94</v>
      </c>
      <c r="P423" t="str">
        <f t="shared" si="12"/>
        <v>candidate</v>
      </c>
      <c r="Q423" t="str">
        <f t="shared" si="13"/>
        <v>candidate</v>
      </c>
    </row>
    <row r="424" spans="12:17" x14ac:dyDescent="0.2">
      <c r="L424" t="s">
        <v>378</v>
      </c>
      <c r="M424">
        <v>30</v>
      </c>
      <c r="N424">
        <v>185</v>
      </c>
      <c r="O424">
        <v>82</v>
      </c>
      <c r="P424" t="str">
        <f t="shared" si="12"/>
        <v>candidate</v>
      </c>
      <c r="Q424" t="str">
        <f t="shared" si="13"/>
        <v>candidate</v>
      </c>
    </row>
    <row r="425" spans="12:17" x14ac:dyDescent="0.2">
      <c r="L425" t="s">
        <v>379</v>
      </c>
      <c r="M425">
        <v>30</v>
      </c>
      <c r="N425">
        <v>183</v>
      </c>
      <c r="O425">
        <v>78</v>
      </c>
      <c r="P425" t="str">
        <f t="shared" si="12"/>
        <v>candidate</v>
      </c>
      <c r="Q425" t="str">
        <f t="shared" si="13"/>
        <v>candidate</v>
      </c>
    </row>
    <row r="426" spans="12:17" x14ac:dyDescent="0.2">
      <c r="L426" t="s">
        <v>380</v>
      </c>
      <c r="M426">
        <v>27</v>
      </c>
      <c r="N426">
        <v>180</v>
      </c>
      <c r="O426">
        <v>81</v>
      </c>
      <c r="P426" t="str">
        <f t="shared" si="12"/>
        <v>candidate</v>
      </c>
      <c r="Q426" t="str">
        <f t="shared" si="13"/>
        <v>candidate</v>
      </c>
    </row>
    <row r="427" spans="12:17" x14ac:dyDescent="0.2">
      <c r="L427" t="s">
        <v>381</v>
      </c>
      <c r="M427">
        <v>27</v>
      </c>
      <c r="N427">
        <v>178</v>
      </c>
      <c r="O427">
        <v>73</v>
      </c>
      <c r="P427" t="str">
        <f t="shared" si="12"/>
        <v>conditioned</v>
      </c>
      <c r="Q427" t="str">
        <f t="shared" si="13"/>
        <v>not a candidate</v>
      </c>
    </row>
    <row r="428" spans="12:17" x14ac:dyDescent="0.2">
      <c r="L428" t="s">
        <v>382</v>
      </c>
      <c r="M428">
        <v>27</v>
      </c>
      <c r="N428">
        <v>189</v>
      </c>
      <c r="O428">
        <v>83</v>
      </c>
      <c r="P428" t="str">
        <f t="shared" si="12"/>
        <v>candidate</v>
      </c>
      <c r="Q428" t="str">
        <f t="shared" si="13"/>
        <v>candidate</v>
      </c>
    </row>
    <row r="429" spans="12:17" x14ac:dyDescent="0.2">
      <c r="L429" t="s">
        <v>383</v>
      </c>
      <c r="M429">
        <v>27</v>
      </c>
      <c r="N429">
        <v>177</v>
      </c>
      <c r="O429">
        <v>77</v>
      </c>
      <c r="P429" t="str">
        <f t="shared" si="12"/>
        <v>conditioned</v>
      </c>
      <c r="Q429" t="str">
        <f t="shared" si="13"/>
        <v>candidate</v>
      </c>
    </row>
    <row r="430" spans="12:17" x14ac:dyDescent="0.2">
      <c r="L430" t="s">
        <v>384</v>
      </c>
      <c r="M430">
        <v>26</v>
      </c>
      <c r="N430">
        <v>175</v>
      </c>
      <c r="O430">
        <v>64</v>
      </c>
      <c r="P430" t="str">
        <f t="shared" si="12"/>
        <v>conditioned</v>
      </c>
      <c r="Q430" t="str">
        <f t="shared" si="13"/>
        <v>not a candidate</v>
      </c>
    </row>
    <row r="431" spans="12:17" x14ac:dyDescent="0.2">
      <c r="L431" t="s">
        <v>385</v>
      </c>
      <c r="M431">
        <v>24</v>
      </c>
      <c r="N431">
        <v>186</v>
      </c>
      <c r="O431">
        <v>90</v>
      </c>
      <c r="P431" t="str">
        <f t="shared" si="12"/>
        <v>candidate</v>
      </c>
      <c r="Q431" t="str">
        <f t="shared" si="13"/>
        <v>candidate</v>
      </c>
    </row>
    <row r="432" spans="12:17" x14ac:dyDescent="0.2">
      <c r="L432" t="s">
        <v>386</v>
      </c>
      <c r="M432">
        <v>23</v>
      </c>
      <c r="N432">
        <v>175</v>
      </c>
      <c r="O432">
        <v>71</v>
      </c>
      <c r="P432" t="str">
        <f t="shared" si="12"/>
        <v>conditioned</v>
      </c>
      <c r="Q432" t="str">
        <f t="shared" si="13"/>
        <v>not a candidate</v>
      </c>
    </row>
    <row r="433" spans="12:17" x14ac:dyDescent="0.2">
      <c r="L433" t="s">
        <v>387</v>
      </c>
      <c r="M433">
        <v>24</v>
      </c>
      <c r="N433">
        <v>188</v>
      </c>
      <c r="O433">
        <v>75</v>
      </c>
      <c r="P433" t="str">
        <f t="shared" si="12"/>
        <v>candidate</v>
      </c>
      <c r="Q433" t="str">
        <f t="shared" si="13"/>
        <v>candidate</v>
      </c>
    </row>
    <row r="434" spans="12:17" x14ac:dyDescent="0.2">
      <c r="L434" t="s">
        <v>388</v>
      </c>
      <c r="M434">
        <v>27</v>
      </c>
      <c r="N434">
        <v>191</v>
      </c>
      <c r="O434">
        <v>87</v>
      </c>
      <c r="P434" t="str">
        <f t="shared" si="12"/>
        <v>candidate</v>
      </c>
      <c r="Q434" t="str">
        <f t="shared" si="13"/>
        <v>candidate</v>
      </c>
    </row>
    <row r="435" spans="12:17" x14ac:dyDescent="0.2">
      <c r="L435" t="s">
        <v>389</v>
      </c>
      <c r="M435">
        <v>24</v>
      </c>
      <c r="N435">
        <v>183</v>
      </c>
      <c r="O435">
        <v>76</v>
      </c>
      <c r="P435" t="str">
        <f t="shared" si="12"/>
        <v>candidate</v>
      </c>
      <c r="Q435" t="str">
        <f t="shared" si="13"/>
        <v>candidate</v>
      </c>
    </row>
    <row r="436" spans="12:17" x14ac:dyDescent="0.2">
      <c r="L436" t="s">
        <v>338</v>
      </c>
      <c r="M436">
        <v>24</v>
      </c>
      <c r="N436">
        <v>181</v>
      </c>
      <c r="O436">
        <v>73</v>
      </c>
      <c r="P436" t="str">
        <f t="shared" si="12"/>
        <v>candidate</v>
      </c>
      <c r="Q436" t="str">
        <f t="shared" si="13"/>
        <v>not a candidate</v>
      </c>
    </row>
    <row r="437" spans="12:17" x14ac:dyDescent="0.2">
      <c r="L437" t="s">
        <v>390</v>
      </c>
      <c r="M437">
        <v>25</v>
      </c>
      <c r="N437">
        <v>187</v>
      </c>
      <c r="O437">
        <v>73</v>
      </c>
      <c r="P437" t="str">
        <f t="shared" si="12"/>
        <v>candidate</v>
      </c>
      <c r="Q437" t="str">
        <f t="shared" si="13"/>
        <v>candidate</v>
      </c>
    </row>
    <row r="438" spans="12:17" x14ac:dyDescent="0.2">
      <c r="L438" t="s">
        <v>391</v>
      </c>
      <c r="M438">
        <v>37</v>
      </c>
      <c r="N438">
        <v>184</v>
      </c>
      <c r="O438">
        <v>82</v>
      </c>
      <c r="P438" t="str">
        <f t="shared" si="12"/>
        <v>candidate</v>
      </c>
      <c r="Q438" t="str">
        <f t="shared" si="13"/>
        <v>candidate</v>
      </c>
    </row>
    <row r="439" spans="12:17" x14ac:dyDescent="0.2">
      <c r="L439" t="s">
        <v>392</v>
      </c>
      <c r="M439">
        <v>37</v>
      </c>
      <c r="N439">
        <v>193</v>
      </c>
      <c r="O439">
        <v>93</v>
      </c>
      <c r="P439" t="str">
        <f t="shared" si="12"/>
        <v>candidate</v>
      </c>
      <c r="Q439" t="str">
        <f t="shared" si="13"/>
        <v>candidate</v>
      </c>
    </row>
    <row r="440" spans="12:17" x14ac:dyDescent="0.2">
      <c r="L440" t="s">
        <v>393</v>
      </c>
      <c r="M440">
        <v>33</v>
      </c>
      <c r="N440">
        <v>183</v>
      </c>
      <c r="O440">
        <v>76</v>
      </c>
      <c r="P440" t="str">
        <f t="shared" si="12"/>
        <v>candidate</v>
      </c>
      <c r="Q440" t="str">
        <f t="shared" si="13"/>
        <v>candidate</v>
      </c>
    </row>
    <row r="441" spans="12:17" x14ac:dyDescent="0.2">
      <c r="L441" t="s">
        <v>394</v>
      </c>
      <c r="M441">
        <v>31</v>
      </c>
      <c r="N441">
        <v>175</v>
      </c>
      <c r="O441">
        <v>74</v>
      </c>
      <c r="P441" t="str">
        <f t="shared" si="12"/>
        <v>conditioned</v>
      </c>
      <c r="Q441" t="str">
        <f t="shared" si="13"/>
        <v>candidate</v>
      </c>
    </row>
    <row r="442" spans="12:17" x14ac:dyDescent="0.2">
      <c r="L442" t="s">
        <v>395</v>
      </c>
      <c r="M442">
        <v>34</v>
      </c>
      <c r="N442">
        <v>187</v>
      </c>
      <c r="O442">
        <v>80</v>
      </c>
      <c r="P442" t="str">
        <f t="shared" si="12"/>
        <v>candidate</v>
      </c>
      <c r="Q442" t="str">
        <f t="shared" si="13"/>
        <v>candidate</v>
      </c>
    </row>
    <row r="443" spans="12:17" x14ac:dyDescent="0.2">
      <c r="L443" t="s">
        <v>396</v>
      </c>
      <c r="M443">
        <v>33</v>
      </c>
      <c r="N443">
        <v>185</v>
      </c>
      <c r="O443">
        <v>85</v>
      </c>
      <c r="P443" t="str">
        <f t="shared" si="12"/>
        <v>candidate</v>
      </c>
      <c r="Q443" t="str">
        <f t="shared" si="13"/>
        <v>candidate</v>
      </c>
    </row>
    <row r="444" spans="12:17" x14ac:dyDescent="0.2">
      <c r="L444" t="s">
        <v>397</v>
      </c>
      <c r="M444">
        <v>30</v>
      </c>
      <c r="N444">
        <v>180</v>
      </c>
      <c r="O444">
        <v>66</v>
      </c>
      <c r="P444" t="str">
        <f t="shared" si="12"/>
        <v>candidate</v>
      </c>
      <c r="Q444" t="str">
        <f t="shared" si="13"/>
        <v>not a candidate</v>
      </c>
    </row>
    <row r="445" spans="12:17" x14ac:dyDescent="0.2">
      <c r="L445" t="s">
        <v>398</v>
      </c>
      <c r="M445">
        <v>29</v>
      </c>
      <c r="N445">
        <v>182</v>
      </c>
      <c r="O445">
        <v>74</v>
      </c>
      <c r="P445" t="str">
        <f t="shared" si="12"/>
        <v>candidate</v>
      </c>
      <c r="Q445" t="str">
        <f t="shared" si="13"/>
        <v>candidate</v>
      </c>
    </row>
    <row r="446" spans="12:17" x14ac:dyDescent="0.2">
      <c r="L446" t="s">
        <v>399</v>
      </c>
      <c r="M446">
        <v>27</v>
      </c>
      <c r="N446">
        <v>187</v>
      </c>
      <c r="O446">
        <v>82</v>
      </c>
      <c r="P446" t="str">
        <f t="shared" si="12"/>
        <v>candidate</v>
      </c>
      <c r="Q446" t="str">
        <f t="shared" si="13"/>
        <v>candidate</v>
      </c>
    </row>
    <row r="447" spans="12:17" x14ac:dyDescent="0.2">
      <c r="L447" t="s">
        <v>400</v>
      </c>
      <c r="M447">
        <v>26</v>
      </c>
      <c r="N447">
        <v>173</v>
      </c>
      <c r="O447">
        <v>67</v>
      </c>
      <c r="P447" t="str">
        <f t="shared" si="12"/>
        <v>conditioned</v>
      </c>
      <c r="Q447" t="str">
        <f t="shared" si="13"/>
        <v>not a candidate</v>
      </c>
    </row>
    <row r="448" spans="12:17" x14ac:dyDescent="0.2">
      <c r="L448" t="s">
        <v>401</v>
      </c>
      <c r="M448">
        <v>28</v>
      </c>
      <c r="N448">
        <v>173</v>
      </c>
      <c r="O448">
        <v>64</v>
      </c>
      <c r="P448" t="str">
        <f t="shared" si="12"/>
        <v>conditioned</v>
      </c>
      <c r="Q448" t="str">
        <f t="shared" si="13"/>
        <v>not a candidate</v>
      </c>
    </row>
    <row r="449" spans="12:17" x14ac:dyDescent="0.2">
      <c r="L449" t="s">
        <v>402</v>
      </c>
      <c r="M449">
        <v>26</v>
      </c>
      <c r="N449">
        <v>179</v>
      </c>
      <c r="O449">
        <v>70</v>
      </c>
      <c r="P449" t="str">
        <f t="shared" si="12"/>
        <v>conditioned</v>
      </c>
      <c r="Q449" t="str">
        <f t="shared" si="13"/>
        <v>not a candidate</v>
      </c>
    </row>
    <row r="450" spans="12:17" x14ac:dyDescent="0.2">
      <c r="L450" t="s">
        <v>403</v>
      </c>
      <c r="M450">
        <v>28</v>
      </c>
      <c r="N450">
        <v>180</v>
      </c>
      <c r="O450">
        <v>77</v>
      </c>
      <c r="P450" t="str">
        <f t="shared" ref="P450:P513" si="14">IF(AND(M450&gt;=20, N450&gt;=180), "candidate", "conditioned")</f>
        <v>candidate</v>
      </c>
      <c r="Q450" t="str">
        <f t="shared" ref="Q450:Q513" si="15">IF(OR(M450&lt;=22, N450&gt;=183, O450&gt;=74), "candidate", "not a candidate")</f>
        <v>candidate</v>
      </c>
    </row>
    <row r="451" spans="12:17" x14ac:dyDescent="0.2">
      <c r="L451" t="s">
        <v>404</v>
      </c>
      <c r="M451">
        <v>30</v>
      </c>
      <c r="N451">
        <v>177</v>
      </c>
      <c r="O451">
        <v>83</v>
      </c>
      <c r="P451" t="str">
        <f t="shared" si="14"/>
        <v>conditioned</v>
      </c>
      <c r="Q451" t="str">
        <f t="shared" si="15"/>
        <v>candidate</v>
      </c>
    </row>
    <row r="452" spans="12:17" x14ac:dyDescent="0.2">
      <c r="L452" t="s">
        <v>405</v>
      </c>
      <c r="M452">
        <v>25</v>
      </c>
      <c r="N452">
        <v>174</v>
      </c>
      <c r="O452">
        <v>76</v>
      </c>
      <c r="P452" t="str">
        <f t="shared" si="14"/>
        <v>conditioned</v>
      </c>
      <c r="Q452" t="str">
        <f t="shared" si="15"/>
        <v>candidate</v>
      </c>
    </row>
    <row r="453" spans="12:17" x14ac:dyDescent="0.2">
      <c r="L453" t="s">
        <v>406</v>
      </c>
      <c r="M453">
        <v>28</v>
      </c>
      <c r="N453">
        <v>184</v>
      </c>
      <c r="O453">
        <v>76</v>
      </c>
      <c r="P453" t="str">
        <f t="shared" si="14"/>
        <v>candidate</v>
      </c>
      <c r="Q453" t="str">
        <f t="shared" si="15"/>
        <v>candidate</v>
      </c>
    </row>
    <row r="454" spans="12:17" x14ac:dyDescent="0.2">
      <c r="L454" t="s">
        <v>407</v>
      </c>
      <c r="M454">
        <v>25</v>
      </c>
      <c r="N454">
        <v>183</v>
      </c>
      <c r="O454">
        <v>72</v>
      </c>
      <c r="P454" t="str">
        <f t="shared" si="14"/>
        <v>candidate</v>
      </c>
      <c r="Q454" t="str">
        <f t="shared" si="15"/>
        <v>candidate</v>
      </c>
    </row>
    <row r="455" spans="12:17" x14ac:dyDescent="0.2">
      <c r="L455" t="s">
        <v>408</v>
      </c>
      <c r="M455">
        <v>25</v>
      </c>
      <c r="N455">
        <v>183</v>
      </c>
      <c r="O455">
        <v>82</v>
      </c>
      <c r="P455" t="str">
        <f t="shared" si="14"/>
        <v>candidate</v>
      </c>
      <c r="Q455" t="str">
        <f t="shared" si="15"/>
        <v>candidate</v>
      </c>
    </row>
    <row r="456" spans="12:17" x14ac:dyDescent="0.2">
      <c r="L456" t="s">
        <v>409</v>
      </c>
      <c r="M456">
        <v>26</v>
      </c>
      <c r="N456">
        <v>175</v>
      </c>
      <c r="O456">
        <v>73</v>
      </c>
      <c r="P456" t="str">
        <f t="shared" si="14"/>
        <v>conditioned</v>
      </c>
      <c r="Q456" t="str">
        <f t="shared" si="15"/>
        <v>not a candidate</v>
      </c>
    </row>
    <row r="457" spans="12:17" x14ac:dyDescent="0.2">
      <c r="L457" t="s">
        <v>410</v>
      </c>
      <c r="M457">
        <v>26</v>
      </c>
      <c r="N457">
        <v>178</v>
      </c>
      <c r="O457">
        <v>67</v>
      </c>
      <c r="P457" t="str">
        <f t="shared" si="14"/>
        <v>conditioned</v>
      </c>
      <c r="Q457" t="str">
        <f t="shared" si="15"/>
        <v>not a candidate</v>
      </c>
    </row>
    <row r="458" spans="12:17" x14ac:dyDescent="0.2">
      <c r="L458" t="s">
        <v>411</v>
      </c>
      <c r="M458">
        <v>26</v>
      </c>
      <c r="N458">
        <v>187</v>
      </c>
      <c r="O458">
        <v>81</v>
      </c>
      <c r="P458" t="str">
        <f t="shared" si="14"/>
        <v>candidate</v>
      </c>
      <c r="Q458" t="str">
        <f t="shared" si="15"/>
        <v>candidate</v>
      </c>
    </row>
    <row r="459" spans="12:17" x14ac:dyDescent="0.2">
      <c r="L459" t="s">
        <v>412</v>
      </c>
      <c r="M459">
        <v>22</v>
      </c>
      <c r="N459">
        <v>183</v>
      </c>
      <c r="O459">
        <v>78</v>
      </c>
      <c r="P459" t="str">
        <f t="shared" si="14"/>
        <v>candidate</v>
      </c>
      <c r="Q459" t="str">
        <f t="shared" si="15"/>
        <v>candidate</v>
      </c>
    </row>
    <row r="460" spans="12:17" x14ac:dyDescent="0.2">
      <c r="L460" t="s">
        <v>355</v>
      </c>
      <c r="M460">
        <v>23</v>
      </c>
      <c r="N460">
        <v>184</v>
      </c>
      <c r="O460">
        <v>68</v>
      </c>
      <c r="P460" t="str">
        <f t="shared" si="14"/>
        <v>candidate</v>
      </c>
      <c r="Q460" t="str">
        <f t="shared" si="15"/>
        <v>candidate</v>
      </c>
    </row>
    <row r="461" spans="12:17" x14ac:dyDescent="0.2">
      <c r="L461" t="s">
        <v>413</v>
      </c>
      <c r="M461">
        <v>25</v>
      </c>
      <c r="N461">
        <v>175</v>
      </c>
      <c r="O461">
        <v>78</v>
      </c>
      <c r="P461" t="str">
        <f t="shared" si="14"/>
        <v>conditioned</v>
      </c>
      <c r="Q461" t="str">
        <f t="shared" si="15"/>
        <v>candidate</v>
      </c>
    </row>
    <row r="462" spans="12:17" x14ac:dyDescent="0.2">
      <c r="L462" t="s">
        <v>414</v>
      </c>
      <c r="M462">
        <v>22</v>
      </c>
      <c r="N462">
        <v>182</v>
      </c>
      <c r="O462">
        <v>72</v>
      </c>
      <c r="P462" t="str">
        <f t="shared" si="14"/>
        <v>candidate</v>
      </c>
      <c r="Q462" t="str">
        <f t="shared" si="15"/>
        <v>candidate</v>
      </c>
    </row>
    <row r="463" spans="12:17" x14ac:dyDescent="0.2">
      <c r="L463" t="s">
        <v>415</v>
      </c>
      <c r="M463">
        <v>22</v>
      </c>
      <c r="N463">
        <v>185</v>
      </c>
      <c r="O463">
        <v>75</v>
      </c>
      <c r="P463" t="str">
        <f t="shared" si="14"/>
        <v>candidate</v>
      </c>
      <c r="Q463" t="str">
        <f t="shared" si="15"/>
        <v>candidate</v>
      </c>
    </row>
    <row r="464" spans="12:17" x14ac:dyDescent="0.2">
      <c r="L464" t="s">
        <v>416</v>
      </c>
      <c r="M464">
        <v>22</v>
      </c>
      <c r="N464">
        <v>190</v>
      </c>
      <c r="O464">
        <v>90</v>
      </c>
      <c r="P464" t="str">
        <f t="shared" si="14"/>
        <v>candidate</v>
      </c>
      <c r="Q464" t="str">
        <f t="shared" si="15"/>
        <v>candidate</v>
      </c>
    </row>
    <row r="465" spans="12:17" x14ac:dyDescent="0.2">
      <c r="L465" t="s">
        <v>417</v>
      </c>
      <c r="M465">
        <v>22</v>
      </c>
      <c r="N465">
        <v>180</v>
      </c>
      <c r="O465">
        <v>72</v>
      </c>
      <c r="P465" t="str">
        <f t="shared" si="14"/>
        <v>candidate</v>
      </c>
      <c r="Q465" t="str">
        <f t="shared" si="15"/>
        <v>candidate</v>
      </c>
    </row>
    <row r="466" spans="12:17" x14ac:dyDescent="0.2">
      <c r="L466" t="s">
        <v>418</v>
      </c>
      <c r="M466">
        <v>20</v>
      </c>
      <c r="N466">
        <v>167</v>
      </c>
      <c r="O466">
        <v>63</v>
      </c>
      <c r="P466" t="str">
        <f t="shared" si="14"/>
        <v>conditioned</v>
      </c>
      <c r="Q466" t="str">
        <f t="shared" si="15"/>
        <v>candidate</v>
      </c>
    </row>
    <row r="467" spans="12:17" x14ac:dyDescent="0.2">
      <c r="L467" t="s">
        <v>362</v>
      </c>
      <c r="M467">
        <v>21</v>
      </c>
      <c r="N467">
        <v>191</v>
      </c>
      <c r="O467">
        <v>73</v>
      </c>
      <c r="P467" t="str">
        <f t="shared" si="14"/>
        <v>candidate</v>
      </c>
      <c r="Q467" t="str">
        <f t="shared" si="15"/>
        <v>candidate</v>
      </c>
    </row>
    <row r="468" spans="12:17" x14ac:dyDescent="0.2">
      <c r="L468" t="s">
        <v>419</v>
      </c>
      <c r="M468">
        <v>19</v>
      </c>
      <c r="N468">
        <v>181</v>
      </c>
      <c r="O468">
        <v>66</v>
      </c>
      <c r="P468" t="str">
        <f t="shared" si="14"/>
        <v>conditioned</v>
      </c>
      <c r="Q468" t="str">
        <f t="shared" si="15"/>
        <v>candidate</v>
      </c>
    </row>
    <row r="469" spans="12:17" x14ac:dyDescent="0.2">
      <c r="L469" t="s">
        <v>420</v>
      </c>
      <c r="M469">
        <v>24</v>
      </c>
      <c r="N469">
        <v>183</v>
      </c>
      <c r="O469">
        <v>81</v>
      </c>
      <c r="P469" t="str">
        <f t="shared" si="14"/>
        <v>candidate</v>
      </c>
      <c r="Q469" t="str">
        <f t="shared" si="15"/>
        <v>candidate</v>
      </c>
    </row>
    <row r="470" spans="12:17" x14ac:dyDescent="0.2">
      <c r="L470" t="s">
        <v>421</v>
      </c>
      <c r="M470">
        <v>22</v>
      </c>
      <c r="N470">
        <v>186</v>
      </c>
      <c r="O470">
        <v>75</v>
      </c>
      <c r="P470" t="str">
        <f t="shared" si="14"/>
        <v>candidate</v>
      </c>
      <c r="Q470" t="str">
        <f t="shared" si="15"/>
        <v>candidate</v>
      </c>
    </row>
    <row r="471" spans="12:17" x14ac:dyDescent="0.2">
      <c r="L471" t="s">
        <v>367</v>
      </c>
      <c r="M471">
        <v>20</v>
      </c>
      <c r="N471">
        <v>180</v>
      </c>
      <c r="O471">
        <v>73</v>
      </c>
      <c r="P471" t="str">
        <f t="shared" si="14"/>
        <v>candidate</v>
      </c>
      <c r="Q471" t="str">
        <f t="shared" si="15"/>
        <v>candidate</v>
      </c>
    </row>
    <row r="472" spans="12:17" x14ac:dyDescent="0.2">
      <c r="L472" t="s">
        <v>422</v>
      </c>
      <c r="M472">
        <v>20</v>
      </c>
      <c r="N472">
        <v>175</v>
      </c>
      <c r="O472">
        <v>67</v>
      </c>
      <c r="P472" t="str">
        <f t="shared" si="14"/>
        <v>conditioned</v>
      </c>
      <c r="Q472" t="str">
        <f t="shared" si="15"/>
        <v>candidate</v>
      </c>
    </row>
    <row r="473" spans="12:17" x14ac:dyDescent="0.2">
      <c r="L473" t="s">
        <v>423</v>
      </c>
      <c r="M473">
        <v>22</v>
      </c>
      <c r="N473">
        <v>199</v>
      </c>
      <c r="O473">
        <v>88</v>
      </c>
      <c r="P473" t="str">
        <f t="shared" si="14"/>
        <v>candidate</v>
      </c>
      <c r="Q473" t="str">
        <f t="shared" si="15"/>
        <v>candidate</v>
      </c>
    </row>
    <row r="474" spans="12:17" x14ac:dyDescent="0.2">
      <c r="L474" t="s">
        <v>424</v>
      </c>
      <c r="M474">
        <v>21</v>
      </c>
      <c r="N474">
        <v>187</v>
      </c>
      <c r="O474">
        <v>81</v>
      </c>
      <c r="P474" t="str">
        <f t="shared" si="14"/>
        <v>candidate</v>
      </c>
      <c r="Q474" t="str">
        <f t="shared" si="15"/>
        <v>candidate</v>
      </c>
    </row>
    <row r="475" spans="12:17" x14ac:dyDescent="0.2">
      <c r="L475" t="s">
        <v>370</v>
      </c>
      <c r="M475">
        <v>19</v>
      </c>
      <c r="N475">
        <v>177</v>
      </c>
      <c r="O475">
        <v>73</v>
      </c>
      <c r="P475" t="str">
        <f t="shared" si="14"/>
        <v>conditioned</v>
      </c>
      <c r="Q475" t="str">
        <f t="shared" si="15"/>
        <v>candidate</v>
      </c>
    </row>
    <row r="476" spans="12:17" x14ac:dyDescent="0.2">
      <c r="L476" t="s">
        <v>425</v>
      </c>
      <c r="M476">
        <v>18</v>
      </c>
      <c r="N476">
        <v>175</v>
      </c>
      <c r="O476">
        <v>63</v>
      </c>
      <c r="P476" t="str">
        <f t="shared" si="14"/>
        <v>conditioned</v>
      </c>
      <c r="Q476" t="str">
        <f t="shared" si="15"/>
        <v>candidate</v>
      </c>
    </row>
    <row r="477" spans="12:17" x14ac:dyDescent="0.2">
      <c r="L477" t="s">
        <v>371</v>
      </c>
      <c r="M477">
        <v>19</v>
      </c>
      <c r="N477">
        <v>178</v>
      </c>
      <c r="O477">
        <v>71</v>
      </c>
      <c r="P477" t="str">
        <f t="shared" si="14"/>
        <v>conditioned</v>
      </c>
      <c r="Q477" t="str">
        <f t="shared" si="15"/>
        <v>candidate</v>
      </c>
    </row>
    <row r="478" spans="12:17" x14ac:dyDescent="0.2">
      <c r="L478" t="s">
        <v>426</v>
      </c>
      <c r="M478">
        <v>18</v>
      </c>
      <c r="N478">
        <v>183</v>
      </c>
      <c r="O478">
        <v>72</v>
      </c>
      <c r="P478" t="str">
        <f t="shared" si="14"/>
        <v>conditioned</v>
      </c>
      <c r="Q478" t="str">
        <f t="shared" si="15"/>
        <v>candidate</v>
      </c>
    </row>
    <row r="479" spans="12:17" x14ac:dyDescent="0.2">
      <c r="L479" t="s">
        <v>427</v>
      </c>
      <c r="M479">
        <v>17</v>
      </c>
      <c r="N479">
        <v>190</v>
      </c>
      <c r="O479">
        <v>89</v>
      </c>
      <c r="P479" t="str">
        <f t="shared" si="14"/>
        <v>conditioned</v>
      </c>
      <c r="Q479" t="str">
        <f t="shared" si="15"/>
        <v>candidate</v>
      </c>
    </row>
    <row r="480" spans="12:17" x14ac:dyDescent="0.2">
      <c r="L480" t="s">
        <v>428</v>
      </c>
      <c r="M480">
        <v>18</v>
      </c>
      <c r="N480">
        <v>174</v>
      </c>
      <c r="O480">
        <v>70</v>
      </c>
      <c r="P480" t="str">
        <f t="shared" si="14"/>
        <v>conditioned</v>
      </c>
      <c r="Q480" t="str">
        <f t="shared" si="15"/>
        <v>candidate</v>
      </c>
    </row>
    <row r="481" spans="12:17" x14ac:dyDescent="0.2">
      <c r="L481" t="s">
        <v>429</v>
      </c>
      <c r="M481">
        <v>19</v>
      </c>
      <c r="N481">
        <v>178</v>
      </c>
      <c r="O481">
        <v>68</v>
      </c>
      <c r="P481" t="str">
        <f t="shared" si="14"/>
        <v>conditioned</v>
      </c>
      <c r="Q481" t="str">
        <f t="shared" si="15"/>
        <v>candidate</v>
      </c>
    </row>
    <row r="482" spans="12:17" x14ac:dyDescent="0.2">
      <c r="L482" t="s">
        <v>391</v>
      </c>
      <c r="M482">
        <v>37</v>
      </c>
      <c r="N482">
        <v>184</v>
      </c>
      <c r="O482">
        <v>82</v>
      </c>
      <c r="P482" t="str">
        <f t="shared" si="14"/>
        <v>candidate</v>
      </c>
      <c r="Q482" t="str">
        <f t="shared" si="15"/>
        <v>candidate</v>
      </c>
    </row>
    <row r="483" spans="12:17" x14ac:dyDescent="0.2">
      <c r="L483" t="s">
        <v>430</v>
      </c>
      <c r="M483">
        <v>29</v>
      </c>
      <c r="N483">
        <v>178</v>
      </c>
      <c r="O483">
        <v>78</v>
      </c>
      <c r="P483" t="str">
        <f t="shared" si="14"/>
        <v>conditioned</v>
      </c>
      <c r="Q483" t="str">
        <f t="shared" si="15"/>
        <v>candidate</v>
      </c>
    </row>
    <row r="484" spans="12:17" x14ac:dyDescent="0.2">
      <c r="L484" t="s">
        <v>431</v>
      </c>
      <c r="M484">
        <v>28</v>
      </c>
      <c r="N484">
        <v>180</v>
      </c>
      <c r="O484">
        <v>75</v>
      </c>
      <c r="P484" t="str">
        <f t="shared" si="14"/>
        <v>candidate</v>
      </c>
      <c r="Q484" t="str">
        <f t="shared" si="15"/>
        <v>candidate</v>
      </c>
    </row>
    <row r="485" spans="12:17" x14ac:dyDescent="0.2">
      <c r="L485" t="s">
        <v>432</v>
      </c>
      <c r="M485">
        <v>27</v>
      </c>
      <c r="N485">
        <v>187</v>
      </c>
      <c r="O485">
        <v>76</v>
      </c>
      <c r="P485" t="str">
        <f t="shared" si="14"/>
        <v>candidate</v>
      </c>
      <c r="Q485" t="str">
        <f t="shared" si="15"/>
        <v>candidate</v>
      </c>
    </row>
    <row r="486" spans="12:17" x14ac:dyDescent="0.2">
      <c r="L486" t="s">
        <v>433</v>
      </c>
      <c r="M486">
        <v>26</v>
      </c>
      <c r="N486">
        <v>184</v>
      </c>
      <c r="O486">
        <v>74</v>
      </c>
      <c r="P486" t="str">
        <f t="shared" si="14"/>
        <v>candidate</v>
      </c>
      <c r="Q486" t="str">
        <f t="shared" si="15"/>
        <v>candidate</v>
      </c>
    </row>
    <row r="487" spans="12:17" x14ac:dyDescent="0.2">
      <c r="L487" t="s">
        <v>434</v>
      </c>
      <c r="M487">
        <v>26</v>
      </c>
      <c r="N487">
        <v>187</v>
      </c>
      <c r="O487">
        <v>88</v>
      </c>
      <c r="P487" t="str">
        <f t="shared" si="14"/>
        <v>candidate</v>
      </c>
      <c r="Q487" t="str">
        <f t="shared" si="15"/>
        <v>candidate</v>
      </c>
    </row>
    <row r="488" spans="12:17" x14ac:dyDescent="0.2">
      <c r="L488" t="s">
        <v>435</v>
      </c>
      <c r="M488">
        <v>24</v>
      </c>
      <c r="N488">
        <v>195</v>
      </c>
      <c r="O488">
        <v>85</v>
      </c>
      <c r="P488" t="str">
        <f t="shared" si="14"/>
        <v>candidate</v>
      </c>
      <c r="Q488" t="str">
        <f t="shared" si="15"/>
        <v>candidate</v>
      </c>
    </row>
    <row r="489" spans="12:17" x14ac:dyDescent="0.2">
      <c r="L489" t="s">
        <v>409</v>
      </c>
      <c r="M489">
        <v>26</v>
      </c>
      <c r="N489">
        <v>175</v>
      </c>
      <c r="O489">
        <v>73</v>
      </c>
      <c r="P489" t="str">
        <f t="shared" si="14"/>
        <v>conditioned</v>
      </c>
      <c r="Q489" t="str">
        <f t="shared" si="15"/>
        <v>not a candidate</v>
      </c>
    </row>
    <row r="490" spans="12:17" x14ac:dyDescent="0.2">
      <c r="L490" t="s">
        <v>436</v>
      </c>
      <c r="M490">
        <v>24</v>
      </c>
      <c r="N490">
        <v>186</v>
      </c>
      <c r="O490">
        <v>73</v>
      </c>
      <c r="P490" t="str">
        <f t="shared" si="14"/>
        <v>candidate</v>
      </c>
      <c r="Q490" t="str">
        <f t="shared" si="15"/>
        <v>candidate</v>
      </c>
    </row>
    <row r="491" spans="12:17" x14ac:dyDescent="0.2">
      <c r="L491" t="s">
        <v>437</v>
      </c>
      <c r="M491">
        <v>24</v>
      </c>
      <c r="N491">
        <v>181</v>
      </c>
      <c r="O491">
        <v>74</v>
      </c>
      <c r="P491" t="str">
        <f t="shared" si="14"/>
        <v>candidate</v>
      </c>
      <c r="Q491" t="str">
        <f t="shared" si="15"/>
        <v>candidate</v>
      </c>
    </row>
    <row r="492" spans="12:17" x14ac:dyDescent="0.2">
      <c r="L492" t="s">
        <v>438</v>
      </c>
      <c r="M492">
        <v>24</v>
      </c>
      <c r="N492">
        <v>197</v>
      </c>
      <c r="O492">
        <v>81</v>
      </c>
      <c r="P492" t="str">
        <f t="shared" si="14"/>
        <v>candidate</v>
      </c>
      <c r="Q492" t="str">
        <f t="shared" si="15"/>
        <v>candidate</v>
      </c>
    </row>
    <row r="493" spans="12:17" x14ac:dyDescent="0.2">
      <c r="L493" t="s">
        <v>439</v>
      </c>
      <c r="M493">
        <v>26</v>
      </c>
      <c r="N493">
        <v>176</v>
      </c>
      <c r="O493">
        <v>70</v>
      </c>
      <c r="P493" t="str">
        <f t="shared" si="14"/>
        <v>conditioned</v>
      </c>
      <c r="Q493" t="str">
        <f t="shared" si="15"/>
        <v>not a candidate</v>
      </c>
    </row>
    <row r="494" spans="12:17" x14ac:dyDescent="0.2">
      <c r="L494" t="s">
        <v>440</v>
      </c>
      <c r="M494">
        <v>24</v>
      </c>
      <c r="N494">
        <v>175</v>
      </c>
      <c r="O494">
        <v>67</v>
      </c>
      <c r="P494" t="str">
        <f t="shared" si="14"/>
        <v>conditioned</v>
      </c>
      <c r="Q494" t="str">
        <f t="shared" si="15"/>
        <v>not a candidate</v>
      </c>
    </row>
    <row r="495" spans="12:17" x14ac:dyDescent="0.2">
      <c r="L495" t="s">
        <v>441</v>
      </c>
      <c r="M495">
        <v>23</v>
      </c>
      <c r="N495">
        <v>189</v>
      </c>
      <c r="O495">
        <v>89</v>
      </c>
      <c r="P495" t="str">
        <f t="shared" si="14"/>
        <v>candidate</v>
      </c>
      <c r="Q495" t="str">
        <f t="shared" si="15"/>
        <v>candidate</v>
      </c>
    </row>
    <row r="496" spans="12:17" x14ac:dyDescent="0.2">
      <c r="L496" t="s">
        <v>442</v>
      </c>
      <c r="M496">
        <v>24</v>
      </c>
      <c r="N496">
        <v>174</v>
      </c>
      <c r="O496">
        <v>60</v>
      </c>
      <c r="P496" t="str">
        <f t="shared" si="14"/>
        <v>conditioned</v>
      </c>
      <c r="Q496" t="str">
        <f t="shared" si="15"/>
        <v>not a candidate</v>
      </c>
    </row>
    <row r="497" spans="12:17" x14ac:dyDescent="0.2">
      <c r="L497" t="s">
        <v>443</v>
      </c>
      <c r="M497">
        <v>25</v>
      </c>
      <c r="N497">
        <v>180</v>
      </c>
      <c r="O497">
        <v>75</v>
      </c>
      <c r="P497" t="str">
        <f t="shared" si="14"/>
        <v>candidate</v>
      </c>
      <c r="Q497" t="str">
        <f t="shared" si="15"/>
        <v>candidate</v>
      </c>
    </row>
    <row r="498" spans="12:17" x14ac:dyDescent="0.2">
      <c r="L498" t="s">
        <v>444</v>
      </c>
      <c r="M498">
        <v>24</v>
      </c>
      <c r="N498">
        <v>173</v>
      </c>
      <c r="O498">
        <v>67</v>
      </c>
      <c r="P498" t="str">
        <f t="shared" si="14"/>
        <v>conditioned</v>
      </c>
      <c r="Q498" t="str">
        <f t="shared" si="15"/>
        <v>not a candidate</v>
      </c>
    </row>
    <row r="499" spans="12:17" x14ac:dyDescent="0.2">
      <c r="L499" t="s">
        <v>445</v>
      </c>
      <c r="M499">
        <v>25</v>
      </c>
      <c r="N499">
        <v>178</v>
      </c>
      <c r="O499">
        <v>77</v>
      </c>
      <c r="P499" t="str">
        <f t="shared" si="14"/>
        <v>conditioned</v>
      </c>
      <c r="Q499" t="str">
        <f t="shared" si="15"/>
        <v>candidate</v>
      </c>
    </row>
    <row r="500" spans="12:17" x14ac:dyDescent="0.2">
      <c r="L500" t="s">
        <v>446</v>
      </c>
      <c r="M500">
        <v>24</v>
      </c>
      <c r="N500">
        <v>189</v>
      </c>
      <c r="O500">
        <v>76</v>
      </c>
      <c r="P500" t="str">
        <f t="shared" si="14"/>
        <v>candidate</v>
      </c>
      <c r="Q500" t="str">
        <f t="shared" si="15"/>
        <v>candidate</v>
      </c>
    </row>
    <row r="501" spans="12:17" x14ac:dyDescent="0.2">
      <c r="L501" t="s">
        <v>447</v>
      </c>
      <c r="M501">
        <v>22</v>
      </c>
      <c r="N501">
        <v>194</v>
      </c>
      <c r="O501">
        <v>75</v>
      </c>
      <c r="P501" t="str">
        <f t="shared" si="14"/>
        <v>candidate</v>
      </c>
      <c r="Q501" t="str">
        <f t="shared" si="15"/>
        <v>candidate</v>
      </c>
    </row>
    <row r="502" spans="12:17" x14ac:dyDescent="0.2">
      <c r="L502" t="s">
        <v>448</v>
      </c>
      <c r="M502">
        <v>24</v>
      </c>
      <c r="N502">
        <v>177</v>
      </c>
      <c r="O502">
        <v>79</v>
      </c>
      <c r="P502" t="str">
        <f t="shared" si="14"/>
        <v>conditioned</v>
      </c>
      <c r="Q502" t="str">
        <f t="shared" si="15"/>
        <v>candidate</v>
      </c>
    </row>
    <row r="503" spans="12:17" x14ac:dyDescent="0.2">
      <c r="L503" t="s">
        <v>449</v>
      </c>
      <c r="M503">
        <v>24</v>
      </c>
      <c r="N503">
        <v>185</v>
      </c>
      <c r="O503">
        <v>74</v>
      </c>
      <c r="P503" t="str">
        <f t="shared" si="14"/>
        <v>candidate</v>
      </c>
      <c r="Q503" t="str">
        <f t="shared" si="15"/>
        <v>candidate</v>
      </c>
    </row>
    <row r="504" spans="12:17" x14ac:dyDescent="0.2">
      <c r="L504" t="s">
        <v>450</v>
      </c>
      <c r="M504">
        <v>23</v>
      </c>
      <c r="N504">
        <v>186</v>
      </c>
      <c r="O504">
        <v>80</v>
      </c>
      <c r="P504" t="str">
        <f t="shared" si="14"/>
        <v>candidate</v>
      </c>
      <c r="Q504" t="str">
        <f t="shared" si="15"/>
        <v>candidate</v>
      </c>
    </row>
    <row r="505" spans="12:17" x14ac:dyDescent="0.2">
      <c r="L505" t="s">
        <v>451</v>
      </c>
      <c r="M505">
        <v>22</v>
      </c>
      <c r="N505">
        <v>190</v>
      </c>
      <c r="O505">
        <v>72</v>
      </c>
      <c r="P505" t="str">
        <f t="shared" si="14"/>
        <v>candidate</v>
      </c>
      <c r="Q505" t="str">
        <f t="shared" si="15"/>
        <v>candidate</v>
      </c>
    </row>
    <row r="506" spans="12:17" x14ac:dyDescent="0.2">
      <c r="L506" t="s">
        <v>452</v>
      </c>
      <c r="M506">
        <v>27</v>
      </c>
      <c r="N506">
        <v>189</v>
      </c>
      <c r="O506">
        <v>83</v>
      </c>
      <c r="P506" t="str">
        <f t="shared" si="14"/>
        <v>candidate</v>
      </c>
      <c r="Q506" t="str">
        <f t="shared" si="15"/>
        <v>candidate</v>
      </c>
    </row>
    <row r="507" spans="12:17" x14ac:dyDescent="0.2">
      <c r="L507" t="s">
        <v>453</v>
      </c>
      <c r="M507">
        <v>20</v>
      </c>
      <c r="N507">
        <v>173</v>
      </c>
      <c r="O507">
        <v>67</v>
      </c>
      <c r="P507" t="str">
        <f t="shared" si="14"/>
        <v>conditioned</v>
      </c>
      <c r="Q507" t="str">
        <f t="shared" si="15"/>
        <v>candidate</v>
      </c>
    </row>
    <row r="508" spans="12:17" x14ac:dyDescent="0.2">
      <c r="L508" t="s">
        <v>454</v>
      </c>
      <c r="M508">
        <v>20</v>
      </c>
      <c r="N508">
        <v>184</v>
      </c>
      <c r="O508">
        <v>83</v>
      </c>
      <c r="P508" t="str">
        <f t="shared" si="14"/>
        <v>candidate</v>
      </c>
      <c r="Q508" t="str">
        <f t="shared" si="15"/>
        <v>candidate</v>
      </c>
    </row>
    <row r="509" spans="12:17" x14ac:dyDescent="0.2">
      <c r="L509" t="s">
        <v>455</v>
      </c>
      <c r="M509">
        <v>20</v>
      </c>
      <c r="N509">
        <v>180</v>
      </c>
      <c r="O509">
        <v>74</v>
      </c>
      <c r="P509" t="str">
        <f t="shared" si="14"/>
        <v>candidate</v>
      </c>
      <c r="Q509" t="str">
        <f t="shared" si="15"/>
        <v>candidate</v>
      </c>
    </row>
    <row r="510" spans="12:17" x14ac:dyDescent="0.2">
      <c r="L510" t="s">
        <v>456</v>
      </c>
      <c r="M510">
        <v>22</v>
      </c>
      <c r="N510">
        <v>178</v>
      </c>
      <c r="O510">
        <v>72</v>
      </c>
      <c r="P510" t="str">
        <f t="shared" si="14"/>
        <v>conditioned</v>
      </c>
      <c r="Q510" t="str">
        <f t="shared" si="15"/>
        <v>candidate</v>
      </c>
    </row>
    <row r="511" spans="12:17" x14ac:dyDescent="0.2">
      <c r="L511" t="s">
        <v>457</v>
      </c>
      <c r="M511">
        <v>20</v>
      </c>
      <c r="N511">
        <v>168</v>
      </c>
      <c r="O511">
        <v>61</v>
      </c>
      <c r="P511" t="str">
        <f t="shared" si="14"/>
        <v>conditioned</v>
      </c>
      <c r="Q511" t="str">
        <f t="shared" si="15"/>
        <v>candidate</v>
      </c>
    </row>
    <row r="512" spans="12:17" x14ac:dyDescent="0.2">
      <c r="L512" t="s">
        <v>367</v>
      </c>
      <c r="M512">
        <v>20</v>
      </c>
      <c r="N512">
        <v>180</v>
      </c>
      <c r="O512">
        <v>73</v>
      </c>
      <c r="P512" t="str">
        <f t="shared" si="14"/>
        <v>candidate</v>
      </c>
      <c r="Q512" t="str">
        <f t="shared" si="15"/>
        <v>candidate</v>
      </c>
    </row>
    <row r="513" spans="12:17" x14ac:dyDescent="0.2">
      <c r="L513" t="s">
        <v>423</v>
      </c>
      <c r="M513">
        <v>22</v>
      </c>
      <c r="N513">
        <v>199</v>
      </c>
      <c r="O513">
        <v>88</v>
      </c>
      <c r="P513" t="str">
        <f t="shared" si="14"/>
        <v>candidate</v>
      </c>
      <c r="Q513" t="str">
        <f t="shared" si="15"/>
        <v>candidate</v>
      </c>
    </row>
    <row r="514" spans="12:17" x14ac:dyDescent="0.2">
      <c r="L514" t="s">
        <v>458</v>
      </c>
      <c r="M514">
        <v>21</v>
      </c>
      <c r="N514">
        <v>164</v>
      </c>
      <c r="O514">
        <v>61</v>
      </c>
      <c r="P514" t="str">
        <f t="shared" ref="P514:P577" si="16">IF(AND(M514&gt;=20, N514&gt;=180), "candidate", "conditioned")</f>
        <v>conditioned</v>
      </c>
      <c r="Q514" t="str">
        <f t="shared" ref="Q514:Q577" si="17">IF(OR(M514&lt;=22, N514&gt;=183, O514&gt;=74), "candidate", "not a candidate")</f>
        <v>candidate</v>
      </c>
    </row>
    <row r="515" spans="12:17" x14ac:dyDescent="0.2">
      <c r="L515" t="s">
        <v>459</v>
      </c>
      <c r="M515">
        <v>18</v>
      </c>
      <c r="N515">
        <v>176</v>
      </c>
      <c r="O515">
        <v>73</v>
      </c>
      <c r="P515" t="str">
        <f t="shared" si="16"/>
        <v>conditioned</v>
      </c>
      <c r="Q515" t="str">
        <f t="shared" si="17"/>
        <v>candidate</v>
      </c>
    </row>
    <row r="516" spans="12:17" x14ac:dyDescent="0.2">
      <c r="L516" t="s">
        <v>429</v>
      </c>
      <c r="M516">
        <v>19</v>
      </c>
      <c r="N516">
        <v>178</v>
      </c>
      <c r="O516">
        <v>68</v>
      </c>
      <c r="P516" t="str">
        <f t="shared" si="16"/>
        <v>conditioned</v>
      </c>
      <c r="Q516" t="str">
        <f t="shared" si="17"/>
        <v>candidate</v>
      </c>
    </row>
    <row r="517" spans="12:17" x14ac:dyDescent="0.2">
      <c r="L517" t="s">
        <v>460</v>
      </c>
      <c r="M517">
        <v>16</v>
      </c>
      <c r="N517">
        <v>182</v>
      </c>
      <c r="O517">
        <v>72</v>
      </c>
      <c r="P517" t="str">
        <f t="shared" si="16"/>
        <v>conditioned</v>
      </c>
      <c r="Q517" t="str">
        <f t="shared" si="17"/>
        <v>candidate</v>
      </c>
    </row>
    <row r="518" spans="12:17" x14ac:dyDescent="0.2">
      <c r="L518" t="s">
        <v>461</v>
      </c>
      <c r="M518">
        <v>16</v>
      </c>
      <c r="N518">
        <v>176</v>
      </c>
      <c r="O518">
        <v>70</v>
      </c>
      <c r="P518" t="str">
        <f t="shared" si="16"/>
        <v>conditioned</v>
      </c>
      <c r="Q518" t="str">
        <f t="shared" si="17"/>
        <v>candidate</v>
      </c>
    </row>
    <row r="519" spans="12:17" x14ac:dyDescent="0.2">
      <c r="L519" t="s">
        <v>462</v>
      </c>
      <c r="M519">
        <v>20</v>
      </c>
      <c r="N519">
        <v>185</v>
      </c>
      <c r="O519">
        <v>79</v>
      </c>
      <c r="P519" t="str">
        <f t="shared" si="16"/>
        <v>candidate</v>
      </c>
      <c r="Q519" t="str">
        <f t="shared" si="17"/>
        <v>candidate</v>
      </c>
    </row>
    <row r="520" spans="12:17" x14ac:dyDescent="0.2">
      <c r="L520" t="s">
        <v>463</v>
      </c>
      <c r="M520">
        <v>19</v>
      </c>
      <c r="N520">
        <v>187</v>
      </c>
      <c r="O520">
        <v>70</v>
      </c>
      <c r="P520" t="str">
        <f t="shared" si="16"/>
        <v>conditioned</v>
      </c>
      <c r="Q520" t="str">
        <f t="shared" si="17"/>
        <v>candidate</v>
      </c>
    </row>
    <row r="521" spans="12:17" x14ac:dyDescent="0.2">
      <c r="L521" t="s">
        <v>464</v>
      </c>
      <c r="M521">
        <v>23</v>
      </c>
      <c r="N521">
        <v>188</v>
      </c>
      <c r="O521">
        <v>78</v>
      </c>
      <c r="P521" t="str">
        <f t="shared" si="16"/>
        <v>candidate</v>
      </c>
      <c r="Q521" t="str">
        <f t="shared" si="17"/>
        <v>candidate</v>
      </c>
    </row>
    <row r="522" spans="12:17" x14ac:dyDescent="0.2">
      <c r="L522" t="s">
        <v>465</v>
      </c>
      <c r="M522">
        <v>21</v>
      </c>
      <c r="N522">
        <v>199</v>
      </c>
      <c r="O522">
        <v>86</v>
      </c>
      <c r="P522" t="str">
        <f t="shared" si="16"/>
        <v>candidate</v>
      </c>
      <c r="Q522" t="str">
        <f t="shared" si="17"/>
        <v>candidate</v>
      </c>
    </row>
    <row r="523" spans="12:17" x14ac:dyDescent="0.2">
      <c r="L523" t="s">
        <v>466</v>
      </c>
      <c r="M523">
        <v>23</v>
      </c>
      <c r="N523">
        <v>193</v>
      </c>
      <c r="O523">
        <v>81</v>
      </c>
      <c r="P523" t="str">
        <f t="shared" si="16"/>
        <v>candidate</v>
      </c>
      <c r="Q523" t="str">
        <f t="shared" si="17"/>
        <v>candidate</v>
      </c>
    </row>
    <row r="524" spans="12:17" x14ac:dyDescent="0.2">
      <c r="L524" t="s">
        <v>467</v>
      </c>
      <c r="M524">
        <v>22</v>
      </c>
      <c r="N524">
        <v>180</v>
      </c>
      <c r="O524">
        <v>67</v>
      </c>
      <c r="P524" t="str">
        <f t="shared" si="16"/>
        <v>candidate</v>
      </c>
      <c r="Q524" t="str">
        <f t="shared" si="17"/>
        <v>candidate</v>
      </c>
    </row>
    <row r="525" spans="12:17" x14ac:dyDescent="0.2">
      <c r="L525" t="s">
        <v>468</v>
      </c>
      <c r="M525">
        <v>20</v>
      </c>
      <c r="N525">
        <v>178</v>
      </c>
      <c r="O525">
        <v>75</v>
      </c>
      <c r="P525" t="str">
        <f t="shared" si="16"/>
        <v>conditioned</v>
      </c>
      <c r="Q525" t="str">
        <f t="shared" si="17"/>
        <v>candidate</v>
      </c>
    </row>
    <row r="526" spans="12:17" x14ac:dyDescent="0.2">
      <c r="L526" t="s">
        <v>469</v>
      </c>
      <c r="M526">
        <v>22</v>
      </c>
      <c r="N526">
        <v>182</v>
      </c>
      <c r="O526">
        <v>77</v>
      </c>
      <c r="P526" t="str">
        <f t="shared" si="16"/>
        <v>candidate</v>
      </c>
      <c r="Q526" t="str">
        <f t="shared" si="17"/>
        <v>candidate</v>
      </c>
    </row>
    <row r="527" spans="12:17" x14ac:dyDescent="0.2">
      <c r="L527" t="s">
        <v>470</v>
      </c>
      <c r="M527">
        <v>21</v>
      </c>
      <c r="N527">
        <v>179</v>
      </c>
      <c r="O527">
        <v>70</v>
      </c>
      <c r="P527" t="str">
        <f t="shared" si="16"/>
        <v>conditioned</v>
      </c>
      <c r="Q527" t="str">
        <f t="shared" si="17"/>
        <v>candidate</v>
      </c>
    </row>
    <row r="528" spans="12:17" x14ac:dyDescent="0.2">
      <c r="L528" t="s">
        <v>471</v>
      </c>
      <c r="M528">
        <v>22</v>
      </c>
      <c r="N528">
        <v>192</v>
      </c>
      <c r="O528">
        <v>89</v>
      </c>
      <c r="P528" t="str">
        <f t="shared" si="16"/>
        <v>candidate</v>
      </c>
      <c r="Q528" t="str">
        <f t="shared" si="17"/>
        <v>candidate</v>
      </c>
    </row>
    <row r="529" spans="12:17" x14ac:dyDescent="0.2">
      <c r="L529" t="s">
        <v>472</v>
      </c>
      <c r="M529">
        <v>23</v>
      </c>
      <c r="N529">
        <v>176</v>
      </c>
      <c r="O529">
        <v>61</v>
      </c>
      <c r="P529" t="str">
        <f t="shared" si="16"/>
        <v>conditioned</v>
      </c>
      <c r="Q529" t="str">
        <f t="shared" si="17"/>
        <v>not a candidate</v>
      </c>
    </row>
    <row r="530" spans="12:17" x14ac:dyDescent="0.2">
      <c r="L530" t="s">
        <v>473</v>
      </c>
      <c r="M530">
        <v>19</v>
      </c>
      <c r="N530">
        <v>191</v>
      </c>
      <c r="O530">
        <v>88</v>
      </c>
      <c r="P530" t="str">
        <f t="shared" si="16"/>
        <v>conditioned</v>
      </c>
      <c r="Q530" t="str">
        <f t="shared" si="17"/>
        <v>candidate</v>
      </c>
    </row>
    <row r="531" spans="12:17" x14ac:dyDescent="0.2">
      <c r="L531" t="s">
        <v>474</v>
      </c>
      <c r="M531">
        <v>21</v>
      </c>
      <c r="N531">
        <v>178</v>
      </c>
      <c r="O531">
        <v>75</v>
      </c>
      <c r="P531" t="str">
        <f t="shared" si="16"/>
        <v>conditioned</v>
      </c>
      <c r="Q531" t="str">
        <f t="shared" si="17"/>
        <v>candidate</v>
      </c>
    </row>
    <row r="532" spans="12:17" x14ac:dyDescent="0.2">
      <c r="L532" t="s">
        <v>475</v>
      </c>
      <c r="M532">
        <v>18</v>
      </c>
      <c r="N532">
        <v>190</v>
      </c>
      <c r="O532">
        <v>73</v>
      </c>
      <c r="P532" t="str">
        <f t="shared" si="16"/>
        <v>conditioned</v>
      </c>
      <c r="Q532" t="str">
        <f t="shared" si="17"/>
        <v>candidate</v>
      </c>
    </row>
    <row r="533" spans="12:17" x14ac:dyDescent="0.2">
      <c r="L533" t="s">
        <v>476</v>
      </c>
      <c r="M533">
        <v>20</v>
      </c>
      <c r="N533">
        <v>176</v>
      </c>
      <c r="O533">
        <v>75</v>
      </c>
      <c r="P533" t="str">
        <f t="shared" si="16"/>
        <v>conditioned</v>
      </c>
      <c r="Q533" t="str">
        <f t="shared" si="17"/>
        <v>candidate</v>
      </c>
    </row>
    <row r="534" spans="12:17" x14ac:dyDescent="0.2">
      <c r="L534" t="s">
        <v>477</v>
      </c>
      <c r="M534">
        <v>20</v>
      </c>
      <c r="N534">
        <v>178</v>
      </c>
      <c r="O534">
        <v>76</v>
      </c>
      <c r="P534" t="str">
        <f t="shared" si="16"/>
        <v>conditioned</v>
      </c>
      <c r="Q534" t="str">
        <f t="shared" si="17"/>
        <v>candidate</v>
      </c>
    </row>
    <row r="535" spans="12:17" x14ac:dyDescent="0.2">
      <c r="L535" t="s">
        <v>478</v>
      </c>
      <c r="M535">
        <v>21</v>
      </c>
      <c r="N535">
        <v>190</v>
      </c>
      <c r="O535">
        <v>99</v>
      </c>
      <c r="P535" t="str">
        <f t="shared" si="16"/>
        <v>candidate</v>
      </c>
      <c r="Q535" t="str">
        <f t="shared" si="17"/>
        <v>candidate</v>
      </c>
    </row>
    <row r="536" spans="12:17" x14ac:dyDescent="0.2">
      <c r="L536" t="s">
        <v>479</v>
      </c>
      <c r="M536">
        <v>18</v>
      </c>
      <c r="N536">
        <v>192</v>
      </c>
      <c r="O536">
        <v>85</v>
      </c>
      <c r="P536" t="str">
        <f t="shared" si="16"/>
        <v>conditioned</v>
      </c>
      <c r="Q536" t="str">
        <f t="shared" si="17"/>
        <v>candidate</v>
      </c>
    </row>
    <row r="537" spans="12:17" x14ac:dyDescent="0.2">
      <c r="L537" t="s">
        <v>480</v>
      </c>
      <c r="M537">
        <v>23</v>
      </c>
      <c r="N537">
        <v>168</v>
      </c>
      <c r="O537">
        <v>65</v>
      </c>
      <c r="P537" t="str">
        <f t="shared" si="16"/>
        <v>conditioned</v>
      </c>
      <c r="Q537" t="str">
        <f t="shared" si="17"/>
        <v>not a candidate</v>
      </c>
    </row>
    <row r="538" spans="12:17" x14ac:dyDescent="0.2">
      <c r="L538" t="s">
        <v>481</v>
      </c>
      <c r="M538">
        <v>19</v>
      </c>
      <c r="N538">
        <v>170</v>
      </c>
      <c r="O538">
        <v>68</v>
      </c>
      <c r="P538" t="str">
        <f t="shared" si="16"/>
        <v>conditioned</v>
      </c>
      <c r="Q538" t="str">
        <f t="shared" si="17"/>
        <v>candidate</v>
      </c>
    </row>
    <row r="539" spans="12:17" x14ac:dyDescent="0.2">
      <c r="L539" t="s">
        <v>482</v>
      </c>
      <c r="M539">
        <v>21</v>
      </c>
      <c r="N539">
        <v>187</v>
      </c>
      <c r="O539">
        <v>83</v>
      </c>
      <c r="P539" t="str">
        <f t="shared" si="16"/>
        <v>candidate</v>
      </c>
      <c r="Q539" t="str">
        <f t="shared" si="17"/>
        <v>candidate</v>
      </c>
    </row>
    <row r="540" spans="12:17" x14ac:dyDescent="0.2">
      <c r="L540" t="s">
        <v>483</v>
      </c>
      <c r="M540">
        <v>16</v>
      </c>
      <c r="N540">
        <v>193</v>
      </c>
      <c r="O540">
        <v>86</v>
      </c>
      <c r="P540" t="str">
        <f t="shared" si="16"/>
        <v>conditioned</v>
      </c>
      <c r="Q540" t="str">
        <f t="shared" si="17"/>
        <v>candidate</v>
      </c>
    </row>
    <row r="541" spans="12:17" x14ac:dyDescent="0.2">
      <c r="L541" t="s">
        <v>484</v>
      </c>
      <c r="M541">
        <v>18</v>
      </c>
      <c r="N541">
        <v>175</v>
      </c>
      <c r="O541">
        <v>60</v>
      </c>
      <c r="P541" t="str">
        <f t="shared" si="16"/>
        <v>conditioned</v>
      </c>
      <c r="Q541" t="str">
        <f t="shared" si="17"/>
        <v>candidate</v>
      </c>
    </row>
    <row r="542" spans="12:17" x14ac:dyDescent="0.2">
      <c r="L542" t="s">
        <v>485</v>
      </c>
      <c r="M542">
        <v>40</v>
      </c>
      <c r="N542">
        <v>188</v>
      </c>
      <c r="O542">
        <v>79</v>
      </c>
      <c r="P542" t="str">
        <f t="shared" si="16"/>
        <v>candidate</v>
      </c>
      <c r="Q542" t="str">
        <f t="shared" si="17"/>
        <v>candidate</v>
      </c>
    </row>
    <row r="543" spans="12:17" x14ac:dyDescent="0.2">
      <c r="L543" t="s">
        <v>486</v>
      </c>
      <c r="M543">
        <v>32</v>
      </c>
      <c r="N543">
        <v>173</v>
      </c>
      <c r="O543">
        <v>71</v>
      </c>
      <c r="P543" t="str">
        <f t="shared" si="16"/>
        <v>conditioned</v>
      </c>
      <c r="Q543" t="str">
        <f t="shared" si="17"/>
        <v>not a candidate</v>
      </c>
    </row>
    <row r="544" spans="12:17" x14ac:dyDescent="0.2">
      <c r="L544" t="s">
        <v>487</v>
      </c>
      <c r="M544">
        <v>32</v>
      </c>
      <c r="N544">
        <v>170</v>
      </c>
      <c r="O544">
        <v>68</v>
      </c>
      <c r="P544" t="str">
        <f t="shared" si="16"/>
        <v>conditioned</v>
      </c>
      <c r="Q544" t="str">
        <f t="shared" si="17"/>
        <v>not a candidate</v>
      </c>
    </row>
    <row r="545" spans="12:17" x14ac:dyDescent="0.2">
      <c r="L545" t="s">
        <v>488</v>
      </c>
      <c r="M545">
        <v>30</v>
      </c>
      <c r="N545">
        <v>175</v>
      </c>
      <c r="O545">
        <v>70</v>
      </c>
      <c r="P545" t="str">
        <f t="shared" si="16"/>
        <v>conditioned</v>
      </c>
      <c r="Q545" t="str">
        <f t="shared" si="17"/>
        <v>not a candidate</v>
      </c>
    </row>
    <row r="546" spans="12:17" x14ac:dyDescent="0.2">
      <c r="L546" t="s">
        <v>489</v>
      </c>
      <c r="M546">
        <v>30</v>
      </c>
      <c r="N546">
        <v>190</v>
      </c>
      <c r="O546">
        <v>86</v>
      </c>
      <c r="P546" t="str">
        <f t="shared" si="16"/>
        <v>candidate</v>
      </c>
      <c r="Q546" t="str">
        <f t="shared" si="17"/>
        <v>candidate</v>
      </c>
    </row>
    <row r="547" spans="12:17" x14ac:dyDescent="0.2">
      <c r="L547" t="s">
        <v>490</v>
      </c>
      <c r="M547">
        <v>30</v>
      </c>
      <c r="N547">
        <v>185</v>
      </c>
      <c r="O547">
        <v>77</v>
      </c>
      <c r="P547" t="str">
        <f t="shared" si="16"/>
        <v>candidate</v>
      </c>
      <c r="Q547" t="str">
        <f t="shared" si="17"/>
        <v>candidate</v>
      </c>
    </row>
    <row r="548" spans="12:17" x14ac:dyDescent="0.2">
      <c r="L548" t="s">
        <v>491</v>
      </c>
      <c r="M548">
        <v>27</v>
      </c>
      <c r="N548">
        <v>188</v>
      </c>
      <c r="O548">
        <v>80</v>
      </c>
      <c r="P548" t="str">
        <f t="shared" si="16"/>
        <v>candidate</v>
      </c>
      <c r="Q548" t="str">
        <f t="shared" si="17"/>
        <v>candidate</v>
      </c>
    </row>
    <row r="549" spans="12:17" x14ac:dyDescent="0.2">
      <c r="L549" t="s">
        <v>492</v>
      </c>
      <c r="M549">
        <v>27</v>
      </c>
      <c r="N549">
        <v>180</v>
      </c>
      <c r="O549">
        <v>76</v>
      </c>
      <c r="P549" t="str">
        <f t="shared" si="16"/>
        <v>candidate</v>
      </c>
      <c r="Q549" t="str">
        <f t="shared" si="17"/>
        <v>candidate</v>
      </c>
    </row>
    <row r="550" spans="12:17" x14ac:dyDescent="0.2">
      <c r="L550" t="s">
        <v>432</v>
      </c>
      <c r="M550">
        <v>27</v>
      </c>
      <c r="N550">
        <v>187</v>
      </c>
      <c r="O550">
        <v>76</v>
      </c>
      <c r="P550" t="str">
        <f t="shared" si="16"/>
        <v>candidate</v>
      </c>
      <c r="Q550" t="str">
        <f t="shared" si="17"/>
        <v>candidate</v>
      </c>
    </row>
    <row r="551" spans="12:17" x14ac:dyDescent="0.2">
      <c r="L551" t="s">
        <v>434</v>
      </c>
      <c r="M551">
        <v>26</v>
      </c>
      <c r="N551">
        <v>187</v>
      </c>
      <c r="O551">
        <v>88</v>
      </c>
      <c r="P551" t="str">
        <f t="shared" si="16"/>
        <v>candidate</v>
      </c>
      <c r="Q551" t="str">
        <f t="shared" si="17"/>
        <v>candidate</v>
      </c>
    </row>
    <row r="552" spans="12:17" x14ac:dyDescent="0.2">
      <c r="L552" t="s">
        <v>493</v>
      </c>
      <c r="M552">
        <v>25</v>
      </c>
      <c r="N552">
        <v>192</v>
      </c>
      <c r="O552">
        <v>80</v>
      </c>
      <c r="P552" t="str">
        <f t="shared" si="16"/>
        <v>candidate</v>
      </c>
      <c r="Q552" t="str">
        <f t="shared" si="17"/>
        <v>candidate</v>
      </c>
    </row>
    <row r="553" spans="12:17" x14ac:dyDescent="0.2">
      <c r="L553" t="s">
        <v>494</v>
      </c>
      <c r="M553">
        <v>26</v>
      </c>
      <c r="N553">
        <v>189</v>
      </c>
      <c r="O553">
        <v>86</v>
      </c>
      <c r="P553" t="str">
        <f t="shared" si="16"/>
        <v>candidate</v>
      </c>
      <c r="Q553" t="str">
        <f t="shared" si="17"/>
        <v>candidate</v>
      </c>
    </row>
    <row r="554" spans="12:17" x14ac:dyDescent="0.2">
      <c r="L554" t="s">
        <v>495</v>
      </c>
      <c r="M554">
        <v>23</v>
      </c>
      <c r="N554">
        <v>192</v>
      </c>
      <c r="O554">
        <v>75</v>
      </c>
      <c r="P554" t="str">
        <f t="shared" si="16"/>
        <v>candidate</v>
      </c>
      <c r="Q554" t="str">
        <f t="shared" si="17"/>
        <v>candidate</v>
      </c>
    </row>
    <row r="555" spans="12:17" x14ac:dyDescent="0.2">
      <c r="L555" t="s">
        <v>496</v>
      </c>
      <c r="M555">
        <v>24</v>
      </c>
      <c r="N555">
        <v>168</v>
      </c>
      <c r="O555">
        <v>65</v>
      </c>
      <c r="P555" t="str">
        <f t="shared" si="16"/>
        <v>conditioned</v>
      </c>
      <c r="Q555" t="str">
        <f t="shared" si="17"/>
        <v>not a candidate</v>
      </c>
    </row>
    <row r="556" spans="12:17" x14ac:dyDescent="0.2">
      <c r="L556" t="s">
        <v>497</v>
      </c>
      <c r="M556">
        <v>23</v>
      </c>
      <c r="N556">
        <v>178</v>
      </c>
      <c r="O556">
        <v>70</v>
      </c>
      <c r="P556" t="str">
        <f t="shared" si="16"/>
        <v>conditioned</v>
      </c>
      <c r="Q556" t="str">
        <f t="shared" si="17"/>
        <v>not a candidate</v>
      </c>
    </row>
    <row r="557" spans="12:17" x14ac:dyDescent="0.2">
      <c r="L557" t="s">
        <v>498</v>
      </c>
      <c r="M557">
        <v>24</v>
      </c>
      <c r="N557">
        <v>167</v>
      </c>
      <c r="O557">
        <v>66</v>
      </c>
      <c r="P557" t="str">
        <f t="shared" si="16"/>
        <v>conditioned</v>
      </c>
      <c r="Q557" t="str">
        <f t="shared" si="17"/>
        <v>not a candidate</v>
      </c>
    </row>
    <row r="558" spans="12:17" x14ac:dyDescent="0.2">
      <c r="L558" t="s">
        <v>499</v>
      </c>
      <c r="M558">
        <v>25</v>
      </c>
      <c r="N558">
        <v>183</v>
      </c>
      <c r="O558">
        <v>65</v>
      </c>
      <c r="P558" t="str">
        <f t="shared" si="16"/>
        <v>candidate</v>
      </c>
      <c r="Q558" t="str">
        <f t="shared" si="17"/>
        <v>candidate</v>
      </c>
    </row>
    <row r="559" spans="12:17" x14ac:dyDescent="0.2">
      <c r="L559" t="s">
        <v>500</v>
      </c>
      <c r="M559">
        <v>24</v>
      </c>
      <c r="N559">
        <v>176</v>
      </c>
      <c r="O559">
        <v>73</v>
      </c>
      <c r="P559" t="str">
        <f t="shared" si="16"/>
        <v>conditioned</v>
      </c>
      <c r="Q559" t="str">
        <f t="shared" si="17"/>
        <v>not a candidate</v>
      </c>
    </row>
    <row r="560" spans="12:17" x14ac:dyDescent="0.2">
      <c r="L560" t="s">
        <v>501</v>
      </c>
      <c r="M560">
        <v>23</v>
      </c>
      <c r="N560">
        <v>173</v>
      </c>
      <c r="O560">
        <v>70</v>
      </c>
      <c r="P560" t="str">
        <f t="shared" si="16"/>
        <v>conditioned</v>
      </c>
      <c r="Q560" t="str">
        <f t="shared" si="17"/>
        <v>not a candidate</v>
      </c>
    </row>
    <row r="561" spans="12:17" x14ac:dyDescent="0.2">
      <c r="L561" t="s">
        <v>502</v>
      </c>
      <c r="M561">
        <v>23</v>
      </c>
      <c r="N561">
        <v>169</v>
      </c>
      <c r="O561">
        <v>67</v>
      </c>
      <c r="P561" t="str">
        <f t="shared" si="16"/>
        <v>conditioned</v>
      </c>
      <c r="Q561" t="str">
        <f t="shared" si="17"/>
        <v>not a candidate</v>
      </c>
    </row>
    <row r="562" spans="12:17" x14ac:dyDescent="0.2">
      <c r="L562" t="s">
        <v>503</v>
      </c>
      <c r="M562">
        <v>23</v>
      </c>
      <c r="N562">
        <v>199</v>
      </c>
      <c r="O562">
        <v>90</v>
      </c>
      <c r="P562" t="str">
        <f t="shared" si="16"/>
        <v>candidate</v>
      </c>
      <c r="Q562" t="str">
        <f t="shared" si="17"/>
        <v>candidate</v>
      </c>
    </row>
    <row r="563" spans="12:17" x14ac:dyDescent="0.2">
      <c r="L563" t="s">
        <v>504</v>
      </c>
      <c r="M563">
        <v>26</v>
      </c>
      <c r="N563">
        <v>180</v>
      </c>
      <c r="O563">
        <v>73</v>
      </c>
      <c r="P563" t="str">
        <f t="shared" si="16"/>
        <v>candidate</v>
      </c>
      <c r="Q563" t="str">
        <f t="shared" si="17"/>
        <v>not a candidate</v>
      </c>
    </row>
    <row r="564" spans="12:17" x14ac:dyDescent="0.2">
      <c r="L564" t="s">
        <v>505</v>
      </c>
      <c r="M564">
        <v>26</v>
      </c>
      <c r="N564">
        <v>191</v>
      </c>
      <c r="O564">
        <v>80</v>
      </c>
      <c r="P564" t="str">
        <f t="shared" si="16"/>
        <v>candidate</v>
      </c>
      <c r="Q564" t="str">
        <f t="shared" si="17"/>
        <v>candidate</v>
      </c>
    </row>
    <row r="565" spans="12:17" x14ac:dyDescent="0.2">
      <c r="L565" t="s">
        <v>506</v>
      </c>
      <c r="M565">
        <v>23</v>
      </c>
      <c r="N565">
        <v>191</v>
      </c>
      <c r="O565">
        <v>85</v>
      </c>
      <c r="P565" t="str">
        <f t="shared" si="16"/>
        <v>candidate</v>
      </c>
      <c r="Q565" t="str">
        <f t="shared" si="17"/>
        <v>candidate</v>
      </c>
    </row>
    <row r="566" spans="12:17" x14ac:dyDescent="0.2">
      <c r="L566" t="s">
        <v>507</v>
      </c>
      <c r="M566">
        <v>26</v>
      </c>
      <c r="N566">
        <v>174</v>
      </c>
      <c r="O566">
        <v>66</v>
      </c>
      <c r="P566" t="str">
        <f t="shared" si="16"/>
        <v>conditioned</v>
      </c>
      <c r="Q566" t="str">
        <f t="shared" si="17"/>
        <v>not a candidate</v>
      </c>
    </row>
    <row r="567" spans="12:17" x14ac:dyDescent="0.2">
      <c r="L567" t="s">
        <v>508</v>
      </c>
      <c r="M567">
        <v>23</v>
      </c>
      <c r="N567">
        <v>181</v>
      </c>
      <c r="O567">
        <v>75</v>
      </c>
      <c r="P567" t="str">
        <f t="shared" si="16"/>
        <v>candidate</v>
      </c>
      <c r="Q567" t="str">
        <f t="shared" si="17"/>
        <v>candidate</v>
      </c>
    </row>
    <row r="568" spans="12:17" x14ac:dyDescent="0.2">
      <c r="L568" t="s">
        <v>509</v>
      </c>
      <c r="M568">
        <v>22</v>
      </c>
      <c r="N568">
        <v>163</v>
      </c>
      <c r="O568">
        <v>62</v>
      </c>
      <c r="P568" t="str">
        <f t="shared" si="16"/>
        <v>conditioned</v>
      </c>
      <c r="Q568" t="str">
        <f t="shared" si="17"/>
        <v>candidate</v>
      </c>
    </row>
    <row r="569" spans="12:17" x14ac:dyDescent="0.2">
      <c r="L569" t="s">
        <v>510</v>
      </c>
      <c r="M569">
        <v>23</v>
      </c>
      <c r="N569">
        <v>196</v>
      </c>
      <c r="O569">
        <v>74</v>
      </c>
      <c r="P569" t="str">
        <f t="shared" si="16"/>
        <v>candidate</v>
      </c>
      <c r="Q569" t="str">
        <f t="shared" si="17"/>
        <v>candidate</v>
      </c>
    </row>
    <row r="570" spans="12:17" x14ac:dyDescent="0.2">
      <c r="L570" t="s">
        <v>511</v>
      </c>
      <c r="M570">
        <v>25</v>
      </c>
      <c r="N570">
        <v>186</v>
      </c>
      <c r="O570">
        <v>79</v>
      </c>
      <c r="P570" t="str">
        <f t="shared" si="16"/>
        <v>candidate</v>
      </c>
      <c r="Q570" t="str">
        <f t="shared" si="17"/>
        <v>candidate</v>
      </c>
    </row>
    <row r="571" spans="12:17" x14ac:dyDescent="0.2">
      <c r="L571" t="s">
        <v>512</v>
      </c>
      <c r="M571">
        <v>26</v>
      </c>
      <c r="N571">
        <v>179</v>
      </c>
      <c r="O571">
        <v>86</v>
      </c>
      <c r="P571" t="str">
        <f t="shared" si="16"/>
        <v>conditioned</v>
      </c>
      <c r="Q571" t="str">
        <f t="shared" si="17"/>
        <v>candidate</v>
      </c>
    </row>
    <row r="572" spans="12:17" x14ac:dyDescent="0.2">
      <c r="L572" t="s">
        <v>513</v>
      </c>
      <c r="M572">
        <v>26</v>
      </c>
      <c r="N572">
        <v>194</v>
      </c>
      <c r="O572">
        <v>89</v>
      </c>
      <c r="P572" t="str">
        <f t="shared" si="16"/>
        <v>candidate</v>
      </c>
      <c r="Q572" t="str">
        <f t="shared" si="17"/>
        <v>candidate</v>
      </c>
    </row>
    <row r="573" spans="12:17" x14ac:dyDescent="0.2">
      <c r="L573" t="s">
        <v>514</v>
      </c>
      <c r="M573">
        <v>22</v>
      </c>
      <c r="N573">
        <v>183</v>
      </c>
      <c r="O573">
        <v>79</v>
      </c>
      <c r="P573" t="str">
        <f t="shared" si="16"/>
        <v>candidate</v>
      </c>
      <c r="Q573" t="str">
        <f t="shared" si="17"/>
        <v>candidate</v>
      </c>
    </row>
    <row r="574" spans="12:17" x14ac:dyDescent="0.2">
      <c r="L574" t="s">
        <v>515</v>
      </c>
      <c r="M574">
        <v>21</v>
      </c>
      <c r="N574">
        <v>183</v>
      </c>
      <c r="O574">
        <v>67</v>
      </c>
      <c r="P574" t="str">
        <f t="shared" si="16"/>
        <v>candidate</v>
      </c>
      <c r="Q574" t="str">
        <f t="shared" si="17"/>
        <v>candidate</v>
      </c>
    </row>
    <row r="575" spans="12:17" x14ac:dyDescent="0.2">
      <c r="L575" t="s">
        <v>516</v>
      </c>
      <c r="M575">
        <v>21</v>
      </c>
      <c r="N575">
        <v>178</v>
      </c>
      <c r="O575">
        <v>70</v>
      </c>
      <c r="P575" t="str">
        <f t="shared" si="16"/>
        <v>conditioned</v>
      </c>
      <c r="Q575" t="str">
        <f t="shared" si="17"/>
        <v>candidate</v>
      </c>
    </row>
    <row r="576" spans="12:17" x14ac:dyDescent="0.2">
      <c r="L576" t="s">
        <v>517</v>
      </c>
      <c r="M576">
        <v>24</v>
      </c>
      <c r="N576">
        <v>183</v>
      </c>
      <c r="O576">
        <v>76</v>
      </c>
      <c r="P576" t="str">
        <f t="shared" si="16"/>
        <v>candidate</v>
      </c>
      <c r="Q576" t="str">
        <f t="shared" si="17"/>
        <v>candidate</v>
      </c>
    </row>
    <row r="577" spans="12:17" x14ac:dyDescent="0.2">
      <c r="L577" t="s">
        <v>518</v>
      </c>
      <c r="M577">
        <v>21</v>
      </c>
      <c r="N577">
        <v>188</v>
      </c>
      <c r="O577">
        <v>85</v>
      </c>
      <c r="P577" t="str">
        <f t="shared" si="16"/>
        <v>candidate</v>
      </c>
      <c r="Q577" t="str">
        <f t="shared" si="17"/>
        <v>candidate</v>
      </c>
    </row>
    <row r="578" spans="12:17" x14ac:dyDescent="0.2">
      <c r="L578" t="s">
        <v>519</v>
      </c>
      <c r="M578">
        <v>21</v>
      </c>
      <c r="N578">
        <v>189</v>
      </c>
      <c r="O578">
        <v>71</v>
      </c>
      <c r="P578" t="str">
        <f t="shared" ref="P578:P641" si="18">IF(AND(M578&gt;=20, N578&gt;=180), "candidate", "conditioned")</f>
        <v>candidate</v>
      </c>
      <c r="Q578" t="str">
        <f t="shared" ref="Q578:Q641" si="19">IF(OR(M578&lt;=22, N578&gt;=183, O578&gt;=74), "candidate", "not a candidate")</f>
        <v>candidate</v>
      </c>
    </row>
    <row r="579" spans="12:17" x14ac:dyDescent="0.2">
      <c r="L579" t="s">
        <v>520</v>
      </c>
      <c r="M579">
        <v>21</v>
      </c>
      <c r="N579">
        <v>191</v>
      </c>
      <c r="O579">
        <v>75</v>
      </c>
      <c r="P579" t="str">
        <f t="shared" si="18"/>
        <v>candidate</v>
      </c>
      <c r="Q579" t="str">
        <f t="shared" si="19"/>
        <v>candidate</v>
      </c>
    </row>
    <row r="580" spans="12:17" x14ac:dyDescent="0.2">
      <c r="L580" t="s">
        <v>521</v>
      </c>
      <c r="M580">
        <v>22</v>
      </c>
      <c r="N580">
        <v>178</v>
      </c>
      <c r="O580">
        <v>78</v>
      </c>
      <c r="P580" t="str">
        <f t="shared" si="18"/>
        <v>conditioned</v>
      </c>
      <c r="Q580" t="str">
        <f t="shared" si="19"/>
        <v>candidate</v>
      </c>
    </row>
    <row r="581" spans="12:17" x14ac:dyDescent="0.2">
      <c r="L581" t="s">
        <v>522</v>
      </c>
      <c r="M581">
        <v>20</v>
      </c>
      <c r="N581">
        <v>170</v>
      </c>
      <c r="O581">
        <v>62</v>
      </c>
      <c r="P581" t="str">
        <f t="shared" si="18"/>
        <v>conditioned</v>
      </c>
      <c r="Q581" t="str">
        <f t="shared" si="19"/>
        <v>candidate</v>
      </c>
    </row>
    <row r="582" spans="12:17" x14ac:dyDescent="0.2">
      <c r="L582" t="s">
        <v>523</v>
      </c>
      <c r="M582">
        <v>19</v>
      </c>
      <c r="N582">
        <v>185</v>
      </c>
      <c r="O582">
        <v>81</v>
      </c>
      <c r="P582" t="str">
        <f t="shared" si="18"/>
        <v>conditioned</v>
      </c>
      <c r="Q582" t="str">
        <f t="shared" si="19"/>
        <v>candidate</v>
      </c>
    </row>
    <row r="583" spans="12:17" x14ac:dyDescent="0.2">
      <c r="L583" t="s">
        <v>524</v>
      </c>
      <c r="M583">
        <v>20</v>
      </c>
      <c r="N583">
        <v>180</v>
      </c>
      <c r="O583">
        <v>76</v>
      </c>
      <c r="P583" t="str">
        <f t="shared" si="18"/>
        <v>candidate</v>
      </c>
      <c r="Q583" t="str">
        <f t="shared" si="19"/>
        <v>candidate</v>
      </c>
    </row>
    <row r="584" spans="12:17" x14ac:dyDescent="0.2">
      <c r="L584" t="s">
        <v>525</v>
      </c>
      <c r="M584">
        <v>20</v>
      </c>
      <c r="N584">
        <v>185</v>
      </c>
      <c r="O584">
        <v>77</v>
      </c>
      <c r="P584" t="str">
        <f t="shared" si="18"/>
        <v>candidate</v>
      </c>
      <c r="Q584" t="str">
        <f t="shared" si="19"/>
        <v>candidate</v>
      </c>
    </row>
    <row r="585" spans="12:17" x14ac:dyDescent="0.2">
      <c r="L585" t="s">
        <v>526</v>
      </c>
      <c r="M585">
        <v>20</v>
      </c>
      <c r="N585">
        <v>206</v>
      </c>
      <c r="O585">
        <v>98</v>
      </c>
      <c r="P585" t="str">
        <f t="shared" si="18"/>
        <v>candidate</v>
      </c>
      <c r="Q585" t="str">
        <f t="shared" si="19"/>
        <v>candidate</v>
      </c>
    </row>
    <row r="586" spans="12:17" x14ac:dyDescent="0.2">
      <c r="L586" t="s">
        <v>476</v>
      </c>
      <c r="M586">
        <v>20</v>
      </c>
      <c r="N586">
        <v>176</v>
      </c>
      <c r="O586">
        <v>75</v>
      </c>
      <c r="P586" t="str">
        <f t="shared" si="18"/>
        <v>conditioned</v>
      </c>
      <c r="Q586" t="str">
        <f t="shared" si="19"/>
        <v>candidate</v>
      </c>
    </row>
    <row r="587" spans="12:17" x14ac:dyDescent="0.2">
      <c r="L587" t="s">
        <v>527</v>
      </c>
      <c r="M587">
        <v>20</v>
      </c>
      <c r="N587">
        <v>177</v>
      </c>
      <c r="O587">
        <v>68</v>
      </c>
      <c r="P587" t="str">
        <f t="shared" si="18"/>
        <v>conditioned</v>
      </c>
      <c r="Q587" t="str">
        <f t="shared" si="19"/>
        <v>candidate</v>
      </c>
    </row>
    <row r="588" spans="12:17" x14ac:dyDescent="0.2">
      <c r="L588" t="s">
        <v>528</v>
      </c>
      <c r="M588">
        <v>21</v>
      </c>
      <c r="N588">
        <v>178</v>
      </c>
      <c r="O588">
        <v>70</v>
      </c>
      <c r="P588" t="str">
        <f t="shared" si="18"/>
        <v>conditioned</v>
      </c>
      <c r="Q588" t="str">
        <f t="shared" si="19"/>
        <v>candidate</v>
      </c>
    </row>
    <row r="589" spans="12:17" x14ac:dyDescent="0.2">
      <c r="L589" t="s">
        <v>529</v>
      </c>
      <c r="M589">
        <v>18</v>
      </c>
      <c r="N589">
        <v>176</v>
      </c>
      <c r="O589">
        <v>70</v>
      </c>
      <c r="P589" t="str">
        <f t="shared" si="18"/>
        <v>conditioned</v>
      </c>
      <c r="Q589" t="str">
        <f t="shared" si="19"/>
        <v>candidate</v>
      </c>
    </row>
    <row r="590" spans="12:17" x14ac:dyDescent="0.2">
      <c r="L590" t="s">
        <v>530</v>
      </c>
      <c r="M590">
        <v>21</v>
      </c>
      <c r="N590">
        <v>183</v>
      </c>
      <c r="O590">
        <v>63</v>
      </c>
      <c r="P590" t="str">
        <f t="shared" si="18"/>
        <v>candidate</v>
      </c>
      <c r="Q590" t="str">
        <f t="shared" si="19"/>
        <v>candidate</v>
      </c>
    </row>
    <row r="591" spans="12:17" x14ac:dyDescent="0.2">
      <c r="L591" t="s">
        <v>531</v>
      </c>
      <c r="M591">
        <v>19</v>
      </c>
      <c r="N591">
        <v>184</v>
      </c>
      <c r="O591">
        <v>67</v>
      </c>
      <c r="P591" t="str">
        <f t="shared" si="18"/>
        <v>conditioned</v>
      </c>
      <c r="Q591" t="str">
        <f t="shared" si="19"/>
        <v>candidate</v>
      </c>
    </row>
    <row r="592" spans="12:17" x14ac:dyDescent="0.2">
      <c r="L592" t="s">
        <v>532</v>
      </c>
      <c r="M592">
        <v>19</v>
      </c>
      <c r="N592">
        <v>187</v>
      </c>
      <c r="O592">
        <v>78</v>
      </c>
      <c r="P592" t="str">
        <f t="shared" si="18"/>
        <v>conditioned</v>
      </c>
      <c r="Q592" t="str">
        <f t="shared" si="19"/>
        <v>candidate</v>
      </c>
    </row>
    <row r="593" spans="12:17" x14ac:dyDescent="0.2">
      <c r="L593" t="s">
        <v>533</v>
      </c>
      <c r="M593">
        <v>20</v>
      </c>
      <c r="N593">
        <v>178</v>
      </c>
      <c r="O593">
        <v>70</v>
      </c>
      <c r="P593" t="str">
        <f t="shared" si="18"/>
        <v>conditioned</v>
      </c>
      <c r="Q593" t="str">
        <f t="shared" si="19"/>
        <v>candidate</v>
      </c>
    </row>
    <row r="594" spans="12:17" x14ac:dyDescent="0.2">
      <c r="L594" t="s">
        <v>534</v>
      </c>
      <c r="M594">
        <v>18</v>
      </c>
      <c r="N594">
        <v>185</v>
      </c>
      <c r="O594">
        <v>85</v>
      </c>
      <c r="P594" t="str">
        <f t="shared" si="18"/>
        <v>conditioned</v>
      </c>
      <c r="Q594" t="str">
        <f t="shared" si="19"/>
        <v>candidate</v>
      </c>
    </row>
    <row r="595" spans="12:17" x14ac:dyDescent="0.2">
      <c r="L595" t="s">
        <v>535</v>
      </c>
      <c r="M595">
        <v>21</v>
      </c>
      <c r="N595">
        <v>183</v>
      </c>
      <c r="O595">
        <v>72</v>
      </c>
      <c r="P595" t="str">
        <f t="shared" si="18"/>
        <v>candidate</v>
      </c>
      <c r="Q595" t="str">
        <f t="shared" si="19"/>
        <v>candidate</v>
      </c>
    </row>
    <row r="596" spans="12:17" x14ac:dyDescent="0.2">
      <c r="L596" t="s">
        <v>536</v>
      </c>
      <c r="M596">
        <v>20</v>
      </c>
      <c r="N596">
        <v>180</v>
      </c>
      <c r="O596">
        <v>78</v>
      </c>
      <c r="P596" t="str">
        <f t="shared" si="18"/>
        <v>candidate</v>
      </c>
      <c r="Q596" t="str">
        <f t="shared" si="19"/>
        <v>candidate</v>
      </c>
    </row>
    <row r="597" spans="12:17" x14ac:dyDescent="0.2">
      <c r="L597" t="s">
        <v>537</v>
      </c>
      <c r="M597">
        <v>20</v>
      </c>
      <c r="N597">
        <v>181</v>
      </c>
      <c r="O597">
        <v>68</v>
      </c>
      <c r="P597" t="str">
        <f t="shared" si="18"/>
        <v>candidate</v>
      </c>
      <c r="Q597" t="str">
        <f t="shared" si="19"/>
        <v>candidate</v>
      </c>
    </row>
    <row r="598" spans="12:17" x14ac:dyDescent="0.2">
      <c r="L598" t="s">
        <v>538</v>
      </c>
      <c r="M598">
        <v>18</v>
      </c>
      <c r="N598">
        <v>188</v>
      </c>
      <c r="O598">
        <v>79</v>
      </c>
      <c r="P598" t="str">
        <f t="shared" si="18"/>
        <v>conditioned</v>
      </c>
      <c r="Q598" t="str">
        <f t="shared" si="19"/>
        <v>candidate</v>
      </c>
    </row>
    <row r="599" spans="12:17" x14ac:dyDescent="0.2">
      <c r="L599" t="s">
        <v>539</v>
      </c>
      <c r="M599">
        <v>19</v>
      </c>
      <c r="N599">
        <v>179</v>
      </c>
      <c r="O599">
        <v>75</v>
      </c>
      <c r="P599" t="str">
        <f t="shared" si="18"/>
        <v>conditioned</v>
      </c>
      <c r="Q599" t="str">
        <f t="shared" si="19"/>
        <v>candidate</v>
      </c>
    </row>
    <row r="600" spans="12:17" x14ac:dyDescent="0.2">
      <c r="L600" t="s">
        <v>540</v>
      </c>
      <c r="M600">
        <v>17</v>
      </c>
      <c r="N600">
        <v>178</v>
      </c>
      <c r="O600">
        <v>68</v>
      </c>
      <c r="P600" t="str">
        <f t="shared" si="18"/>
        <v>conditioned</v>
      </c>
      <c r="Q600" t="str">
        <f t="shared" si="19"/>
        <v>candidate</v>
      </c>
    </row>
    <row r="601" spans="12:17" x14ac:dyDescent="0.2">
      <c r="L601" t="s">
        <v>541</v>
      </c>
      <c r="M601">
        <v>18</v>
      </c>
      <c r="N601">
        <v>167</v>
      </c>
      <c r="O601">
        <v>59</v>
      </c>
      <c r="P601" t="str">
        <f t="shared" si="18"/>
        <v>conditioned</v>
      </c>
      <c r="Q601" t="str">
        <f t="shared" si="19"/>
        <v>candidate</v>
      </c>
    </row>
    <row r="602" spans="12:17" x14ac:dyDescent="0.2">
      <c r="L602" t="s">
        <v>542</v>
      </c>
      <c r="M602">
        <v>40</v>
      </c>
      <c r="N602">
        <v>195</v>
      </c>
      <c r="O602">
        <v>102</v>
      </c>
      <c r="P602" t="str">
        <f t="shared" si="18"/>
        <v>candidate</v>
      </c>
      <c r="Q602" t="str">
        <f t="shared" si="19"/>
        <v>candidate</v>
      </c>
    </row>
    <row r="603" spans="12:17" x14ac:dyDescent="0.2">
      <c r="L603" t="s">
        <v>543</v>
      </c>
      <c r="M603">
        <v>34</v>
      </c>
      <c r="N603">
        <v>191</v>
      </c>
      <c r="O603">
        <v>94</v>
      </c>
      <c r="P603" t="str">
        <f t="shared" si="18"/>
        <v>candidate</v>
      </c>
      <c r="Q603" t="str">
        <f t="shared" si="19"/>
        <v>candidate</v>
      </c>
    </row>
    <row r="604" spans="12:17" x14ac:dyDescent="0.2">
      <c r="L604" t="s">
        <v>544</v>
      </c>
      <c r="M604">
        <v>34</v>
      </c>
      <c r="N604">
        <v>170</v>
      </c>
      <c r="O604">
        <v>68</v>
      </c>
      <c r="P604" t="str">
        <f t="shared" si="18"/>
        <v>conditioned</v>
      </c>
      <c r="Q604" t="str">
        <f t="shared" si="19"/>
        <v>not a candidate</v>
      </c>
    </row>
    <row r="605" spans="12:17" x14ac:dyDescent="0.2">
      <c r="L605" t="s">
        <v>545</v>
      </c>
      <c r="M605">
        <v>35</v>
      </c>
      <c r="N605">
        <v>176</v>
      </c>
      <c r="O605">
        <v>67</v>
      </c>
      <c r="P605" t="str">
        <f t="shared" si="18"/>
        <v>conditioned</v>
      </c>
      <c r="Q605" t="str">
        <f t="shared" si="19"/>
        <v>not a candidate</v>
      </c>
    </row>
    <row r="606" spans="12:17" x14ac:dyDescent="0.2">
      <c r="L606" t="s">
        <v>546</v>
      </c>
      <c r="M606">
        <v>30</v>
      </c>
      <c r="N606">
        <v>190</v>
      </c>
      <c r="O606">
        <v>84</v>
      </c>
      <c r="P606" t="str">
        <f t="shared" si="18"/>
        <v>candidate</v>
      </c>
      <c r="Q606" t="str">
        <f t="shared" si="19"/>
        <v>candidate</v>
      </c>
    </row>
    <row r="607" spans="12:17" x14ac:dyDescent="0.2">
      <c r="L607" t="s">
        <v>547</v>
      </c>
      <c r="M607">
        <v>32</v>
      </c>
      <c r="N607">
        <v>192</v>
      </c>
      <c r="O607">
        <v>80</v>
      </c>
      <c r="P607" t="str">
        <f t="shared" si="18"/>
        <v>candidate</v>
      </c>
      <c r="Q607" t="str">
        <f t="shared" si="19"/>
        <v>candidate</v>
      </c>
    </row>
    <row r="608" spans="12:17" x14ac:dyDescent="0.2">
      <c r="L608" t="s">
        <v>548</v>
      </c>
      <c r="M608">
        <v>28</v>
      </c>
      <c r="N608">
        <v>172</v>
      </c>
      <c r="O608">
        <v>69</v>
      </c>
      <c r="P608" t="str">
        <f t="shared" si="18"/>
        <v>conditioned</v>
      </c>
      <c r="Q608" t="str">
        <f t="shared" si="19"/>
        <v>not a candidate</v>
      </c>
    </row>
    <row r="609" spans="12:17" x14ac:dyDescent="0.2">
      <c r="L609" t="s">
        <v>549</v>
      </c>
      <c r="M609">
        <v>31</v>
      </c>
      <c r="N609">
        <v>173</v>
      </c>
      <c r="O609">
        <v>73</v>
      </c>
      <c r="P609" t="str">
        <f t="shared" si="18"/>
        <v>conditioned</v>
      </c>
      <c r="Q609" t="str">
        <f t="shared" si="19"/>
        <v>not a candidate</v>
      </c>
    </row>
    <row r="610" spans="12:17" x14ac:dyDescent="0.2">
      <c r="L610" t="s">
        <v>550</v>
      </c>
      <c r="M610">
        <v>31</v>
      </c>
      <c r="N610">
        <v>178</v>
      </c>
      <c r="O610">
        <v>68</v>
      </c>
      <c r="P610" t="str">
        <f t="shared" si="18"/>
        <v>conditioned</v>
      </c>
      <c r="Q610" t="str">
        <f t="shared" si="19"/>
        <v>not a candidate</v>
      </c>
    </row>
    <row r="611" spans="12:17" x14ac:dyDescent="0.2">
      <c r="L611" t="s">
        <v>551</v>
      </c>
      <c r="M611">
        <v>27</v>
      </c>
      <c r="N611">
        <v>181</v>
      </c>
      <c r="O611">
        <v>75</v>
      </c>
      <c r="P611" t="str">
        <f t="shared" si="18"/>
        <v>candidate</v>
      </c>
      <c r="Q611" t="str">
        <f t="shared" si="19"/>
        <v>candidate</v>
      </c>
    </row>
    <row r="612" spans="12:17" x14ac:dyDescent="0.2">
      <c r="L612" t="s">
        <v>552</v>
      </c>
      <c r="M612">
        <v>36</v>
      </c>
      <c r="N612">
        <v>179</v>
      </c>
      <c r="O612">
        <v>74</v>
      </c>
      <c r="P612" t="str">
        <f t="shared" si="18"/>
        <v>conditioned</v>
      </c>
      <c r="Q612" t="str">
        <f t="shared" si="19"/>
        <v>candidate</v>
      </c>
    </row>
    <row r="613" spans="12:17" x14ac:dyDescent="0.2">
      <c r="L613" t="s">
        <v>553</v>
      </c>
      <c r="M613">
        <v>29</v>
      </c>
      <c r="N613">
        <v>180</v>
      </c>
      <c r="O613">
        <v>75</v>
      </c>
      <c r="P613" t="str">
        <f t="shared" si="18"/>
        <v>candidate</v>
      </c>
      <c r="Q613" t="str">
        <f t="shared" si="19"/>
        <v>candidate</v>
      </c>
    </row>
    <row r="614" spans="12:17" x14ac:dyDescent="0.2">
      <c r="L614" t="s">
        <v>554</v>
      </c>
      <c r="M614">
        <v>28</v>
      </c>
      <c r="N614">
        <v>179</v>
      </c>
      <c r="O614">
        <v>68</v>
      </c>
      <c r="P614" t="str">
        <f t="shared" si="18"/>
        <v>conditioned</v>
      </c>
      <c r="Q614" t="str">
        <f t="shared" si="19"/>
        <v>not a candidate</v>
      </c>
    </row>
    <row r="615" spans="12:17" x14ac:dyDescent="0.2">
      <c r="L615" t="s">
        <v>555</v>
      </c>
      <c r="M615">
        <v>28</v>
      </c>
      <c r="N615">
        <v>171</v>
      </c>
      <c r="O615">
        <v>70</v>
      </c>
      <c r="P615" t="str">
        <f t="shared" si="18"/>
        <v>conditioned</v>
      </c>
      <c r="Q615" t="str">
        <f t="shared" si="19"/>
        <v>not a candidate</v>
      </c>
    </row>
    <row r="616" spans="12:17" x14ac:dyDescent="0.2">
      <c r="L616" t="s">
        <v>556</v>
      </c>
      <c r="M616">
        <v>32</v>
      </c>
      <c r="N616">
        <v>168</v>
      </c>
      <c r="O616">
        <v>70</v>
      </c>
      <c r="P616" t="str">
        <f t="shared" si="18"/>
        <v>conditioned</v>
      </c>
      <c r="Q616" t="str">
        <f t="shared" si="19"/>
        <v>not a candidate</v>
      </c>
    </row>
    <row r="617" spans="12:17" x14ac:dyDescent="0.2">
      <c r="L617" t="s">
        <v>557</v>
      </c>
      <c r="M617">
        <v>27</v>
      </c>
      <c r="N617">
        <v>185</v>
      </c>
      <c r="O617">
        <v>80</v>
      </c>
      <c r="P617" t="str">
        <f t="shared" si="18"/>
        <v>candidate</v>
      </c>
      <c r="Q617" t="str">
        <f t="shared" si="19"/>
        <v>candidate</v>
      </c>
    </row>
    <row r="618" spans="12:17" x14ac:dyDescent="0.2">
      <c r="L618" t="s">
        <v>558</v>
      </c>
      <c r="M618">
        <v>28</v>
      </c>
      <c r="N618">
        <v>187</v>
      </c>
      <c r="O618">
        <v>80</v>
      </c>
      <c r="P618" t="str">
        <f t="shared" si="18"/>
        <v>candidate</v>
      </c>
      <c r="Q618" t="str">
        <f t="shared" si="19"/>
        <v>candidate</v>
      </c>
    </row>
    <row r="619" spans="12:17" x14ac:dyDescent="0.2">
      <c r="L619" t="s">
        <v>559</v>
      </c>
      <c r="M619">
        <v>25</v>
      </c>
      <c r="N619">
        <v>180</v>
      </c>
      <c r="O619">
        <v>71</v>
      </c>
      <c r="P619" t="str">
        <f t="shared" si="18"/>
        <v>candidate</v>
      </c>
      <c r="Q619" t="str">
        <f t="shared" si="19"/>
        <v>not a candidate</v>
      </c>
    </row>
    <row r="620" spans="12:17" x14ac:dyDescent="0.2">
      <c r="L620" t="s">
        <v>560</v>
      </c>
      <c r="M620">
        <v>25</v>
      </c>
      <c r="N620">
        <v>165</v>
      </c>
      <c r="O620">
        <v>64</v>
      </c>
      <c r="P620" t="str">
        <f t="shared" si="18"/>
        <v>conditioned</v>
      </c>
      <c r="Q620" t="str">
        <f t="shared" si="19"/>
        <v>not a candidate</v>
      </c>
    </row>
    <row r="621" spans="12:17" x14ac:dyDescent="0.2">
      <c r="L621" t="s">
        <v>561</v>
      </c>
      <c r="M621">
        <v>25</v>
      </c>
      <c r="N621">
        <v>178</v>
      </c>
      <c r="O621">
        <v>77</v>
      </c>
      <c r="P621" t="str">
        <f t="shared" si="18"/>
        <v>conditioned</v>
      </c>
      <c r="Q621" t="str">
        <f t="shared" si="19"/>
        <v>candidate</v>
      </c>
    </row>
    <row r="622" spans="12:17" x14ac:dyDescent="0.2">
      <c r="L622" t="s">
        <v>562</v>
      </c>
      <c r="M622">
        <v>25</v>
      </c>
      <c r="N622">
        <v>175</v>
      </c>
      <c r="O622">
        <v>76</v>
      </c>
      <c r="P622" t="str">
        <f t="shared" si="18"/>
        <v>conditioned</v>
      </c>
      <c r="Q622" t="str">
        <f t="shared" si="19"/>
        <v>candidate</v>
      </c>
    </row>
    <row r="623" spans="12:17" x14ac:dyDescent="0.2">
      <c r="L623" t="s">
        <v>563</v>
      </c>
      <c r="M623">
        <v>26</v>
      </c>
      <c r="N623">
        <v>184</v>
      </c>
      <c r="O623">
        <v>72</v>
      </c>
      <c r="P623" t="str">
        <f t="shared" si="18"/>
        <v>candidate</v>
      </c>
      <c r="Q623" t="str">
        <f t="shared" si="19"/>
        <v>candidate</v>
      </c>
    </row>
    <row r="624" spans="12:17" x14ac:dyDescent="0.2">
      <c r="L624" t="s">
        <v>564</v>
      </c>
      <c r="M624">
        <v>25</v>
      </c>
      <c r="N624">
        <v>184</v>
      </c>
      <c r="O624">
        <v>77</v>
      </c>
      <c r="P624" t="str">
        <f t="shared" si="18"/>
        <v>candidate</v>
      </c>
      <c r="Q624" t="str">
        <f t="shared" si="19"/>
        <v>candidate</v>
      </c>
    </row>
    <row r="625" spans="12:17" x14ac:dyDescent="0.2">
      <c r="L625" t="s">
        <v>565</v>
      </c>
      <c r="M625">
        <v>25</v>
      </c>
      <c r="N625">
        <v>175</v>
      </c>
      <c r="O625">
        <v>70</v>
      </c>
      <c r="P625" t="str">
        <f t="shared" si="18"/>
        <v>conditioned</v>
      </c>
      <c r="Q625" t="str">
        <f t="shared" si="19"/>
        <v>not a candidate</v>
      </c>
    </row>
    <row r="626" spans="12:17" x14ac:dyDescent="0.2">
      <c r="L626" t="s">
        <v>566</v>
      </c>
      <c r="M626">
        <v>23</v>
      </c>
      <c r="N626">
        <v>183</v>
      </c>
      <c r="O626">
        <v>72</v>
      </c>
      <c r="P626" t="str">
        <f t="shared" si="18"/>
        <v>candidate</v>
      </c>
      <c r="Q626" t="str">
        <f t="shared" si="19"/>
        <v>candidate</v>
      </c>
    </row>
    <row r="627" spans="12:17" x14ac:dyDescent="0.2">
      <c r="L627" t="s">
        <v>567</v>
      </c>
      <c r="M627">
        <v>24</v>
      </c>
      <c r="N627">
        <v>176</v>
      </c>
      <c r="O627">
        <v>70</v>
      </c>
      <c r="P627" t="str">
        <f t="shared" si="18"/>
        <v>conditioned</v>
      </c>
      <c r="Q627" t="str">
        <f t="shared" si="19"/>
        <v>not a candidate</v>
      </c>
    </row>
    <row r="628" spans="12:17" x14ac:dyDescent="0.2">
      <c r="L628" t="s">
        <v>568</v>
      </c>
      <c r="M628">
        <v>26</v>
      </c>
      <c r="N628">
        <v>180</v>
      </c>
      <c r="O628">
        <v>78</v>
      </c>
      <c r="P628" t="str">
        <f t="shared" si="18"/>
        <v>candidate</v>
      </c>
      <c r="Q628" t="str">
        <f t="shared" si="19"/>
        <v>candidate</v>
      </c>
    </row>
    <row r="629" spans="12:17" x14ac:dyDescent="0.2">
      <c r="L629" t="s">
        <v>569</v>
      </c>
      <c r="M629">
        <v>25</v>
      </c>
      <c r="N629">
        <v>174</v>
      </c>
      <c r="O629">
        <v>59</v>
      </c>
      <c r="P629" t="str">
        <f t="shared" si="18"/>
        <v>conditioned</v>
      </c>
      <c r="Q629" t="str">
        <f t="shared" si="19"/>
        <v>not a candidate</v>
      </c>
    </row>
    <row r="630" spans="12:17" x14ac:dyDescent="0.2">
      <c r="L630" t="s">
        <v>570</v>
      </c>
      <c r="M630">
        <v>30</v>
      </c>
      <c r="N630">
        <v>178</v>
      </c>
      <c r="O630">
        <v>69</v>
      </c>
      <c r="P630" t="str">
        <f t="shared" si="18"/>
        <v>conditioned</v>
      </c>
      <c r="Q630" t="str">
        <f t="shared" si="19"/>
        <v>not a candidate</v>
      </c>
    </row>
    <row r="631" spans="12:17" x14ac:dyDescent="0.2">
      <c r="L631" t="s">
        <v>571</v>
      </c>
      <c r="M631">
        <v>24</v>
      </c>
      <c r="N631">
        <v>179</v>
      </c>
      <c r="O631">
        <v>69</v>
      </c>
      <c r="P631" t="str">
        <f t="shared" si="18"/>
        <v>conditioned</v>
      </c>
      <c r="Q631" t="str">
        <f t="shared" si="19"/>
        <v>not a candidate</v>
      </c>
    </row>
    <row r="632" spans="12:17" x14ac:dyDescent="0.2">
      <c r="L632" t="s">
        <v>572</v>
      </c>
      <c r="M632">
        <v>25</v>
      </c>
      <c r="N632">
        <v>179</v>
      </c>
      <c r="O632">
        <v>81</v>
      </c>
      <c r="P632" t="str">
        <f t="shared" si="18"/>
        <v>conditioned</v>
      </c>
      <c r="Q632" t="str">
        <f t="shared" si="19"/>
        <v>candidate</v>
      </c>
    </row>
    <row r="633" spans="12:17" x14ac:dyDescent="0.2">
      <c r="L633" t="s">
        <v>573</v>
      </c>
      <c r="M633">
        <v>25</v>
      </c>
      <c r="N633">
        <v>184</v>
      </c>
      <c r="O633">
        <v>78</v>
      </c>
      <c r="P633" t="str">
        <f t="shared" si="18"/>
        <v>candidate</v>
      </c>
      <c r="Q633" t="str">
        <f t="shared" si="19"/>
        <v>candidate</v>
      </c>
    </row>
    <row r="634" spans="12:17" x14ac:dyDescent="0.2">
      <c r="L634" t="s">
        <v>574</v>
      </c>
      <c r="M634">
        <v>24</v>
      </c>
      <c r="N634">
        <v>188</v>
      </c>
      <c r="O634">
        <v>81</v>
      </c>
      <c r="P634" t="str">
        <f t="shared" si="18"/>
        <v>candidate</v>
      </c>
      <c r="Q634" t="str">
        <f t="shared" si="19"/>
        <v>candidate</v>
      </c>
    </row>
    <row r="635" spans="12:17" x14ac:dyDescent="0.2">
      <c r="L635" t="s">
        <v>575</v>
      </c>
      <c r="M635">
        <v>23</v>
      </c>
      <c r="N635">
        <v>175</v>
      </c>
      <c r="O635">
        <v>66</v>
      </c>
      <c r="P635" t="str">
        <f t="shared" si="18"/>
        <v>conditioned</v>
      </c>
      <c r="Q635" t="str">
        <f t="shared" si="19"/>
        <v>not a candidate</v>
      </c>
    </row>
    <row r="636" spans="12:17" x14ac:dyDescent="0.2">
      <c r="L636" t="s">
        <v>576</v>
      </c>
      <c r="M636">
        <v>25</v>
      </c>
      <c r="N636">
        <v>185</v>
      </c>
      <c r="O636">
        <v>84</v>
      </c>
      <c r="P636" t="str">
        <f t="shared" si="18"/>
        <v>candidate</v>
      </c>
      <c r="Q636" t="str">
        <f t="shared" si="19"/>
        <v>candidate</v>
      </c>
    </row>
    <row r="637" spans="12:17" x14ac:dyDescent="0.2">
      <c r="L637" t="s">
        <v>577</v>
      </c>
      <c r="M637">
        <v>24</v>
      </c>
      <c r="N637">
        <v>180</v>
      </c>
      <c r="O637">
        <v>72</v>
      </c>
      <c r="P637" t="str">
        <f t="shared" si="18"/>
        <v>candidate</v>
      </c>
      <c r="Q637" t="str">
        <f t="shared" si="19"/>
        <v>not a candidate</v>
      </c>
    </row>
    <row r="638" spans="12:17" x14ac:dyDescent="0.2">
      <c r="L638" t="s">
        <v>578</v>
      </c>
      <c r="M638">
        <v>21</v>
      </c>
      <c r="N638">
        <v>192</v>
      </c>
      <c r="O638">
        <v>80</v>
      </c>
      <c r="P638" t="str">
        <f t="shared" si="18"/>
        <v>candidate</v>
      </c>
      <c r="Q638" t="str">
        <f t="shared" si="19"/>
        <v>candidate</v>
      </c>
    </row>
    <row r="639" spans="12:17" x14ac:dyDescent="0.2">
      <c r="L639" t="s">
        <v>579</v>
      </c>
      <c r="M639">
        <v>23</v>
      </c>
      <c r="N639">
        <v>171</v>
      </c>
      <c r="O639">
        <v>75</v>
      </c>
      <c r="P639" t="str">
        <f t="shared" si="18"/>
        <v>conditioned</v>
      </c>
      <c r="Q639" t="str">
        <f t="shared" si="19"/>
        <v>candidate</v>
      </c>
    </row>
    <row r="640" spans="12:17" x14ac:dyDescent="0.2">
      <c r="L640" t="s">
        <v>580</v>
      </c>
      <c r="M640">
        <v>30</v>
      </c>
      <c r="N640">
        <v>182</v>
      </c>
      <c r="O640">
        <v>76</v>
      </c>
      <c r="P640" t="str">
        <f t="shared" si="18"/>
        <v>candidate</v>
      </c>
      <c r="Q640" t="str">
        <f t="shared" si="19"/>
        <v>candidate</v>
      </c>
    </row>
    <row r="641" spans="12:17" x14ac:dyDescent="0.2">
      <c r="L641" t="s">
        <v>512</v>
      </c>
      <c r="M641">
        <v>26</v>
      </c>
      <c r="N641">
        <v>179</v>
      </c>
      <c r="O641">
        <v>86</v>
      </c>
      <c r="P641" t="str">
        <f t="shared" si="18"/>
        <v>conditioned</v>
      </c>
      <c r="Q641" t="str">
        <f t="shared" si="19"/>
        <v>candidate</v>
      </c>
    </row>
    <row r="642" spans="12:17" x14ac:dyDescent="0.2">
      <c r="L642" t="s">
        <v>581</v>
      </c>
      <c r="M642">
        <v>22</v>
      </c>
      <c r="N642">
        <v>182</v>
      </c>
      <c r="O642">
        <v>76</v>
      </c>
      <c r="P642" t="str">
        <f t="shared" ref="P642:P705" si="20">IF(AND(M642&gt;=20, N642&gt;=180), "candidate", "conditioned")</f>
        <v>candidate</v>
      </c>
      <c r="Q642" t="str">
        <f t="shared" ref="Q642:Q705" si="21">IF(OR(M642&lt;=22, N642&gt;=183, O642&gt;=74), "candidate", "not a candidate")</f>
        <v>candidate</v>
      </c>
    </row>
    <row r="643" spans="12:17" x14ac:dyDescent="0.2">
      <c r="L643" t="s">
        <v>582</v>
      </c>
      <c r="M643">
        <v>25</v>
      </c>
      <c r="N643">
        <v>183</v>
      </c>
      <c r="O643">
        <v>75</v>
      </c>
      <c r="P643" t="str">
        <f t="shared" si="20"/>
        <v>candidate</v>
      </c>
      <c r="Q643" t="str">
        <f t="shared" si="21"/>
        <v>candidate</v>
      </c>
    </row>
    <row r="644" spans="12:17" x14ac:dyDescent="0.2">
      <c r="L644" t="s">
        <v>583</v>
      </c>
      <c r="M644">
        <v>25</v>
      </c>
      <c r="N644">
        <v>188</v>
      </c>
      <c r="O644">
        <v>80</v>
      </c>
      <c r="P644" t="str">
        <f t="shared" si="20"/>
        <v>candidate</v>
      </c>
      <c r="Q644" t="str">
        <f t="shared" si="21"/>
        <v>candidate</v>
      </c>
    </row>
    <row r="645" spans="12:17" x14ac:dyDescent="0.2">
      <c r="L645" t="s">
        <v>584</v>
      </c>
      <c r="M645">
        <v>22</v>
      </c>
      <c r="N645">
        <v>184</v>
      </c>
      <c r="O645">
        <v>80</v>
      </c>
      <c r="P645" t="str">
        <f t="shared" si="20"/>
        <v>candidate</v>
      </c>
      <c r="Q645" t="str">
        <f t="shared" si="21"/>
        <v>candidate</v>
      </c>
    </row>
    <row r="646" spans="12:17" x14ac:dyDescent="0.2">
      <c r="L646" t="s">
        <v>585</v>
      </c>
      <c r="M646">
        <v>22</v>
      </c>
      <c r="N646">
        <v>194</v>
      </c>
      <c r="O646">
        <v>87</v>
      </c>
      <c r="P646" t="str">
        <f t="shared" si="20"/>
        <v>candidate</v>
      </c>
      <c r="Q646" t="str">
        <f t="shared" si="21"/>
        <v>candidate</v>
      </c>
    </row>
    <row r="647" spans="12:17" x14ac:dyDescent="0.2">
      <c r="L647" t="s">
        <v>586</v>
      </c>
      <c r="M647">
        <v>20</v>
      </c>
      <c r="N647">
        <v>187</v>
      </c>
      <c r="O647">
        <v>77</v>
      </c>
      <c r="P647" t="str">
        <f t="shared" si="20"/>
        <v>candidate</v>
      </c>
      <c r="Q647" t="str">
        <f t="shared" si="21"/>
        <v>candidate</v>
      </c>
    </row>
    <row r="648" spans="12:17" x14ac:dyDescent="0.2">
      <c r="L648" t="s">
        <v>587</v>
      </c>
      <c r="M648">
        <v>23</v>
      </c>
      <c r="N648">
        <v>183</v>
      </c>
      <c r="O648">
        <v>86</v>
      </c>
      <c r="P648" t="str">
        <f t="shared" si="20"/>
        <v>candidate</v>
      </c>
      <c r="Q648" t="str">
        <f t="shared" si="21"/>
        <v>candidate</v>
      </c>
    </row>
    <row r="649" spans="12:17" x14ac:dyDescent="0.2">
      <c r="L649" t="s">
        <v>588</v>
      </c>
      <c r="M649">
        <v>19</v>
      </c>
      <c r="N649">
        <v>180</v>
      </c>
      <c r="O649">
        <v>73</v>
      </c>
      <c r="P649" t="str">
        <f t="shared" si="20"/>
        <v>conditioned</v>
      </c>
      <c r="Q649" t="str">
        <f t="shared" si="21"/>
        <v>candidate</v>
      </c>
    </row>
    <row r="650" spans="12:17" x14ac:dyDescent="0.2">
      <c r="L650" t="s">
        <v>589</v>
      </c>
      <c r="M650">
        <v>16</v>
      </c>
      <c r="N650">
        <v>178</v>
      </c>
      <c r="O650">
        <v>66</v>
      </c>
      <c r="P650" t="str">
        <f t="shared" si="20"/>
        <v>conditioned</v>
      </c>
      <c r="Q650" t="str">
        <f t="shared" si="21"/>
        <v>candidate</v>
      </c>
    </row>
    <row r="651" spans="12:17" x14ac:dyDescent="0.2">
      <c r="L651" t="s">
        <v>590</v>
      </c>
      <c r="M651">
        <v>18</v>
      </c>
      <c r="N651">
        <v>174</v>
      </c>
      <c r="O651">
        <v>66</v>
      </c>
      <c r="P651" t="str">
        <f t="shared" si="20"/>
        <v>conditioned</v>
      </c>
      <c r="Q651" t="str">
        <f t="shared" si="21"/>
        <v>candidate</v>
      </c>
    </row>
    <row r="652" spans="12:17" x14ac:dyDescent="0.2">
      <c r="L652" t="s">
        <v>591</v>
      </c>
      <c r="M652">
        <v>23</v>
      </c>
      <c r="N652">
        <v>196</v>
      </c>
      <c r="O652">
        <v>91</v>
      </c>
      <c r="P652" t="str">
        <f t="shared" si="20"/>
        <v>candidate</v>
      </c>
      <c r="Q652" t="str">
        <f t="shared" si="21"/>
        <v>candidate</v>
      </c>
    </row>
    <row r="653" spans="12:17" x14ac:dyDescent="0.2">
      <c r="L653" t="s">
        <v>592</v>
      </c>
      <c r="M653">
        <v>18</v>
      </c>
      <c r="N653">
        <v>176</v>
      </c>
      <c r="O653">
        <v>65</v>
      </c>
      <c r="P653" t="str">
        <f t="shared" si="20"/>
        <v>conditioned</v>
      </c>
      <c r="Q653" t="str">
        <f t="shared" si="21"/>
        <v>candidate</v>
      </c>
    </row>
    <row r="654" spans="12:17" x14ac:dyDescent="0.2">
      <c r="L654" t="s">
        <v>593</v>
      </c>
      <c r="M654">
        <v>18</v>
      </c>
      <c r="N654">
        <v>180</v>
      </c>
      <c r="O654">
        <v>74</v>
      </c>
      <c r="P654" t="str">
        <f t="shared" si="20"/>
        <v>conditioned</v>
      </c>
      <c r="Q654" t="str">
        <f t="shared" si="21"/>
        <v>candidate</v>
      </c>
    </row>
    <row r="655" spans="12:17" x14ac:dyDescent="0.2">
      <c r="L655" t="s">
        <v>594</v>
      </c>
      <c r="M655">
        <v>19</v>
      </c>
      <c r="N655">
        <v>176</v>
      </c>
      <c r="O655">
        <v>64</v>
      </c>
      <c r="P655" t="str">
        <f t="shared" si="20"/>
        <v>conditioned</v>
      </c>
      <c r="Q655" t="str">
        <f t="shared" si="21"/>
        <v>candidate</v>
      </c>
    </row>
    <row r="656" spans="12:17" x14ac:dyDescent="0.2">
      <c r="L656" t="s">
        <v>595</v>
      </c>
      <c r="M656">
        <v>17</v>
      </c>
      <c r="N656">
        <v>189</v>
      </c>
      <c r="O656">
        <v>79</v>
      </c>
      <c r="P656" t="str">
        <f t="shared" si="20"/>
        <v>conditioned</v>
      </c>
      <c r="Q656" t="str">
        <f t="shared" si="21"/>
        <v>candidate</v>
      </c>
    </row>
    <row r="657" spans="12:17" x14ac:dyDescent="0.2">
      <c r="L657" t="s">
        <v>596</v>
      </c>
      <c r="M657">
        <v>20</v>
      </c>
      <c r="N657">
        <v>186</v>
      </c>
      <c r="O657">
        <v>77</v>
      </c>
      <c r="P657" t="str">
        <f t="shared" si="20"/>
        <v>candidate</v>
      </c>
      <c r="Q657" t="str">
        <f t="shared" si="21"/>
        <v>candidate</v>
      </c>
    </row>
    <row r="658" spans="12:17" x14ac:dyDescent="0.2">
      <c r="L658" t="s">
        <v>597</v>
      </c>
      <c r="M658">
        <v>18</v>
      </c>
      <c r="N658">
        <v>172</v>
      </c>
      <c r="O658">
        <v>68</v>
      </c>
      <c r="P658" t="str">
        <f t="shared" si="20"/>
        <v>conditioned</v>
      </c>
      <c r="Q658" t="str">
        <f t="shared" si="21"/>
        <v>candidate</v>
      </c>
    </row>
    <row r="659" spans="12:17" x14ac:dyDescent="0.2">
      <c r="L659" t="s">
        <v>598</v>
      </c>
      <c r="M659">
        <v>19</v>
      </c>
      <c r="N659">
        <v>188</v>
      </c>
      <c r="O659">
        <v>75</v>
      </c>
      <c r="P659" t="str">
        <f t="shared" si="20"/>
        <v>conditioned</v>
      </c>
      <c r="Q659" t="str">
        <f t="shared" si="21"/>
        <v>candidate</v>
      </c>
    </row>
    <row r="660" spans="12:17" x14ac:dyDescent="0.2">
      <c r="L660" t="s">
        <v>599</v>
      </c>
      <c r="M660">
        <v>17</v>
      </c>
      <c r="N660">
        <v>175</v>
      </c>
      <c r="O660">
        <v>60</v>
      </c>
      <c r="P660" t="str">
        <f t="shared" si="20"/>
        <v>conditioned</v>
      </c>
      <c r="Q660" t="str">
        <f t="shared" si="21"/>
        <v>candidate</v>
      </c>
    </row>
    <row r="661" spans="12:17" x14ac:dyDescent="0.2">
      <c r="L661" t="s">
        <v>600</v>
      </c>
      <c r="M661">
        <v>19</v>
      </c>
      <c r="N661">
        <v>174</v>
      </c>
      <c r="O661">
        <v>73</v>
      </c>
      <c r="P661" t="str">
        <f t="shared" si="20"/>
        <v>conditioned</v>
      </c>
      <c r="Q661" t="str">
        <f t="shared" si="21"/>
        <v>candidate</v>
      </c>
    </row>
    <row r="662" spans="12:17" x14ac:dyDescent="0.2">
      <c r="L662" t="s">
        <v>601</v>
      </c>
      <c r="M662">
        <v>30</v>
      </c>
      <c r="N662">
        <v>180</v>
      </c>
      <c r="O662">
        <v>76</v>
      </c>
      <c r="P662" t="str">
        <f t="shared" si="20"/>
        <v>candidate</v>
      </c>
      <c r="Q662" t="str">
        <f t="shared" si="21"/>
        <v>candidate</v>
      </c>
    </row>
    <row r="663" spans="12:17" x14ac:dyDescent="0.2">
      <c r="L663" t="s">
        <v>602</v>
      </c>
      <c r="M663">
        <v>27</v>
      </c>
      <c r="N663">
        <v>195</v>
      </c>
      <c r="O663">
        <v>99</v>
      </c>
      <c r="P663" t="str">
        <f t="shared" si="20"/>
        <v>candidate</v>
      </c>
      <c r="Q663" t="str">
        <f t="shared" si="21"/>
        <v>candidate</v>
      </c>
    </row>
    <row r="664" spans="12:17" x14ac:dyDescent="0.2">
      <c r="L664" t="s">
        <v>554</v>
      </c>
      <c r="M664">
        <v>28</v>
      </c>
      <c r="N664">
        <v>179</v>
      </c>
      <c r="O664">
        <v>68</v>
      </c>
      <c r="P664" t="str">
        <f t="shared" si="20"/>
        <v>conditioned</v>
      </c>
      <c r="Q664" t="str">
        <f t="shared" si="21"/>
        <v>not a candidate</v>
      </c>
    </row>
    <row r="665" spans="12:17" x14ac:dyDescent="0.2">
      <c r="L665" t="s">
        <v>603</v>
      </c>
      <c r="M665">
        <v>27</v>
      </c>
      <c r="N665">
        <v>195</v>
      </c>
      <c r="O665">
        <v>94</v>
      </c>
      <c r="P665" t="str">
        <f t="shared" si="20"/>
        <v>candidate</v>
      </c>
      <c r="Q665" t="str">
        <f t="shared" si="21"/>
        <v>candidate</v>
      </c>
    </row>
    <row r="666" spans="12:17" x14ac:dyDescent="0.2">
      <c r="L666" t="s">
        <v>604</v>
      </c>
      <c r="M666">
        <v>30</v>
      </c>
      <c r="N666">
        <v>172</v>
      </c>
      <c r="O666">
        <v>66</v>
      </c>
      <c r="P666" t="str">
        <f t="shared" si="20"/>
        <v>conditioned</v>
      </c>
      <c r="Q666" t="str">
        <f t="shared" si="21"/>
        <v>not a candidate</v>
      </c>
    </row>
    <row r="667" spans="12:17" x14ac:dyDescent="0.2">
      <c r="L667" t="s">
        <v>605</v>
      </c>
      <c r="M667">
        <v>29</v>
      </c>
      <c r="N667">
        <v>183</v>
      </c>
      <c r="O667">
        <v>82</v>
      </c>
      <c r="P667" t="str">
        <f t="shared" si="20"/>
        <v>candidate</v>
      </c>
      <c r="Q667" t="str">
        <f t="shared" si="21"/>
        <v>candidate</v>
      </c>
    </row>
    <row r="668" spans="12:17" x14ac:dyDescent="0.2">
      <c r="L668" t="s">
        <v>606</v>
      </c>
      <c r="M668">
        <v>27</v>
      </c>
      <c r="N668">
        <v>182</v>
      </c>
      <c r="O668">
        <v>76</v>
      </c>
      <c r="P668" t="str">
        <f t="shared" si="20"/>
        <v>candidate</v>
      </c>
      <c r="Q668" t="str">
        <f t="shared" si="21"/>
        <v>candidate</v>
      </c>
    </row>
    <row r="669" spans="12:17" x14ac:dyDescent="0.2">
      <c r="L669" t="s">
        <v>607</v>
      </c>
      <c r="M669">
        <v>28</v>
      </c>
      <c r="N669">
        <v>185</v>
      </c>
      <c r="O669">
        <v>74</v>
      </c>
      <c r="P669" t="str">
        <f t="shared" si="20"/>
        <v>candidate</v>
      </c>
      <c r="Q669" t="str">
        <f t="shared" si="21"/>
        <v>candidate</v>
      </c>
    </row>
    <row r="670" spans="12:17" x14ac:dyDescent="0.2">
      <c r="L670" t="s">
        <v>608</v>
      </c>
      <c r="M670">
        <v>27</v>
      </c>
      <c r="N670">
        <v>177</v>
      </c>
      <c r="O670">
        <v>68</v>
      </c>
      <c r="P670" t="str">
        <f t="shared" si="20"/>
        <v>conditioned</v>
      </c>
      <c r="Q670" t="str">
        <f t="shared" si="21"/>
        <v>not a candidate</v>
      </c>
    </row>
    <row r="671" spans="12:17" x14ac:dyDescent="0.2">
      <c r="L671" t="s">
        <v>609</v>
      </c>
      <c r="M671">
        <v>26</v>
      </c>
      <c r="N671">
        <v>183</v>
      </c>
      <c r="O671">
        <v>74</v>
      </c>
      <c r="P671" t="str">
        <f t="shared" si="20"/>
        <v>candidate</v>
      </c>
      <c r="Q671" t="str">
        <f t="shared" si="21"/>
        <v>candidate</v>
      </c>
    </row>
    <row r="672" spans="12:17" x14ac:dyDescent="0.2">
      <c r="L672" t="s">
        <v>610</v>
      </c>
      <c r="M672">
        <v>25</v>
      </c>
      <c r="N672">
        <v>195</v>
      </c>
      <c r="O672">
        <v>96</v>
      </c>
      <c r="P672" t="str">
        <f t="shared" si="20"/>
        <v>candidate</v>
      </c>
      <c r="Q672" t="str">
        <f t="shared" si="21"/>
        <v>candidate</v>
      </c>
    </row>
    <row r="673" spans="12:17" x14ac:dyDescent="0.2">
      <c r="L673" t="s">
        <v>611</v>
      </c>
      <c r="M673">
        <v>27</v>
      </c>
      <c r="N673">
        <v>186</v>
      </c>
      <c r="O673">
        <v>77</v>
      </c>
      <c r="P673" t="str">
        <f t="shared" si="20"/>
        <v>candidate</v>
      </c>
      <c r="Q673" t="str">
        <f t="shared" si="21"/>
        <v>candidate</v>
      </c>
    </row>
    <row r="674" spans="12:17" x14ac:dyDescent="0.2">
      <c r="L674" t="s">
        <v>612</v>
      </c>
      <c r="M674">
        <v>27</v>
      </c>
      <c r="N674">
        <v>187</v>
      </c>
      <c r="O674">
        <v>91</v>
      </c>
      <c r="P674" t="str">
        <f t="shared" si="20"/>
        <v>candidate</v>
      </c>
      <c r="Q674" t="str">
        <f t="shared" si="21"/>
        <v>candidate</v>
      </c>
    </row>
    <row r="675" spans="12:17" x14ac:dyDescent="0.2">
      <c r="L675" t="s">
        <v>613</v>
      </c>
      <c r="M675">
        <v>25</v>
      </c>
      <c r="N675">
        <v>190</v>
      </c>
      <c r="O675">
        <v>86</v>
      </c>
      <c r="P675" t="str">
        <f t="shared" si="20"/>
        <v>candidate</v>
      </c>
      <c r="Q675" t="str">
        <f t="shared" si="21"/>
        <v>candidate</v>
      </c>
    </row>
    <row r="676" spans="12:17" x14ac:dyDescent="0.2">
      <c r="L676" t="s">
        <v>614</v>
      </c>
      <c r="M676">
        <v>25</v>
      </c>
      <c r="N676">
        <v>174</v>
      </c>
      <c r="O676">
        <v>71</v>
      </c>
      <c r="P676" t="str">
        <f t="shared" si="20"/>
        <v>conditioned</v>
      </c>
      <c r="Q676" t="str">
        <f t="shared" si="21"/>
        <v>not a candidate</v>
      </c>
    </row>
    <row r="677" spans="12:17" x14ac:dyDescent="0.2">
      <c r="L677" t="s">
        <v>615</v>
      </c>
      <c r="M677">
        <v>26</v>
      </c>
      <c r="N677">
        <v>181</v>
      </c>
      <c r="O677">
        <v>75</v>
      </c>
      <c r="P677" t="str">
        <f t="shared" si="20"/>
        <v>candidate</v>
      </c>
      <c r="Q677" t="str">
        <f t="shared" si="21"/>
        <v>candidate</v>
      </c>
    </row>
    <row r="678" spans="12:17" x14ac:dyDescent="0.2">
      <c r="L678" t="s">
        <v>616</v>
      </c>
      <c r="M678">
        <v>25</v>
      </c>
      <c r="N678">
        <v>174</v>
      </c>
      <c r="O678">
        <v>76</v>
      </c>
      <c r="P678" t="str">
        <f t="shared" si="20"/>
        <v>conditioned</v>
      </c>
      <c r="Q678" t="str">
        <f t="shared" si="21"/>
        <v>candidate</v>
      </c>
    </row>
    <row r="679" spans="12:17" x14ac:dyDescent="0.2">
      <c r="L679" t="s">
        <v>617</v>
      </c>
      <c r="M679">
        <v>24</v>
      </c>
      <c r="N679">
        <v>191</v>
      </c>
      <c r="O679">
        <v>81</v>
      </c>
      <c r="P679" t="str">
        <f t="shared" si="20"/>
        <v>candidate</v>
      </c>
      <c r="Q679" t="str">
        <f t="shared" si="21"/>
        <v>candidate</v>
      </c>
    </row>
    <row r="680" spans="12:17" x14ac:dyDescent="0.2">
      <c r="L680" t="s">
        <v>618</v>
      </c>
      <c r="M680">
        <v>25</v>
      </c>
      <c r="N680">
        <v>187</v>
      </c>
      <c r="O680">
        <v>83</v>
      </c>
      <c r="P680" t="str">
        <f t="shared" si="20"/>
        <v>candidate</v>
      </c>
      <c r="Q680" t="str">
        <f t="shared" si="21"/>
        <v>candidate</v>
      </c>
    </row>
    <row r="681" spans="12:17" x14ac:dyDescent="0.2">
      <c r="L681" t="s">
        <v>619</v>
      </c>
      <c r="M681">
        <v>24</v>
      </c>
      <c r="N681">
        <v>190</v>
      </c>
      <c r="O681">
        <v>76</v>
      </c>
      <c r="P681" t="str">
        <f t="shared" si="20"/>
        <v>candidate</v>
      </c>
      <c r="Q681" t="str">
        <f t="shared" si="21"/>
        <v>candidate</v>
      </c>
    </row>
    <row r="682" spans="12:17" x14ac:dyDescent="0.2">
      <c r="L682" t="s">
        <v>620</v>
      </c>
      <c r="M682">
        <v>23</v>
      </c>
      <c r="N682">
        <v>185</v>
      </c>
      <c r="O682">
        <v>79</v>
      </c>
      <c r="P682" t="str">
        <f t="shared" si="20"/>
        <v>candidate</v>
      </c>
      <c r="Q682" t="str">
        <f t="shared" si="21"/>
        <v>candidate</v>
      </c>
    </row>
    <row r="683" spans="12:17" x14ac:dyDescent="0.2">
      <c r="L683" t="s">
        <v>621</v>
      </c>
      <c r="M683">
        <v>25</v>
      </c>
      <c r="N683">
        <v>195</v>
      </c>
      <c r="O683">
        <v>90</v>
      </c>
      <c r="P683" t="str">
        <f t="shared" si="20"/>
        <v>candidate</v>
      </c>
      <c r="Q683" t="str">
        <f t="shared" si="21"/>
        <v>candidate</v>
      </c>
    </row>
    <row r="684" spans="12:17" x14ac:dyDescent="0.2">
      <c r="L684" t="s">
        <v>622</v>
      </c>
      <c r="M684">
        <v>24</v>
      </c>
      <c r="N684">
        <v>196</v>
      </c>
      <c r="O684">
        <v>90</v>
      </c>
      <c r="P684" t="str">
        <f t="shared" si="20"/>
        <v>candidate</v>
      </c>
      <c r="Q684" t="str">
        <f t="shared" si="21"/>
        <v>candidate</v>
      </c>
    </row>
    <row r="685" spans="12:17" x14ac:dyDescent="0.2">
      <c r="L685" t="s">
        <v>623</v>
      </c>
      <c r="M685">
        <v>23</v>
      </c>
      <c r="N685">
        <v>185</v>
      </c>
      <c r="O685">
        <v>83</v>
      </c>
      <c r="P685" t="str">
        <f t="shared" si="20"/>
        <v>candidate</v>
      </c>
      <c r="Q685" t="str">
        <f t="shared" si="21"/>
        <v>candidate</v>
      </c>
    </row>
    <row r="686" spans="12:17" x14ac:dyDescent="0.2">
      <c r="L686" t="s">
        <v>624</v>
      </c>
      <c r="M686">
        <v>23</v>
      </c>
      <c r="N686">
        <v>185</v>
      </c>
      <c r="O686">
        <v>76</v>
      </c>
      <c r="P686" t="str">
        <f t="shared" si="20"/>
        <v>candidate</v>
      </c>
      <c r="Q686" t="str">
        <f t="shared" si="21"/>
        <v>candidate</v>
      </c>
    </row>
    <row r="687" spans="12:17" x14ac:dyDescent="0.2">
      <c r="L687" t="s">
        <v>625</v>
      </c>
      <c r="M687">
        <v>22</v>
      </c>
      <c r="N687">
        <v>175</v>
      </c>
      <c r="O687">
        <v>70</v>
      </c>
      <c r="P687" t="str">
        <f t="shared" si="20"/>
        <v>conditioned</v>
      </c>
      <c r="Q687" t="str">
        <f t="shared" si="21"/>
        <v>candidate</v>
      </c>
    </row>
    <row r="688" spans="12:17" x14ac:dyDescent="0.2">
      <c r="L688" t="s">
        <v>626</v>
      </c>
      <c r="M688">
        <v>23</v>
      </c>
      <c r="N688">
        <v>181</v>
      </c>
      <c r="O688">
        <v>79</v>
      </c>
      <c r="P688" t="str">
        <f t="shared" si="20"/>
        <v>candidate</v>
      </c>
      <c r="Q688" t="str">
        <f t="shared" si="21"/>
        <v>candidate</v>
      </c>
    </row>
    <row r="689" spans="12:17" x14ac:dyDescent="0.2">
      <c r="L689" t="s">
        <v>627</v>
      </c>
      <c r="M689">
        <v>22</v>
      </c>
      <c r="N689">
        <v>182</v>
      </c>
      <c r="O689">
        <v>82</v>
      </c>
      <c r="P689" t="str">
        <f t="shared" si="20"/>
        <v>candidate</v>
      </c>
      <c r="Q689" t="str">
        <f t="shared" si="21"/>
        <v>candidate</v>
      </c>
    </row>
    <row r="690" spans="12:17" x14ac:dyDescent="0.2">
      <c r="L690" t="s">
        <v>628</v>
      </c>
      <c r="M690">
        <v>22</v>
      </c>
      <c r="N690">
        <v>175</v>
      </c>
      <c r="O690">
        <v>64</v>
      </c>
      <c r="P690" t="str">
        <f t="shared" si="20"/>
        <v>conditioned</v>
      </c>
      <c r="Q690" t="str">
        <f t="shared" si="21"/>
        <v>candidate</v>
      </c>
    </row>
    <row r="691" spans="12:17" x14ac:dyDescent="0.2">
      <c r="L691" t="s">
        <v>629</v>
      </c>
      <c r="M691">
        <v>23</v>
      </c>
      <c r="N691">
        <v>180</v>
      </c>
      <c r="O691">
        <v>73</v>
      </c>
      <c r="P691" t="str">
        <f t="shared" si="20"/>
        <v>candidate</v>
      </c>
      <c r="Q691" t="str">
        <f t="shared" si="21"/>
        <v>not a candidate</v>
      </c>
    </row>
    <row r="692" spans="12:17" x14ac:dyDescent="0.2">
      <c r="L692" t="s">
        <v>630</v>
      </c>
      <c r="M692">
        <v>23</v>
      </c>
      <c r="N692">
        <v>192</v>
      </c>
      <c r="O692">
        <v>88</v>
      </c>
      <c r="P692" t="str">
        <f t="shared" si="20"/>
        <v>candidate</v>
      </c>
      <c r="Q692" t="str">
        <f t="shared" si="21"/>
        <v>candidate</v>
      </c>
    </row>
    <row r="693" spans="12:17" x14ac:dyDescent="0.2">
      <c r="L693" t="s">
        <v>631</v>
      </c>
      <c r="M693">
        <v>22</v>
      </c>
      <c r="N693">
        <v>183</v>
      </c>
      <c r="O693">
        <v>72</v>
      </c>
      <c r="P693" t="str">
        <f t="shared" si="20"/>
        <v>candidate</v>
      </c>
      <c r="Q693" t="str">
        <f t="shared" si="21"/>
        <v>candidate</v>
      </c>
    </row>
    <row r="694" spans="12:17" x14ac:dyDescent="0.2">
      <c r="L694" t="s">
        <v>632</v>
      </c>
      <c r="M694">
        <v>22</v>
      </c>
      <c r="N694">
        <v>186</v>
      </c>
      <c r="O694">
        <v>78</v>
      </c>
      <c r="P694" t="str">
        <f t="shared" si="20"/>
        <v>candidate</v>
      </c>
      <c r="Q694" t="str">
        <f t="shared" si="21"/>
        <v>candidate</v>
      </c>
    </row>
    <row r="695" spans="12:17" x14ac:dyDescent="0.2">
      <c r="L695" t="s">
        <v>633</v>
      </c>
      <c r="M695">
        <v>21</v>
      </c>
      <c r="N695">
        <v>175</v>
      </c>
      <c r="O695">
        <v>74</v>
      </c>
      <c r="P695" t="str">
        <f t="shared" si="20"/>
        <v>conditioned</v>
      </c>
      <c r="Q695" t="str">
        <f t="shared" si="21"/>
        <v>candidate</v>
      </c>
    </row>
    <row r="696" spans="12:17" x14ac:dyDescent="0.2">
      <c r="L696" t="s">
        <v>634</v>
      </c>
      <c r="M696">
        <v>22</v>
      </c>
      <c r="N696">
        <v>177</v>
      </c>
      <c r="O696">
        <v>69</v>
      </c>
      <c r="P696" t="str">
        <f t="shared" si="20"/>
        <v>conditioned</v>
      </c>
      <c r="Q696" t="str">
        <f t="shared" si="21"/>
        <v>candidate</v>
      </c>
    </row>
    <row r="697" spans="12:17" x14ac:dyDescent="0.2">
      <c r="L697" t="s">
        <v>635</v>
      </c>
      <c r="M697">
        <v>21</v>
      </c>
      <c r="N697">
        <v>185</v>
      </c>
      <c r="O697">
        <v>72</v>
      </c>
      <c r="P697" t="str">
        <f t="shared" si="20"/>
        <v>candidate</v>
      </c>
      <c r="Q697" t="str">
        <f t="shared" si="21"/>
        <v>candidate</v>
      </c>
    </row>
    <row r="698" spans="12:17" x14ac:dyDescent="0.2">
      <c r="L698" t="s">
        <v>636</v>
      </c>
      <c r="M698">
        <v>23</v>
      </c>
      <c r="N698">
        <v>173</v>
      </c>
      <c r="O698">
        <v>67</v>
      </c>
      <c r="P698" t="str">
        <f t="shared" si="20"/>
        <v>conditioned</v>
      </c>
      <c r="Q698" t="str">
        <f t="shared" si="21"/>
        <v>not a candidate</v>
      </c>
    </row>
    <row r="699" spans="12:17" x14ac:dyDescent="0.2">
      <c r="L699" t="s">
        <v>514</v>
      </c>
      <c r="M699">
        <v>22</v>
      </c>
      <c r="N699">
        <v>183</v>
      </c>
      <c r="O699">
        <v>79</v>
      </c>
      <c r="P699" t="str">
        <f t="shared" si="20"/>
        <v>candidate</v>
      </c>
      <c r="Q699" t="str">
        <f t="shared" si="21"/>
        <v>candidate</v>
      </c>
    </row>
    <row r="700" spans="12:17" x14ac:dyDescent="0.2">
      <c r="L700" t="s">
        <v>637</v>
      </c>
      <c r="M700">
        <v>20</v>
      </c>
      <c r="N700">
        <v>185</v>
      </c>
      <c r="O700">
        <v>74</v>
      </c>
      <c r="P700" t="str">
        <f t="shared" si="20"/>
        <v>candidate</v>
      </c>
      <c r="Q700" t="str">
        <f t="shared" si="21"/>
        <v>candidate</v>
      </c>
    </row>
    <row r="701" spans="12:17" x14ac:dyDescent="0.2">
      <c r="L701" t="s">
        <v>638</v>
      </c>
      <c r="M701">
        <v>23</v>
      </c>
      <c r="N701">
        <v>178</v>
      </c>
      <c r="O701">
        <v>78</v>
      </c>
      <c r="P701" t="str">
        <f t="shared" si="20"/>
        <v>conditioned</v>
      </c>
      <c r="Q701" t="str">
        <f t="shared" si="21"/>
        <v>candidate</v>
      </c>
    </row>
    <row r="702" spans="12:17" x14ac:dyDescent="0.2">
      <c r="L702" t="s">
        <v>639</v>
      </c>
      <c r="M702">
        <v>25</v>
      </c>
      <c r="N702">
        <v>173</v>
      </c>
      <c r="O702">
        <v>68</v>
      </c>
      <c r="P702" t="str">
        <f t="shared" si="20"/>
        <v>conditioned</v>
      </c>
      <c r="Q702" t="str">
        <f t="shared" si="21"/>
        <v>not a candidate</v>
      </c>
    </row>
    <row r="703" spans="12:17" x14ac:dyDescent="0.2">
      <c r="L703" t="s">
        <v>640</v>
      </c>
      <c r="M703">
        <v>21</v>
      </c>
      <c r="N703">
        <v>189</v>
      </c>
      <c r="O703">
        <v>78</v>
      </c>
      <c r="P703" t="str">
        <f t="shared" si="20"/>
        <v>candidate</v>
      </c>
      <c r="Q703" t="str">
        <f t="shared" si="21"/>
        <v>candidate</v>
      </c>
    </row>
    <row r="704" spans="12:17" x14ac:dyDescent="0.2">
      <c r="L704" t="s">
        <v>641</v>
      </c>
      <c r="M704">
        <v>20</v>
      </c>
      <c r="N704">
        <v>183</v>
      </c>
      <c r="O704">
        <v>78</v>
      </c>
      <c r="P704" t="str">
        <f t="shared" si="20"/>
        <v>candidate</v>
      </c>
      <c r="Q704" t="str">
        <f t="shared" si="21"/>
        <v>candidate</v>
      </c>
    </row>
    <row r="705" spans="12:17" x14ac:dyDescent="0.2">
      <c r="L705" t="s">
        <v>642</v>
      </c>
      <c r="M705">
        <v>21</v>
      </c>
      <c r="N705">
        <v>184</v>
      </c>
      <c r="O705">
        <v>76</v>
      </c>
      <c r="P705" t="str">
        <f t="shared" si="20"/>
        <v>candidate</v>
      </c>
      <c r="Q705" t="str">
        <f t="shared" si="21"/>
        <v>candidate</v>
      </c>
    </row>
    <row r="706" spans="12:17" x14ac:dyDescent="0.2">
      <c r="L706" t="s">
        <v>643</v>
      </c>
      <c r="M706">
        <v>23</v>
      </c>
      <c r="N706">
        <v>191</v>
      </c>
      <c r="O706">
        <v>83</v>
      </c>
      <c r="P706" t="str">
        <f t="shared" ref="P706:P769" si="22">IF(AND(M706&gt;=20, N706&gt;=180), "candidate", "conditioned")</f>
        <v>candidate</v>
      </c>
      <c r="Q706" t="str">
        <f t="shared" ref="Q706:Q769" si="23">IF(OR(M706&lt;=22, N706&gt;=183, O706&gt;=74), "candidate", "not a candidate")</f>
        <v>candidate</v>
      </c>
    </row>
    <row r="707" spans="12:17" x14ac:dyDescent="0.2">
      <c r="L707" t="s">
        <v>644</v>
      </c>
      <c r="M707">
        <v>21</v>
      </c>
      <c r="N707">
        <v>183</v>
      </c>
      <c r="O707">
        <v>77</v>
      </c>
      <c r="P707" t="str">
        <f t="shared" si="22"/>
        <v>candidate</v>
      </c>
      <c r="Q707" t="str">
        <f t="shared" si="23"/>
        <v>candidate</v>
      </c>
    </row>
    <row r="708" spans="12:17" x14ac:dyDescent="0.2">
      <c r="L708" t="s">
        <v>519</v>
      </c>
      <c r="M708">
        <v>21</v>
      </c>
      <c r="N708">
        <v>189</v>
      </c>
      <c r="O708">
        <v>71</v>
      </c>
      <c r="P708" t="str">
        <f t="shared" si="22"/>
        <v>candidate</v>
      </c>
      <c r="Q708" t="str">
        <f t="shared" si="23"/>
        <v>candidate</v>
      </c>
    </row>
    <row r="709" spans="12:17" x14ac:dyDescent="0.2">
      <c r="L709" t="s">
        <v>645</v>
      </c>
      <c r="M709">
        <v>21</v>
      </c>
      <c r="N709">
        <v>170</v>
      </c>
      <c r="O709">
        <v>59</v>
      </c>
      <c r="P709" t="str">
        <f t="shared" si="22"/>
        <v>conditioned</v>
      </c>
      <c r="Q709" t="str">
        <f t="shared" si="23"/>
        <v>candidate</v>
      </c>
    </row>
    <row r="710" spans="12:17" x14ac:dyDescent="0.2">
      <c r="L710" t="s">
        <v>646</v>
      </c>
      <c r="M710">
        <v>23</v>
      </c>
      <c r="N710">
        <v>186</v>
      </c>
      <c r="O710">
        <v>86</v>
      </c>
      <c r="P710" t="str">
        <f t="shared" si="22"/>
        <v>candidate</v>
      </c>
      <c r="Q710" t="str">
        <f t="shared" si="23"/>
        <v>candidate</v>
      </c>
    </row>
    <row r="711" spans="12:17" x14ac:dyDescent="0.2">
      <c r="L711" t="s">
        <v>647</v>
      </c>
      <c r="M711">
        <v>24</v>
      </c>
      <c r="N711">
        <v>170</v>
      </c>
      <c r="O711">
        <v>68</v>
      </c>
      <c r="P711" t="str">
        <f t="shared" si="22"/>
        <v>conditioned</v>
      </c>
      <c r="Q711" t="str">
        <f t="shared" si="23"/>
        <v>not a candidate</v>
      </c>
    </row>
    <row r="712" spans="12:17" x14ac:dyDescent="0.2">
      <c r="L712" t="s">
        <v>648</v>
      </c>
      <c r="M712">
        <v>23</v>
      </c>
      <c r="N712">
        <v>182</v>
      </c>
      <c r="O712">
        <v>77</v>
      </c>
      <c r="P712" t="str">
        <f t="shared" si="22"/>
        <v>candidate</v>
      </c>
      <c r="Q712" t="str">
        <f t="shared" si="23"/>
        <v>candidate</v>
      </c>
    </row>
    <row r="713" spans="12:17" x14ac:dyDescent="0.2">
      <c r="L713" t="s">
        <v>527</v>
      </c>
      <c r="M713">
        <v>20</v>
      </c>
      <c r="N713">
        <v>177</v>
      </c>
      <c r="O713">
        <v>68</v>
      </c>
      <c r="P713" t="str">
        <f t="shared" si="22"/>
        <v>conditioned</v>
      </c>
      <c r="Q713" t="str">
        <f t="shared" si="23"/>
        <v>candidate</v>
      </c>
    </row>
    <row r="714" spans="12:17" x14ac:dyDescent="0.2">
      <c r="L714" t="s">
        <v>649</v>
      </c>
      <c r="M714">
        <v>21</v>
      </c>
      <c r="N714">
        <v>191</v>
      </c>
      <c r="O714">
        <v>80</v>
      </c>
      <c r="P714" t="str">
        <f t="shared" si="22"/>
        <v>candidate</v>
      </c>
      <c r="Q714" t="str">
        <f t="shared" si="23"/>
        <v>candidate</v>
      </c>
    </row>
    <row r="715" spans="12:17" x14ac:dyDescent="0.2">
      <c r="L715" t="s">
        <v>650</v>
      </c>
      <c r="M715">
        <v>19</v>
      </c>
      <c r="N715">
        <v>179</v>
      </c>
      <c r="O715">
        <v>73</v>
      </c>
      <c r="P715" t="str">
        <f t="shared" si="22"/>
        <v>conditioned</v>
      </c>
      <c r="Q715" t="str">
        <f t="shared" si="23"/>
        <v>candidate</v>
      </c>
    </row>
    <row r="716" spans="12:17" x14ac:dyDescent="0.2">
      <c r="L716" t="s">
        <v>651</v>
      </c>
      <c r="M716">
        <v>22</v>
      </c>
      <c r="N716">
        <v>185</v>
      </c>
      <c r="O716">
        <v>79</v>
      </c>
      <c r="P716" t="str">
        <f t="shared" si="22"/>
        <v>candidate</v>
      </c>
      <c r="Q716" t="str">
        <f t="shared" si="23"/>
        <v>candidate</v>
      </c>
    </row>
    <row r="717" spans="12:17" x14ac:dyDescent="0.2">
      <c r="L717" t="s">
        <v>652</v>
      </c>
      <c r="M717">
        <v>22</v>
      </c>
      <c r="N717">
        <v>184</v>
      </c>
      <c r="O717">
        <v>79</v>
      </c>
      <c r="P717" t="str">
        <f t="shared" si="22"/>
        <v>candidate</v>
      </c>
      <c r="Q717" t="str">
        <f t="shared" si="23"/>
        <v>candidate</v>
      </c>
    </row>
    <row r="718" spans="12:17" x14ac:dyDescent="0.2">
      <c r="L718" t="s">
        <v>653</v>
      </c>
      <c r="M718">
        <v>21</v>
      </c>
      <c r="N718">
        <v>180</v>
      </c>
      <c r="O718">
        <v>65</v>
      </c>
      <c r="P718" t="str">
        <f t="shared" si="22"/>
        <v>candidate</v>
      </c>
      <c r="Q718" t="str">
        <f t="shared" si="23"/>
        <v>candidate</v>
      </c>
    </row>
    <row r="719" spans="12:17" x14ac:dyDescent="0.2">
      <c r="L719" t="s">
        <v>654</v>
      </c>
      <c r="M719">
        <v>20</v>
      </c>
      <c r="N719">
        <v>181</v>
      </c>
      <c r="O719">
        <v>71</v>
      </c>
      <c r="P719" t="str">
        <f t="shared" si="22"/>
        <v>candidate</v>
      </c>
      <c r="Q719" t="str">
        <f t="shared" si="23"/>
        <v>candidate</v>
      </c>
    </row>
    <row r="720" spans="12:17" x14ac:dyDescent="0.2">
      <c r="L720" t="s">
        <v>655</v>
      </c>
      <c r="M720">
        <v>19</v>
      </c>
      <c r="N720">
        <v>179</v>
      </c>
      <c r="O720">
        <v>70</v>
      </c>
      <c r="P720" t="str">
        <f t="shared" si="22"/>
        <v>conditioned</v>
      </c>
      <c r="Q720" t="str">
        <f t="shared" si="23"/>
        <v>candidate</v>
      </c>
    </row>
    <row r="721" spans="12:17" x14ac:dyDescent="0.2">
      <c r="L721" t="s">
        <v>656</v>
      </c>
      <c r="M721">
        <v>20</v>
      </c>
      <c r="N721">
        <v>181</v>
      </c>
      <c r="O721">
        <v>73</v>
      </c>
      <c r="P721" t="str">
        <f t="shared" si="22"/>
        <v>candidate</v>
      </c>
      <c r="Q721" t="str">
        <f t="shared" si="23"/>
        <v>candidate</v>
      </c>
    </row>
    <row r="722" spans="12:17" x14ac:dyDescent="0.2">
      <c r="L722" t="s">
        <v>657</v>
      </c>
      <c r="M722">
        <v>37</v>
      </c>
      <c r="N722">
        <v>171</v>
      </c>
      <c r="O722">
        <v>68</v>
      </c>
      <c r="P722" t="str">
        <f t="shared" si="22"/>
        <v>conditioned</v>
      </c>
      <c r="Q722" t="str">
        <f t="shared" si="23"/>
        <v>not a candidate</v>
      </c>
    </row>
    <row r="723" spans="12:17" x14ac:dyDescent="0.2">
      <c r="L723" t="s">
        <v>658</v>
      </c>
      <c r="M723">
        <v>36</v>
      </c>
      <c r="N723">
        <v>173</v>
      </c>
      <c r="O723">
        <v>67</v>
      </c>
      <c r="P723" t="str">
        <f t="shared" si="22"/>
        <v>conditioned</v>
      </c>
      <c r="Q723" t="str">
        <f t="shared" si="23"/>
        <v>not a candidate</v>
      </c>
    </row>
    <row r="724" spans="12:17" x14ac:dyDescent="0.2">
      <c r="L724" t="s">
        <v>659</v>
      </c>
      <c r="M724">
        <v>36</v>
      </c>
      <c r="N724">
        <v>193</v>
      </c>
      <c r="O724">
        <v>91</v>
      </c>
      <c r="P724" t="str">
        <f t="shared" si="22"/>
        <v>candidate</v>
      </c>
      <c r="Q724" t="str">
        <f t="shared" si="23"/>
        <v>candidate</v>
      </c>
    </row>
    <row r="725" spans="12:17" x14ac:dyDescent="0.2">
      <c r="L725" t="s">
        <v>660</v>
      </c>
      <c r="M725">
        <v>34</v>
      </c>
      <c r="N725">
        <v>194</v>
      </c>
      <c r="O725">
        <v>85</v>
      </c>
      <c r="P725" t="str">
        <f t="shared" si="22"/>
        <v>candidate</v>
      </c>
      <c r="Q725" t="str">
        <f t="shared" si="23"/>
        <v>candidate</v>
      </c>
    </row>
    <row r="726" spans="12:17" x14ac:dyDescent="0.2">
      <c r="L726" t="s">
        <v>661</v>
      </c>
      <c r="M726">
        <v>30</v>
      </c>
      <c r="N726">
        <v>181</v>
      </c>
      <c r="O726">
        <v>79</v>
      </c>
      <c r="P726" t="str">
        <f t="shared" si="22"/>
        <v>candidate</v>
      </c>
      <c r="Q726" t="str">
        <f t="shared" si="23"/>
        <v>candidate</v>
      </c>
    </row>
    <row r="727" spans="12:17" x14ac:dyDescent="0.2">
      <c r="L727" t="s">
        <v>662</v>
      </c>
      <c r="M727">
        <v>30</v>
      </c>
      <c r="N727">
        <v>191</v>
      </c>
      <c r="O727">
        <v>81</v>
      </c>
      <c r="P727" t="str">
        <f t="shared" si="22"/>
        <v>candidate</v>
      </c>
      <c r="Q727" t="str">
        <f t="shared" si="23"/>
        <v>candidate</v>
      </c>
    </row>
    <row r="728" spans="12:17" x14ac:dyDescent="0.2">
      <c r="L728" t="s">
        <v>547</v>
      </c>
      <c r="M728">
        <v>32</v>
      </c>
      <c r="N728">
        <v>192</v>
      </c>
      <c r="O728">
        <v>80</v>
      </c>
      <c r="P728" t="str">
        <f t="shared" si="22"/>
        <v>candidate</v>
      </c>
      <c r="Q728" t="str">
        <f t="shared" si="23"/>
        <v>candidate</v>
      </c>
    </row>
    <row r="729" spans="12:17" x14ac:dyDescent="0.2">
      <c r="L729" t="s">
        <v>548</v>
      </c>
      <c r="M729">
        <v>28</v>
      </c>
      <c r="N729">
        <v>172</v>
      </c>
      <c r="O729">
        <v>69</v>
      </c>
      <c r="P729" t="str">
        <f t="shared" si="22"/>
        <v>conditioned</v>
      </c>
      <c r="Q729" t="str">
        <f t="shared" si="23"/>
        <v>not a candidate</v>
      </c>
    </row>
    <row r="730" spans="12:17" x14ac:dyDescent="0.2">
      <c r="L730" t="s">
        <v>663</v>
      </c>
      <c r="M730">
        <v>31</v>
      </c>
      <c r="N730">
        <v>193</v>
      </c>
      <c r="O730">
        <v>92</v>
      </c>
      <c r="P730" t="str">
        <f t="shared" si="22"/>
        <v>candidate</v>
      </c>
      <c r="Q730" t="str">
        <f t="shared" si="23"/>
        <v>candidate</v>
      </c>
    </row>
    <row r="731" spans="12:17" x14ac:dyDescent="0.2">
      <c r="L731" t="s">
        <v>664</v>
      </c>
      <c r="M731">
        <v>26</v>
      </c>
      <c r="N731">
        <v>189</v>
      </c>
      <c r="O731">
        <v>77</v>
      </c>
      <c r="P731" t="str">
        <f t="shared" si="22"/>
        <v>candidate</v>
      </c>
      <c r="Q731" t="str">
        <f t="shared" si="23"/>
        <v>candidate</v>
      </c>
    </row>
    <row r="732" spans="12:17" x14ac:dyDescent="0.2">
      <c r="L732" t="s">
        <v>665</v>
      </c>
      <c r="M732">
        <v>25</v>
      </c>
      <c r="N732">
        <v>181</v>
      </c>
      <c r="O732">
        <v>85</v>
      </c>
      <c r="P732" t="str">
        <f t="shared" si="22"/>
        <v>candidate</v>
      </c>
      <c r="Q732" t="str">
        <f t="shared" si="23"/>
        <v>candidate</v>
      </c>
    </row>
    <row r="733" spans="12:17" x14ac:dyDescent="0.2">
      <c r="L733" t="s">
        <v>666</v>
      </c>
      <c r="M733">
        <v>26</v>
      </c>
      <c r="N733">
        <v>169</v>
      </c>
      <c r="O733">
        <v>66</v>
      </c>
      <c r="P733" t="str">
        <f t="shared" si="22"/>
        <v>conditioned</v>
      </c>
      <c r="Q733" t="str">
        <f t="shared" si="23"/>
        <v>not a candidate</v>
      </c>
    </row>
    <row r="734" spans="12:17" x14ac:dyDescent="0.2">
      <c r="L734" t="s">
        <v>667</v>
      </c>
      <c r="M734">
        <v>24</v>
      </c>
      <c r="N734">
        <v>184</v>
      </c>
      <c r="O734">
        <v>77</v>
      </c>
      <c r="P734" t="str">
        <f t="shared" si="22"/>
        <v>candidate</v>
      </c>
      <c r="Q734" t="str">
        <f t="shared" si="23"/>
        <v>candidate</v>
      </c>
    </row>
    <row r="735" spans="12:17" x14ac:dyDescent="0.2">
      <c r="L735" t="s">
        <v>618</v>
      </c>
      <c r="M735">
        <v>25</v>
      </c>
      <c r="N735">
        <v>187</v>
      </c>
      <c r="O735">
        <v>83</v>
      </c>
      <c r="P735" t="str">
        <f t="shared" si="22"/>
        <v>candidate</v>
      </c>
      <c r="Q735" t="str">
        <f t="shared" si="23"/>
        <v>candidate</v>
      </c>
    </row>
    <row r="736" spans="12:17" x14ac:dyDescent="0.2">
      <c r="L736" t="s">
        <v>668</v>
      </c>
      <c r="M736">
        <v>24</v>
      </c>
      <c r="N736">
        <v>175</v>
      </c>
      <c r="O736">
        <v>69</v>
      </c>
      <c r="P736" t="str">
        <f t="shared" si="22"/>
        <v>conditioned</v>
      </c>
      <c r="Q736" t="str">
        <f t="shared" si="23"/>
        <v>not a candidate</v>
      </c>
    </row>
    <row r="737" spans="12:17" x14ac:dyDescent="0.2">
      <c r="L737" t="s">
        <v>669</v>
      </c>
      <c r="M737">
        <v>24</v>
      </c>
      <c r="N737">
        <v>175</v>
      </c>
      <c r="O737">
        <v>66</v>
      </c>
      <c r="P737" t="str">
        <f t="shared" si="22"/>
        <v>conditioned</v>
      </c>
      <c r="Q737" t="str">
        <f t="shared" si="23"/>
        <v>not a candidate</v>
      </c>
    </row>
    <row r="738" spans="12:17" x14ac:dyDescent="0.2">
      <c r="L738" t="s">
        <v>670</v>
      </c>
      <c r="M738">
        <v>25</v>
      </c>
      <c r="N738">
        <v>176</v>
      </c>
      <c r="O738">
        <v>72</v>
      </c>
      <c r="P738" t="str">
        <f t="shared" si="22"/>
        <v>conditioned</v>
      </c>
      <c r="Q738" t="str">
        <f t="shared" si="23"/>
        <v>not a candidate</v>
      </c>
    </row>
    <row r="739" spans="12:17" x14ac:dyDescent="0.2">
      <c r="L739" t="s">
        <v>671</v>
      </c>
      <c r="M739">
        <v>24</v>
      </c>
      <c r="N739">
        <v>189</v>
      </c>
      <c r="O739">
        <v>82</v>
      </c>
      <c r="P739" t="str">
        <f t="shared" si="22"/>
        <v>candidate</v>
      </c>
      <c r="Q739" t="str">
        <f t="shared" si="23"/>
        <v>candidate</v>
      </c>
    </row>
    <row r="740" spans="12:17" x14ac:dyDescent="0.2">
      <c r="L740" t="s">
        <v>672</v>
      </c>
      <c r="M740">
        <v>23</v>
      </c>
      <c r="N740">
        <v>177</v>
      </c>
      <c r="O740">
        <v>70</v>
      </c>
      <c r="P740" t="str">
        <f t="shared" si="22"/>
        <v>conditioned</v>
      </c>
      <c r="Q740" t="str">
        <f t="shared" si="23"/>
        <v>not a candidate</v>
      </c>
    </row>
    <row r="741" spans="12:17" x14ac:dyDescent="0.2">
      <c r="L741" t="s">
        <v>631</v>
      </c>
      <c r="M741">
        <v>22</v>
      </c>
      <c r="N741">
        <v>183</v>
      </c>
      <c r="O741">
        <v>72</v>
      </c>
      <c r="P741" t="str">
        <f t="shared" si="22"/>
        <v>candidate</v>
      </c>
      <c r="Q741" t="str">
        <f t="shared" si="23"/>
        <v>candidate</v>
      </c>
    </row>
    <row r="742" spans="12:17" x14ac:dyDescent="0.2">
      <c r="L742" t="s">
        <v>673</v>
      </c>
      <c r="M742">
        <v>21</v>
      </c>
      <c r="N742">
        <v>163</v>
      </c>
      <c r="O742">
        <v>61</v>
      </c>
      <c r="P742" t="str">
        <f t="shared" si="22"/>
        <v>conditioned</v>
      </c>
      <c r="Q742" t="str">
        <f t="shared" si="23"/>
        <v>candidate</v>
      </c>
    </row>
    <row r="743" spans="12:17" x14ac:dyDescent="0.2">
      <c r="L743" t="s">
        <v>674</v>
      </c>
      <c r="M743">
        <v>22</v>
      </c>
      <c r="N743">
        <v>185</v>
      </c>
      <c r="O743">
        <v>71</v>
      </c>
      <c r="P743" t="str">
        <f t="shared" si="22"/>
        <v>candidate</v>
      </c>
      <c r="Q743" t="str">
        <f t="shared" si="23"/>
        <v>candidate</v>
      </c>
    </row>
    <row r="744" spans="12:17" x14ac:dyDescent="0.2">
      <c r="L744" t="s">
        <v>675</v>
      </c>
      <c r="M744">
        <v>23</v>
      </c>
      <c r="N744">
        <v>184</v>
      </c>
      <c r="O744">
        <v>76</v>
      </c>
      <c r="P744" t="str">
        <f t="shared" si="22"/>
        <v>candidate</v>
      </c>
      <c r="Q744" t="str">
        <f t="shared" si="23"/>
        <v>candidate</v>
      </c>
    </row>
    <row r="745" spans="12:17" x14ac:dyDescent="0.2">
      <c r="L745" t="s">
        <v>676</v>
      </c>
      <c r="M745">
        <v>21</v>
      </c>
      <c r="N745">
        <v>175</v>
      </c>
      <c r="O745">
        <v>76</v>
      </c>
      <c r="P745" t="str">
        <f t="shared" si="22"/>
        <v>conditioned</v>
      </c>
      <c r="Q745" t="str">
        <f t="shared" si="23"/>
        <v>candidate</v>
      </c>
    </row>
    <row r="746" spans="12:17" x14ac:dyDescent="0.2">
      <c r="L746" t="s">
        <v>677</v>
      </c>
      <c r="M746">
        <v>22</v>
      </c>
      <c r="N746">
        <v>180</v>
      </c>
      <c r="O746">
        <v>75</v>
      </c>
      <c r="P746" t="str">
        <f t="shared" si="22"/>
        <v>candidate</v>
      </c>
      <c r="Q746" t="str">
        <f t="shared" si="23"/>
        <v>candidate</v>
      </c>
    </row>
    <row r="747" spans="12:17" x14ac:dyDescent="0.2">
      <c r="L747" t="s">
        <v>678</v>
      </c>
      <c r="M747">
        <v>22</v>
      </c>
      <c r="N747">
        <v>175</v>
      </c>
      <c r="O747">
        <v>65</v>
      </c>
      <c r="P747" t="str">
        <f t="shared" si="22"/>
        <v>conditioned</v>
      </c>
      <c r="Q747" t="str">
        <f t="shared" si="23"/>
        <v>candidate</v>
      </c>
    </row>
    <row r="748" spans="12:17" x14ac:dyDescent="0.2">
      <c r="L748" t="s">
        <v>679</v>
      </c>
      <c r="M748">
        <v>24</v>
      </c>
      <c r="N748">
        <v>178</v>
      </c>
      <c r="O748">
        <v>70</v>
      </c>
      <c r="P748" t="str">
        <f t="shared" si="22"/>
        <v>conditioned</v>
      </c>
      <c r="Q748" t="str">
        <f t="shared" si="23"/>
        <v>not a candidate</v>
      </c>
    </row>
    <row r="749" spans="12:17" x14ac:dyDescent="0.2">
      <c r="L749" t="s">
        <v>680</v>
      </c>
      <c r="M749">
        <v>23</v>
      </c>
      <c r="N749">
        <v>176</v>
      </c>
      <c r="O749">
        <v>62</v>
      </c>
      <c r="P749" t="str">
        <f t="shared" si="22"/>
        <v>conditioned</v>
      </c>
      <c r="Q749" t="str">
        <f t="shared" si="23"/>
        <v>not a candidate</v>
      </c>
    </row>
    <row r="750" spans="12:17" x14ac:dyDescent="0.2">
      <c r="L750" t="s">
        <v>681</v>
      </c>
      <c r="M750">
        <v>22</v>
      </c>
      <c r="N750">
        <v>182</v>
      </c>
      <c r="O750">
        <v>75</v>
      </c>
      <c r="P750" t="str">
        <f t="shared" si="22"/>
        <v>candidate</v>
      </c>
      <c r="Q750" t="str">
        <f t="shared" si="23"/>
        <v>candidate</v>
      </c>
    </row>
    <row r="751" spans="12:17" x14ac:dyDescent="0.2">
      <c r="L751" t="s">
        <v>682</v>
      </c>
      <c r="M751">
        <v>22</v>
      </c>
      <c r="N751">
        <v>174</v>
      </c>
      <c r="O751">
        <v>60</v>
      </c>
      <c r="P751" t="str">
        <f t="shared" si="22"/>
        <v>conditioned</v>
      </c>
      <c r="Q751" t="str">
        <f t="shared" si="23"/>
        <v>candidate</v>
      </c>
    </row>
    <row r="752" spans="12:17" x14ac:dyDescent="0.2">
      <c r="L752" t="s">
        <v>683</v>
      </c>
      <c r="M752">
        <v>22</v>
      </c>
      <c r="N752">
        <v>175</v>
      </c>
      <c r="O752">
        <v>68</v>
      </c>
      <c r="P752" t="str">
        <f t="shared" si="22"/>
        <v>conditioned</v>
      </c>
      <c r="Q752" t="str">
        <f t="shared" si="23"/>
        <v>candidate</v>
      </c>
    </row>
    <row r="753" spans="12:17" x14ac:dyDescent="0.2">
      <c r="L753" t="s">
        <v>684</v>
      </c>
      <c r="M753">
        <v>22</v>
      </c>
      <c r="N753">
        <v>190</v>
      </c>
      <c r="O753">
        <v>79</v>
      </c>
      <c r="P753" t="str">
        <f t="shared" si="22"/>
        <v>candidate</v>
      </c>
      <c r="Q753" t="str">
        <f t="shared" si="23"/>
        <v>candidate</v>
      </c>
    </row>
    <row r="754" spans="12:17" x14ac:dyDescent="0.2">
      <c r="L754" t="s">
        <v>685</v>
      </c>
      <c r="M754">
        <v>19</v>
      </c>
      <c r="N754">
        <v>188</v>
      </c>
      <c r="O754">
        <v>73</v>
      </c>
      <c r="P754" t="str">
        <f t="shared" si="22"/>
        <v>conditioned</v>
      </c>
      <c r="Q754" t="str">
        <f t="shared" si="23"/>
        <v>candidate</v>
      </c>
    </row>
    <row r="755" spans="12:17" x14ac:dyDescent="0.2">
      <c r="L755" t="s">
        <v>646</v>
      </c>
      <c r="M755">
        <v>23</v>
      </c>
      <c r="N755">
        <v>186</v>
      </c>
      <c r="O755">
        <v>86</v>
      </c>
      <c r="P755" t="str">
        <f t="shared" si="22"/>
        <v>candidate</v>
      </c>
      <c r="Q755" t="str">
        <f t="shared" si="23"/>
        <v>candidate</v>
      </c>
    </row>
    <row r="756" spans="12:17" x14ac:dyDescent="0.2">
      <c r="L756" t="s">
        <v>686</v>
      </c>
      <c r="M756">
        <v>21</v>
      </c>
      <c r="N756">
        <v>188</v>
      </c>
      <c r="O756">
        <v>77</v>
      </c>
      <c r="P756" t="str">
        <f t="shared" si="22"/>
        <v>candidate</v>
      </c>
      <c r="Q756" t="str">
        <f t="shared" si="23"/>
        <v>candidate</v>
      </c>
    </row>
    <row r="757" spans="12:17" x14ac:dyDescent="0.2">
      <c r="L757" t="s">
        <v>687</v>
      </c>
      <c r="M757">
        <v>21</v>
      </c>
      <c r="N757">
        <v>180</v>
      </c>
      <c r="O757">
        <v>78</v>
      </c>
      <c r="P757" t="str">
        <f t="shared" si="22"/>
        <v>candidate</v>
      </c>
      <c r="Q757" t="str">
        <f t="shared" si="23"/>
        <v>candidate</v>
      </c>
    </row>
    <row r="758" spans="12:17" x14ac:dyDescent="0.2">
      <c r="L758" t="s">
        <v>688</v>
      </c>
      <c r="M758">
        <v>21</v>
      </c>
      <c r="N758">
        <v>189</v>
      </c>
      <c r="O758">
        <v>70</v>
      </c>
      <c r="P758" t="str">
        <f t="shared" si="22"/>
        <v>candidate</v>
      </c>
      <c r="Q758" t="str">
        <f t="shared" si="23"/>
        <v>candidate</v>
      </c>
    </row>
    <row r="759" spans="12:17" x14ac:dyDescent="0.2">
      <c r="L759" t="s">
        <v>689</v>
      </c>
      <c r="M759">
        <v>20</v>
      </c>
      <c r="N759">
        <v>181</v>
      </c>
      <c r="O759">
        <v>77</v>
      </c>
      <c r="P759" t="str">
        <f t="shared" si="22"/>
        <v>candidate</v>
      </c>
      <c r="Q759" t="str">
        <f t="shared" si="23"/>
        <v>candidate</v>
      </c>
    </row>
    <row r="760" spans="12:17" x14ac:dyDescent="0.2">
      <c r="L760" t="s">
        <v>690</v>
      </c>
      <c r="M760">
        <v>19</v>
      </c>
      <c r="N760">
        <v>182</v>
      </c>
      <c r="O760">
        <v>75</v>
      </c>
      <c r="P760" t="str">
        <f t="shared" si="22"/>
        <v>conditioned</v>
      </c>
      <c r="Q760" t="str">
        <f t="shared" si="23"/>
        <v>candidate</v>
      </c>
    </row>
    <row r="761" spans="12:17" x14ac:dyDescent="0.2">
      <c r="L761" t="s">
        <v>691</v>
      </c>
      <c r="M761">
        <v>20</v>
      </c>
      <c r="N761">
        <v>194</v>
      </c>
      <c r="O761">
        <v>86</v>
      </c>
      <c r="P761" t="str">
        <f t="shared" si="22"/>
        <v>candidate</v>
      </c>
      <c r="Q761" t="str">
        <f t="shared" si="23"/>
        <v>candidate</v>
      </c>
    </row>
    <row r="762" spans="12:17" x14ac:dyDescent="0.2">
      <c r="L762" t="s">
        <v>692</v>
      </c>
      <c r="M762">
        <v>22</v>
      </c>
      <c r="N762">
        <v>178</v>
      </c>
      <c r="O762">
        <v>68</v>
      </c>
      <c r="P762" t="str">
        <f t="shared" si="22"/>
        <v>conditioned</v>
      </c>
      <c r="Q762" t="str">
        <f t="shared" si="23"/>
        <v>candidate</v>
      </c>
    </row>
    <row r="763" spans="12:17" x14ac:dyDescent="0.2">
      <c r="L763" t="s">
        <v>693</v>
      </c>
      <c r="M763">
        <v>20</v>
      </c>
      <c r="N763">
        <v>182</v>
      </c>
      <c r="O763">
        <v>70</v>
      </c>
      <c r="P763" t="str">
        <f t="shared" si="22"/>
        <v>candidate</v>
      </c>
      <c r="Q763" t="str">
        <f t="shared" si="23"/>
        <v>candidate</v>
      </c>
    </row>
    <row r="764" spans="12:17" x14ac:dyDescent="0.2">
      <c r="L764" t="s">
        <v>694</v>
      </c>
      <c r="M764">
        <v>22</v>
      </c>
      <c r="N764">
        <v>189</v>
      </c>
      <c r="O764">
        <v>76</v>
      </c>
      <c r="P764" t="str">
        <f t="shared" si="22"/>
        <v>candidate</v>
      </c>
      <c r="Q764" t="str">
        <f t="shared" si="23"/>
        <v>candidate</v>
      </c>
    </row>
    <row r="765" spans="12:17" x14ac:dyDescent="0.2">
      <c r="L765" t="s">
        <v>695</v>
      </c>
      <c r="M765">
        <v>19</v>
      </c>
      <c r="N765">
        <v>189</v>
      </c>
      <c r="O765">
        <v>83</v>
      </c>
      <c r="P765" t="str">
        <f t="shared" si="22"/>
        <v>conditioned</v>
      </c>
      <c r="Q765" t="str">
        <f t="shared" si="23"/>
        <v>candidate</v>
      </c>
    </row>
    <row r="766" spans="12:17" x14ac:dyDescent="0.2">
      <c r="L766" t="s">
        <v>696</v>
      </c>
      <c r="M766">
        <v>18</v>
      </c>
      <c r="N766">
        <v>180</v>
      </c>
      <c r="O766">
        <v>75</v>
      </c>
      <c r="P766" t="str">
        <f t="shared" si="22"/>
        <v>conditioned</v>
      </c>
      <c r="Q766" t="str">
        <f t="shared" si="23"/>
        <v>candidate</v>
      </c>
    </row>
    <row r="767" spans="12:17" x14ac:dyDescent="0.2">
      <c r="L767" t="s">
        <v>697</v>
      </c>
      <c r="M767">
        <v>19</v>
      </c>
      <c r="N767">
        <v>191</v>
      </c>
      <c r="O767">
        <v>81</v>
      </c>
      <c r="P767" t="str">
        <f t="shared" si="22"/>
        <v>conditioned</v>
      </c>
      <c r="Q767" t="str">
        <f t="shared" si="23"/>
        <v>candidate</v>
      </c>
    </row>
    <row r="768" spans="12:17" x14ac:dyDescent="0.2">
      <c r="L768" t="s">
        <v>698</v>
      </c>
      <c r="M768">
        <v>20</v>
      </c>
      <c r="N768">
        <v>182</v>
      </c>
      <c r="O768">
        <v>73</v>
      </c>
      <c r="P768" t="str">
        <f t="shared" si="22"/>
        <v>candidate</v>
      </c>
      <c r="Q768" t="str">
        <f t="shared" si="23"/>
        <v>candidate</v>
      </c>
    </row>
    <row r="769" spans="12:17" x14ac:dyDescent="0.2">
      <c r="L769" t="s">
        <v>699</v>
      </c>
      <c r="M769">
        <v>18</v>
      </c>
      <c r="N769">
        <v>178</v>
      </c>
      <c r="O769">
        <v>70</v>
      </c>
      <c r="P769" t="str">
        <f t="shared" si="22"/>
        <v>conditioned</v>
      </c>
      <c r="Q769" t="str">
        <f t="shared" si="23"/>
        <v>candidate</v>
      </c>
    </row>
    <row r="770" spans="12:17" x14ac:dyDescent="0.2">
      <c r="L770" t="s">
        <v>700</v>
      </c>
      <c r="M770">
        <v>22</v>
      </c>
      <c r="N770">
        <v>182</v>
      </c>
      <c r="O770">
        <v>72</v>
      </c>
      <c r="P770" t="str">
        <f t="shared" ref="P770:P833" si="24">IF(AND(M770&gt;=20, N770&gt;=180), "candidate", "conditioned")</f>
        <v>candidate</v>
      </c>
      <c r="Q770" t="str">
        <f t="shared" ref="Q770:Q833" si="25">IF(OR(M770&lt;=22, N770&gt;=183, O770&gt;=74), "candidate", "not a candidate")</f>
        <v>candidate</v>
      </c>
    </row>
    <row r="771" spans="12:17" x14ac:dyDescent="0.2">
      <c r="L771" t="s">
        <v>701</v>
      </c>
      <c r="M771">
        <v>25</v>
      </c>
      <c r="N771">
        <v>190</v>
      </c>
      <c r="O771">
        <v>80</v>
      </c>
      <c r="P771" t="str">
        <f t="shared" si="24"/>
        <v>candidate</v>
      </c>
      <c r="Q771" t="str">
        <f t="shared" si="25"/>
        <v>candidate</v>
      </c>
    </row>
    <row r="772" spans="12:17" x14ac:dyDescent="0.2">
      <c r="L772" t="s">
        <v>702</v>
      </c>
      <c r="M772">
        <v>20</v>
      </c>
      <c r="N772">
        <v>183</v>
      </c>
      <c r="O772">
        <v>73</v>
      </c>
      <c r="P772" t="str">
        <f t="shared" si="24"/>
        <v>candidate</v>
      </c>
      <c r="Q772" t="str">
        <f t="shared" si="25"/>
        <v>candidate</v>
      </c>
    </row>
    <row r="773" spans="12:17" x14ac:dyDescent="0.2">
      <c r="L773" t="s">
        <v>703</v>
      </c>
      <c r="M773">
        <v>18</v>
      </c>
      <c r="N773">
        <v>191</v>
      </c>
      <c r="O773">
        <v>82</v>
      </c>
      <c r="P773" t="str">
        <f t="shared" si="24"/>
        <v>conditioned</v>
      </c>
      <c r="Q773" t="str">
        <f t="shared" si="25"/>
        <v>candidate</v>
      </c>
    </row>
    <row r="774" spans="12:17" x14ac:dyDescent="0.2">
      <c r="L774" t="s">
        <v>704</v>
      </c>
      <c r="M774">
        <v>22</v>
      </c>
      <c r="N774">
        <v>173</v>
      </c>
      <c r="O774">
        <v>74</v>
      </c>
      <c r="P774" t="str">
        <f t="shared" si="24"/>
        <v>conditioned</v>
      </c>
      <c r="Q774" t="str">
        <f t="shared" si="25"/>
        <v>candidate</v>
      </c>
    </row>
    <row r="775" spans="12:17" x14ac:dyDescent="0.2">
      <c r="L775" t="s">
        <v>705</v>
      </c>
      <c r="M775">
        <v>19</v>
      </c>
      <c r="N775">
        <v>175</v>
      </c>
      <c r="O775">
        <v>75</v>
      </c>
      <c r="P775" t="str">
        <f t="shared" si="24"/>
        <v>conditioned</v>
      </c>
      <c r="Q775" t="str">
        <f t="shared" si="25"/>
        <v>candidate</v>
      </c>
    </row>
    <row r="776" spans="12:17" x14ac:dyDescent="0.2">
      <c r="L776" t="s">
        <v>706</v>
      </c>
      <c r="M776">
        <v>19</v>
      </c>
      <c r="N776">
        <v>185</v>
      </c>
      <c r="O776">
        <v>75</v>
      </c>
      <c r="P776" t="str">
        <f t="shared" si="24"/>
        <v>conditioned</v>
      </c>
      <c r="Q776" t="str">
        <f t="shared" si="25"/>
        <v>candidate</v>
      </c>
    </row>
    <row r="777" spans="12:17" x14ac:dyDescent="0.2">
      <c r="L777" t="s">
        <v>593</v>
      </c>
      <c r="M777">
        <v>18</v>
      </c>
      <c r="N777">
        <v>180</v>
      </c>
      <c r="O777">
        <v>74</v>
      </c>
      <c r="P777" t="str">
        <f t="shared" si="24"/>
        <v>conditioned</v>
      </c>
      <c r="Q777" t="str">
        <f t="shared" si="25"/>
        <v>candidate</v>
      </c>
    </row>
    <row r="778" spans="12:17" x14ac:dyDescent="0.2">
      <c r="L778" t="s">
        <v>707</v>
      </c>
      <c r="M778">
        <v>20</v>
      </c>
      <c r="N778">
        <v>178</v>
      </c>
      <c r="O778">
        <v>70</v>
      </c>
      <c r="P778" t="str">
        <f t="shared" si="24"/>
        <v>conditioned</v>
      </c>
      <c r="Q778" t="str">
        <f t="shared" si="25"/>
        <v>candidate</v>
      </c>
    </row>
    <row r="779" spans="12:17" x14ac:dyDescent="0.2">
      <c r="L779" t="s">
        <v>708</v>
      </c>
      <c r="M779">
        <v>17</v>
      </c>
      <c r="N779">
        <v>181</v>
      </c>
      <c r="O779">
        <v>75</v>
      </c>
      <c r="P779" t="str">
        <f t="shared" si="24"/>
        <v>conditioned</v>
      </c>
      <c r="Q779" t="str">
        <f t="shared" si="25"/>
        <v>candidate</v>
      </c>
    </row>
    <row r="780" spans="12:17" x14ac:dyDescent="0.2">
      <c r="L780" t="s">
        <v>709</v>
      </c>
      <c r="M780">
        <v>18</v>
      </c>
      <c r="N780">
        <v>172</v>
      </c>
      <c r="O780">
        <v>78</v>
      </c>
      <c r="P780" t="str">
        <f t="shared" si="24"/>
        <v>conditioned</v>
      </c>
      <c r="Q780" t="str">
        <f t="shared" si="25"/>
        <v>candidate</v>
      </c>
    </row>
    <row r="781" spans="12:17" x14ac:dyDescent="0.2">
      <c r="L781" t="s">
        <v>710</v>
      </c>
      <c r="M781">
        <v>18</v>
      </c>
      <c r="N781">
        <v>185</v>
      </c>
      <c r="O781">
        <v>75</v>
      </c>
      <c r="P781" t="str">
        <f t="shared" si="24"/>
        <v>conditioned</v>
      </c>
      <c r="Q781" t="str">
        <f t="shared" si="25"/>
        <v>candidate</v>
      </c>
    </row>
    <row r="782" spans="12:17" x14ac:dyDescent="0.2">
      <c r="L782" t="s">
        <v>711</v>
      </c>
      <c r="M782">
        <v>37</v>
      </c>
      <c r="N782">
        <v>177</v>
      </c>
      <c r="O782">
        <v>72</v>
      </c>
      <c r="P782" t="str">
        <f t="shared" si="24"/>
        <v>conditioned</v>
      </c>
      <c r="Q782" t="str">
        <f t="shared" si="25"/>
        <v>not a candidate</v>
      </c>
    </row>
    <row r="783" spans="12:17" x14ac:dyDescent="0.2">
      <c r="L783" t="s">
        <v>712</v>
      </c>
      <c r="M783">
        <v>34</v>
      </c>
      <c r="N783">
        <v>190</v>
      </c>
      <c r="O783">
        <v>86</v>
      </c>
      <c r="P783" t="str">
        <f t="shared" si="24"/>
        <v>candidate</v>
      </c>
      <c r="Q783" t="str">
        <f t="shared" si="25"/>
        <v>candidate</v>
      </c>
    </row>
    <row r="784" spans="12:17" x14ac:dyDescent="0.2">
      <c r="L784" t="s">
        <v>713</v>
      </c>
      <c r="M784">
        <v>34</v>
      </c>
      <c r="N784">
        <v>182</v>
      </c>
      <c r="O784">
        <v>74</v>
      </c>
      <c r="P784" t="str">
        <f t="shared" si="24"/>
        <v>candidate</v>
      </c>
      <c r="Q784" t="str">
        <f t="shared" si="25"/>
        <v>candidate</v>
      </c>
    </row>
    <row r="785" spans="12:17" x14ac:dyDescent="0.2">
      <c r="L785" t="s">
        <v>714</v>
      </c>
      <c r="M785">
        <v>33</v>
      </c>
      <c r="N785">
        <v>185</v>
      </c>
      <c r="O785">
        <v>76</v>
      </c>
      <c r="P785" t="str">
        <f t="shared" si="24"/>
        <v>candidate</v>
      </c>
      <c r="Q785" t="str">
        <f t="shared" si="25"/>
        <v>candidate</v>
      </c>
    </row>
    <row r="786" spans="12:17" x14ac:dyDescent="0.2">
      <c r="L786" t="s">
        <v>715</v>
      </c>
      <c r="M786">
        <v>31</v>
      </c>
      <c r="N786">
        <v>176</v>
      </c>
      <c r="O786">
        <v>75</v>
      </c>
      <c r="P786" t="str">
        <f t="shared" si="24"/>
        <v>conditioned</v>
      </c>
      <c r="Q786" t="str">
        <f t="shared" si="25"/>
        <v>candidate</v>
      </c>
    </row>
    <row r="787" spans="12:17" x14ac:dyDescent="0.2">
      <c r="L787" t="s">
        <v>716</v>
      </c>
      <c r="M787">
        <v>29</v>
      </c>
      <c r="N787">
        <v>175</v>
      </c>
      <c r="O787">
        <v>70</v>
      </c>
      <c r="P787" t="str">
        <f t="shared" si="24"/>
        <v>conditioned</v>
      </c>
      <c r="Q787" t="str">
        <f t="shared" si="25"/>
        <v>not a candidate</v>
      </c>
    </row>
    <row r="788" spans="12:17" x14ac:dyDescent="0.2">
      <c r="L788" t="s">
        <v>717</v>
      </c>
      <c r="M788">
        <v>30</v>
      </c>
      <c r="N788">
        <v>165</v>
      </c>
      <c r="O788">
        <v>60</v>
      </c>
      <c r="P788" t="str">
        <f t="shared" si="24"/>
        <v>conditioned</v>
      </c>
      <c r="Q788" t="str">
        <f t="shared" si="25"/>
        <v>not a candidate</v>
      </c>
    </row>
    <row r="789" spans="12:17" x14ac:dyDescent="0.2">
      <c r="L789" t="s">
        <v>718</v>
      </c>
      <c r="M789">
        <v>32</v>
      </c>
      <c r="N789">
        <v>186</v>
      </c>
      <c r="O789">
        <v>93</v>
      </c>
      <c r="P789" t="str">
        <f t="shared" si="24"/>
        <v>candidate</v>
      </c>
      <c r="Q789" t="str">
        <f t="shared" si="25"/>
        <v>candidate</v>
      </c>
    </row>
    <row r="790" spans="12:17" x14ac:dyDescent="0.2">
      <c r="L790" t="s">
        <v>719</v>
      </c>
      <c r="M790">
        <v>30</v>
      </c>
      <c r="N790">
        <v>193</v>
      </c>
      <c r="O790">
        <v>100</v>
      </c>
      <c r="P790" t="str">
        <f t="shared" si="24"/>
        <v>candidate</v>
      </c>
      <c r="Q790" t="str">
        <f t="shared" si="25"/>
        <v>candidate</v>
      </c>
    </row>
    <row r="791" spans="12:17" x14ac:dyDescent="0.2">
      <c r="L791" t="s">
        <v>720</v>
      </c>
      <c r="M791">
        <v>29</v>
      </c>
      <c r="N791">
        <v>188</v>
      </c>
      <c r="O791">
        <v>76</v>
      </c>
      <c r="P791" t="str">
        <f t="shared" si="24"/>
        <v>candidate</v>
      </c>
      <c r="Q791" t="str">
        <f t="shared" si="25"/>
        <v>candidate</v>
      </c>
    </row>
    <row r="792" spans="12:17" x14ac:dyDescent="0.2">
      <c r="L792" t="s">
        <v>721</v>
      </c>
      <c r="M792">
        <v>29</v>
      </c>
      <c r="N792">
        <v>177</v>
      </c>
      <c r="O792">
        <v>80</v>
      </c>
      <c r="P792" t="str">
        <f t="shared" si="24"/>
        <v>conditioned</v>
      </c>
      <c r="Q792" t="str">
        <f t="shared" si="25"/>
        <v>candidate</v>
      </c>
    </row>
    <row r="793" spans="12:17" x14ac:dyDescent="0.2">
      <c r="L793" t="s">
        <v>722</v>
      </c>
      <c r="M793">
        <v>32</v>
      </c>
      <c r="N793">
        <v>173</v>
      </c>
      <c r="O793">
        <v>70</v>
      </c>
      <c r="P793" t="str">
        <f t="shared" si="24"/>
        <v>conditioned</v>
      </c>
      <c r="Q793" t="str">
        <f t="shared" si="25"/>
        <v>not a candidate</v>
      </c>
    </row>
    <row r="794" spans="12:17" x14ac:dyDescent="0.2">
      <c r="L794" t="s">
        <v>552</v>
      </c>
      <c r="M794">
        <v>36</v>
      </c>
      <c r="N794">
        <v>179</v>
      </c>
      <c r="O794">
        <v>74</v>
      </c>
      <c r="P794" t="str">
        <f t="shared" si="24"/>
        <v>conditioned</v>
      </c>
      <c r="Q794" t="str">
        <f t="shared" si="25"/>
        <v>candidate</v>
      </c>
    </row>
    <row r="795" spans="12:17" x14ac:dyDescent="0.2">
      <c r="L795" t="s">
        <v>723</v>
      </c>
      <c r="M795">
        <v>28</v>
      </c>
      <c r="N795">
        <v>183</v>
      </c>
      <c r="O795">
        <v>72</v>
      </c>
      <c r="P795" t="str">
        <f t="shared" si="24"/>
        <v>candidate</v>
      </c>
      <c r="Q795" t="str">
        <f t="shared" si="25"/>
        <v>candidate</v>
      </c>
    </row>
    <row r="796" spans="12:17" x14ac:dyDescent="0.2">
      <c r="L796" t="s">
        <v>724</v>
      </c>
      <c r="M796">
        <v>29</v>
      </c>
      <c r="N796">
        <v>201</v>
      </c>
      <c r="O796">
        <v>98</v>
      </c>
      <c r="P796" t="str">
        <f t="shared" si="24"/>
        <v>candidate</v>
      </c>
      <c r="Q796" t="str">
        <f t="shared" si="25"/>
        <v>candidate</v>
      </c>
    </row>
    <row r="797" spans="12:17" x14ac:dyDescent="0.2">
      <c r="L797" t="s">
        <v>603</v>
      </c>
      <c r="M797">
        <v>27</v>
      </c>
      <c r="N797">
        <v>195</v>
      </c>
      <c r="O797">
        <v>94</v>
      </c>
      <c r="P797" t="str">
        <f t="shared" si="24"/>
        <v>candidate</v>
      </c>
      <c r="Q797" t="str">
        <f t="shared" si="25"/>
        <v>candidate</v>
      </c>
    </row>
    <row r="798" spans="12:17" x14ac:dyDescent="0.2">
      <c r="L798" t="s">
        <v>725</v>
      </c>
      <c r="M798">
        <v>27</v>
      </c>
      <c r="N798">
        <v>181</v>
      </c>
      <c r="O798">
        <v>75</v>
      </c>
      <c r="P798" t="str">
        <f t="shared" si="24"/>
        <v>candidate</v>
      </c>
      <c r="Q798" t="str">
        <f t="shared" si="25"/>
        <v>candidate</v>
      </c>
    </row>
    <row r="799" spans="12:17" x14ac:dyDescent="0.2">
      <c r="L799" t="s">
        <v>726</v>
      </c>
      <c r="M799">
        <v>28</v>
      </c>
      <c r="N799">
        <v>188</v>
      </c>
      <c r="O799">
        <v>78</v>
      </c>
      <c r="P799" t="str">
        <f t="shared" si="24"/>
        <v>candidate</v>
      </c>
      <c r="Q799" t="str">
        <f t="shared" si="25"/>
        <v>candidate</v>
      </c>
    </row>
    <row r="800" spans="12:17" x14ac:dyDescent="0.2">
      <c r="L800" t="s">
        <v>727</v>
      </c>
      <c r="M800">
        <v>29</v>
      </c>
      <c r="N800">
        <v>173</v>
      </c>
      <c r="O800">
        <v>75</v>
      </c>
      <c r="P800" t="str">
        <f t="shared" si="24"/>
        <v>conditioned</v>
      </c>
      <c r="Q800" t="str">
        <f t="shared" si="25"/>
        <v>candidate</v>
      </c>
    </row>
    <row r="801" spans="12:17" x14ac:dyDescent="0.2">
      <c r="L801" t="s">
        <v>728</v>
      </c>
      <c r="M801">
        <v>27</v>
      </c>
      <c r="N801">
        <v>194</v>
      </c>
      <c r="O801">
        <v>81</v>
      </c>
      <c r="P801" t="str">
        <f t="shared" si="24"/>
        <v>candidate</v>
      </c>
      <c r="Q801" t="str">
        <f t="shared" si="25"/>
        <v>candidate</v>
      </c>
    </row>
    <row r="802" spans="12:17" x14ac:dyDescent="0.2">
      <c r="L802" t="s">
        <v>729</v>
      </c>
      <c r="M802">
        <v>25</v>
      </c>
      <c r="N802">
        <v>172</v>
      </c>
      <c r="O802">
        <v>70</v>
      </c>
      <c r="P802" t="str">
        <f t="shared" si="24"/>
        <v>conditioned</v>
      </c>
      <c r="Q802" t="str">
        <f t="shared" si="25"/>
        <v>not a candidate</v>
      </c>
    </row>
    <row r="803" spans="12:17" x14ac:dyDescent="0.2">
      <c r="L803" t="s">
        <v>730</v>
      </c>
      <c r="M803">
        <v>26</v>
      </c>
      <c r="N803">
        <v>178</v>
      </c>
      <c r="O803">
        <v>70</v>
      </c>
      <c r="P803" t="str">
        <f t="shared" si="24"/>
        <v>conditioned</v>
      </c>
      <c r="Q803" t="str">
        <f t="shared" si="25"/>
        <v>not a candidate</v>
      </c>
    </row>
    <row r="804" spans="12:17" x14ac:dyDescent="0.2">
      <c r="L804" t="s">
        <v>731</v>
      </c>
      <c r="M804">
        <v>25</v>
      </c>
      <c r="N804">
        <v>170</v>
      </c>
      <c r="O804">
        <v>66</v>
      </c>
      <c r="P804" t="str">
        <f t="shared" si="24"/>
        <v>conditioned</v>
      </c>
      <c r="Q804" t="str">
        <f t="shared" si="25"/>
        <v>not a candidate</v>
      </c>
    </row>
    <row r="805" spans="12:17" x14ac:dyDescent="0.2">
      <c r="L805" t="s">
        <v>732</v>
      </c>
      <c r="M805">
        <v>27</v>
      </c>
      <c r="N805">
        <v>189</v>
      </c>
      <c r="O805">
        <v>80</v>
      </c>
      <c r="P805" t="str">
        <f t="shared" si="24"/>
        <v>candidate</v>
      </c>
      <c r="Q805" t="str">
        <f t="shared" si="25"/>
        <v>candidate</v>
      </c>
    </row>
    <row r="806" spans="12:17" x14ac:dyDescent="0.2">
      <c r="L806" t="s">
        <v>733</v>
      </c>
      <c r="M806">
        <v>28</v>
      </c>
      <c r="N806">
        <v>183</v>
      </c>
      <c r="O806">
        <v>73</v>
      </c>
      <c r="P806" t="str">
        <f t="shared" si="24"/>
        <v>candidate</v>
      </c>
      <c r="Q806" t="str">
        <f t="shared" si="25"/>
        <v>candidate</v>
      </c>
    </row>
    <row r="807" spans="12:17" x14ac:dyDescent="0.2">
      <c r="L807" t="s">
        <v>560</v>
      </c>
      <c r="M807">
        <v>25</v>
      </c>
      <c r="N807">
        <v>165</v>
      </c>
      <c r="O807">
        <v>64</v>
      </c>
      <c r="P807" t="str">
        <f t="shared" si="24"/>
        <v>conditioned</v>
      </c>
      <c r="Q807" t="str">
        <f t="shared" si="25"/>
        <v>not a candidate</v>
      </c>
    </row>
    <row r="808" spans="12:17" x14ac:dyDescent="0.2">
      <c r="L808" t="s">
        <v>734</v>
      </c>
      <c r="M808">
        <v>26</v>
      </c>
      <c r="N808">
        <v>186</v>
      </c>
      <c r="O808">
        <v>76</v>
      </c>
      <c r="P808" t="str">
        <f t="shared" si="24"/>
        <v>candidate</v>
      </c>
      <c r="Q808" t="str">
        <f t="shared" si="25"/>
        <v>candidate</v>
      </c>
    </row>
    <row r="809" spans="12:17" x14ac:dyDescent="0.2">
      <c r="L809" t="s">
        <v>735</v>
      </c>
      <c r="M809">
        <v>26</v>
      </c>
      <c r="N809">
        <v>187</v>
      </c>
      <c r="O809">
        <v>73</v>
      </c>
      <c r="P809" t="str">
        <f t="shared" si="24"/>
        <v>candidate</v>
      </c>
      <c r="Q809" t="str">
        <f t="shared" si="25"/>
        <v>candidate</v>
      </c>
    </row>
    <row r="810" spans="12:17" x14ac:dyDescent="0.2">
      <c r="L810" t="s">
        <v>736</v>
      </c>
      <c r="M810">
        <v>26</v>
      </c>
      <c r="N810">
        <v>180</v>
      </c>
      <c r="O810">
        <v>71</v>
      </c>
      <c r="P810" t="str">
        <f t="shared" si="24"/>
        <v>candidate</v>
      </c>
      <c r="Q810" t="str">
        <f t="shared" si="25"/>
        <v>not a candidate</v>
      </c>
    </row>
    <row r="811" spans="12:17" x14ac:dyDescent="0.2">
      <c r="L811" t="s">
        <v>737</v>
      </c>
      <c r="M811">
        <v>24</v>
      </c>
      <c r="N811">
        <v>183</v>
      </c>
      <c r="O811">
        <v>82</v>
      </c>
      <c r="P811" t="str">
        <f t="shared" si="24"/>
        <v>candidate</v>
      </c>
      <c r="Q811" t="str">
        <f t="shared" si="25"/>
        <v>candidate</v>
      </c>
    </row>
    <row r="812" spans="12:17" x14ac:dyDescent="0.2">
      <c r="L812" t="s">
        <v>738</v>
      </c>
      <c r="M812">
        <v>25</v>
      </c>
      <c r="N812">
        <v>182</v>
      </c>
      <c r="O812">
        <v>70</v>
      </c>
      <c r="P812" t="str">
        <f t="shared" si="24"/>
        <v>candidate</v>
      </c>
      <c r="Q812" t="str">
        <f t="shared" si="25"/>
        <v>not a candidate</v>
      </c>
    </row>
    <row r="813" spans="12:17" x14ac:dyDescent="0.2">
      <c r="L813" t="s">
        <v>739</v>
      </c>
      <c r="M813">
        <v>26</v>
      </c>
      <c r="N813">
        <v>190</v>
      </c>
      <c r="O813">
        <v>89</v>
      </c>
      <c r="P813" t="str">
        <f t="shared" si="24"/>
        <v>candidate</v>
      </c>
      <c r="Q813" t="str">
        <f t="shared" si="25"/>
        <v>candidate</v>
      </c>
    </row>
    <row r="814" spans="12:17" x14ac:dyDescent="0.2">
      <c r="L814" t="s">
        <v>740</v>
      </c>
      <c r="M814">
        <v>24</v>
      </c>
      <c r="N814">
        <v>184</v>
      </c>
      <c r="O814">
        <v>75</v>
      </c>
      <c r="P814" t="str">
        <f t="shared" si="24"/>
        <v>candidate</v>
      </c>
      <c r="Q814" t="str">
        <f t="shared" si="25"/>
        <v>candidate</v>
      </c>
    </row>
    <row r="815" spans="12:17" x14ac:dyDescent="0.2">
      <c r="L815" t="s">
        <v>741</v>
      </c>
      <c r="M815">
        <v>20</v>
      </c>
      <c r="N815">
        <v>179</v>
      </c>
      <c r="O815">
        <v>73</v>
      </c>
      <c r="P815" t="str">
        <f t="shared" si="24"/>
        <v>conditioned</v>
      </c>
      <c r="Q815" t="str">
        <f t="shared" si="25"/>
        <v>candidate</v>
      </c>
    </row>
    <row r="816" spans="12:17" x14ac:dyDescent="0.2">
      <c r="L816" t="s">
        <v>742</v>
      </c>
      <c r="M816">
        <v>20</v>
      </c>
      <c r="N816">
        <v>180</v>
      </c>
      <c r="O816">
        <v>66</v>
      </c>
      <c r="P816" t="str">
        <f t="shared" si="24"/>
        <v>candidate</v>
      </c>
      <c r="Q816" t="str">
        <f t="shared" si="25"/>
        <v>candidate</v>
      </c>
    </row>
    <row r="817" spans="12:17" x14ac:dyDescent="0.2">
      <c r="L817" t="s">
        <v>743</v>
      </c>
      <c r="M817">
        <v>20</v>
      </c>
      <c r="N817">
        <v>193</v>
      </c>
      <c r="O817">
        <v>83</v>
      </c>
      <c r="P817" t="str">
        <f t="shared" si="24"/>
        <v>candidate</v>
      </c>
      <c r="Q817" t="str">
        <f t="shared" si="25"/>
        <v>candidate</v>
      </c>
    </row>
    <row r="818" spans="12:17" x14ac:dyDescent="0.2">
      <c r="L818" t="s">
        <v>744</v>
      </c>
      <c r="M818">
        <v>21</v>
      </c>
      <c r="N818">
        <v>175</v>
      </c>
      <c r="O818">
        <v>65</v>
      </c>
      <c r="P818" t="str">
        <f t="shared" si="24"/>
        <v>conditioned</v>
      </c>
      <c r="Q818" t="str">
        <f t="shared" si="25"/>
        <v>candidate</v>
      </c>
    </row>
    <row r="819" spans="12:17" x14ac:dyDescent="0.2">
      <c r="L819" t="s">
        <v>745</v>
      </c>
      <c r="M819">
        <v>19</v>
      </c>
      <c r="N819">
        <v>175</v>
      </c>
      <c r="O819">
        <v>70</v>
      </c>
      <c r="P819" t="str">
        <f t="shared" si="24"/>
        <v>conditioned</v>
      </c>
      <c r="Q819" t="str">
        <f t="shared" si="25"/>
        <v>candidate</v>
      </c>
    </row>
    <row r="820" spans="12:17" x14ac:dyDescent="0.2">
      <c r="L820" t="s">
        <v>746</v>
      </c>
      <c r="M820">
        <v>21</v>
      </c>
      <c r="N820">
        <v>185</v>
      </c>
      <c r="O820">
        <v>74</v>
      </c>
      <c r="P820" t="str">
        <f t="shared" si="24"/>
        <v>candidate</v>
      </c>
      <c r="Q820" t="str">
        <f t="shared" si="25"/>
        <v>candidate</v>
      </c>
    </row>
    <row r="821" spans="12:17" x14ac:dyDescent="0.2">
      <c r="L821" t="s">
        <v>747</v>
      </c>
      <c r="M821">
        <v>21</v>
      </c>
      <c r="N821">
        <v>190</v>
      </c>
      <c r="O821">
        <v>78</v>
      </c>
      <c r="P821" t="str">
        <f t="shared" si="24"/>
        <v>candidate</v>
      </c>
      <c r="Q821" t="str">
        <f t="shared" si="25"/>
        <v>candidate</v>
      </c>
    </row>
    <row r="822" spans="12:17" x14ac:dyDescent="0.2">
      <c r="L822" t="s">
        <v>748</v>
      </c>
      <c r="M822">
        <v>23</v>
      </c>
      <c r="N822">
        <v>186</v>
      </c>
      <c r="O822">
        <v>76</v>
      </c>
      <c r="P822" t="str">
        <f t="shared" si="24"/>
        <v>candidate</v>
      </c>
      <c r="Q822" t="str">
        <f t="shared" si="25"/>
        <v>candidate</v>
      </c>
    </row>
    <row r="823" spans="12:17" x14ac:dyDescent="0.2">
      <c r="L823" t="s">
        <v>749</v>
      </c>
      <c r="M823">
        <v>23</v>
      </c>
      <c r="N823">
        <v>186</v>
      </c>
      <c r="O823">
        <v>72</v>
      </c>
      <c r="P823" t="str">
        <f t="shared" si="24"/>
        <v>candidate</v>
      </c>
      <c r="Q823" t="str">
        <f t="shared" si="25"/>
        <v>candidate</v>
      </c>
    </row>
    <row r="824" spans="12:17" x14ac:dyDescent="0.2">
      <c r="L824" t="s">
        <v>750</v>
      </c>
      <c r="M824">
        <v>19</v>
      </c>
      <c r="N824">
        <v>188</v>
      </c>
      <c r="O824">
        <v>85</v>
      </c>
      <c r="P824" t="str">
        <f t="shared" si="24"/>
        <v>conditioned</v>
      </c>
      <c r="Q824" t="str">
        <f t="shared" si="25"/>
        <v>candidate</v>
      </c>
    </row>
    <row r="825" spans="12:17" x14ac:dyDescent="0.2">
      <c r="L825" t="s">
        <v>751</v>
      </c>
      <c r="M825">
        <v>23</v>
      </c>
      <c r="N825">
        <v>192</v>
      </c>
      <c r="O825">
        <v>73</v>
      </c>
      <c r="P825" t="str">
        <f t="shared" si="24"/>
        <v>candidate</v>
      </c>
      <c r="Q825" t="str">
        <f t="shared" si="25"/>
        <v>candidate</v>
      </c>
    </row>
    <row r="826" spans="12:17" x14ac:dyDescent="0.2">
      <c r="L826" t="s">
        <v>752</v>
      </c>
      <c r="M826">
        <v>18</v>
      </c>
      <c r="N826">
        <v>178</v>
      </c>
      <c r="O826">
        <v>65</v>
      </c>
      <c r="P826" t="str">
        <f t="shared" si="24"/>
        <v>conditioned</v>
      </c>
      <c r="Q826" t="str">
        <f t="shared" si="25"/>
        <v>candidate</v>
      </c>
    </row>
    <row r="827" spans="12:17" x14ac:dyDescent="0.2">
      <c r="L827" t="s">
        <v>753</v>
      </c>
      <c r="M827">
        <v>17</v>
      </c>
      <c r="N827">
        <v>185</v>
      </c>
      <c r="O827">
        <v>72</v>
      </c>
      <c r="P827" t="str">
        <f t="shared" si="24"/>
        <v>conditioned</v>
      </c>
      <c r="Q827" t="str">
        <f t="shared" si="25"/>
        <v>candidate</v>
      </c>
    </row>
    <row r="828" spans="12:17" x14ac:dyDescent="0.2">
      <c r="L828" t="s">
        <v>754</v>
      </c>
      <c r="M828">
        <v>23</v>
      </c>
      <c r="N828">
        <v>190</v>
      </c>
      <c r="O828">
        <v>92</v>
      </c>
      <c r="P828" t="str">
        <f t="shared" si="24"/>
        <v>candidate</v>
      </c>
      <c r="Q828" t="str">
        <f t="shared" si="25"/>
        <v>candidate</v>
      </c>
    </row>
    <row r="829" spans="12:17" x14ac:dyDescent="0.2">
      <c r="L829" t="s">
        <v>755</v>
      </c>
      <c r="M829">
        <v>18</v>
      </c>
      <c r="N829">
        <v>182</v>
      </c>
      <c r="O829">
        <v>73</v>
      </c>
      <c r="P829" t="str">
        <f t="shared" si="24"/>
        <v>conditioned</v>
      </c>
      <c r="Q829" t="str">
        <f t="shared" si="25"/>
        <v>candidate</v>
      </c>
    </row>
    <row r="830" spans="12:17" x14ac:dyDescent="0.2">
      <c r="L830" t="s">
        <v>756</v>
      </c>
      <c r="M830">
        <v>18</v>
      </c>
      <c r="N830">
        <v>179</v>
      </c>
      <c r="O830">
        <v>73</v>
      </c>
      <c r="P830" t="str">
        <f t="shared" si="24"/>
        <v>conditioned</v>
      </c>
      <c r="Q830" t="str">
        <f t="shared" si="25"/>
        <v>candidate</v>
      </c>
    </row>
    <row r="831" spans="12:17" x14ac:dyDescent="0.2">
      <c r="L831" t="s">
        <v>757</v>
      </c>
      <c r="M831">
        <v>18</v>
      </c>
      <c r="N831">
        <v>178</v>
      </c>
      <c r="O831">
        <v>72</v>
      </c>
      <c r="P831" t="str">
        <f t="shared" si="24"/>
        <v>conditioned</v>
      </c>
      <c r="Q831" t="str">
        <f t="shared" si="25"/>
        <v>candidate</v>
      </c>
    </row>
    <row r="832" spans="12:17" x14ac:dyDescent="0.2">
      <c r="L832" t="s">
        <v>758</v>
      </c>
      <c r="M832">
        <v>19</v>
      </c>
      <c r="N832">
        <v>192</v>
      </c>
      <c r="O832">
        <v>81</v>
      </c>
      <c r="P832" t="str">
        <f t="shared" si="24"/>
        <v>conditioned</v>
      </c>
      <c r="Q832" t="str">
        <f t="shared" si="25"/>
        <v>candidate</v>
      </c>
    </row>
    <row r="833" spans="12:17" x14ac:dyDescent="0.2">
      <c r="L833" t="s">
        <v>759</v>
      </c>
      <c r="M833">
        <v>18</v>
      </c>
      <c r="N833">
        <v>180</v>
      </c>
      <c r="O833">
        <v>76</v>
      </c>
      <c r="P833" t="str">
        <f t="shared" si="24"/>
        <v>conditioned</v>
      </c>
      <c r="Q833" t="str">
        <f t="shared" si="25"/>
        <v>candidate</v>
      </c>
    </row>
    <row r="834" spans="12:17" x14ac:dyDescent="0.2">
      <c r="L834" t="s">
        <v>760</v>
      </c>
      <c r="M834">
        <v>18</v>
      </c>
      <c r="N834">
        <v>178</v>
      </c>
      <c r="O834">
        <v>67</v>
      </c>
      <c r="P834" t="str">
        <f t="shared" ref="P834:P897" si="26">IF(AND(M834&gt;=20, N834&gt;=180), "candidate", "conditioned")</f>
        <v>conditioned</v>
      </c>
      <c r="Q834" t="str">
        <f t="shared" ref="Q834:Q897" si="27">IF(OR(M834&lt;=22, N834&gt;=183, O834&gt;=74), "candidate", "not a candidate")</f>
        <v>candidate</v>
      </c>
    </row>
    <row r="835" spans="12:17" x14ac:dyDescent="0.2">
      <c r="L835" t="s">
        <v>761</v>
      </c>
      <c r="M835">
        <v>19</v>
      </c>
      <c r="N835">
        <v>185</v>
      </c>
      <c r="O835">
        <v>78</v>
      </c>
      <c r="P835" t="str">
        <f t="shared" si="26"/>
        <v>conditioned</v>
      </c>
      <c r="Q835" t="str">
        <f t="shared" si="27"/>
        <v>candidate</v>
      </c>
    </row>
    <row r="836" spans="12:17" x14ac:dyDescent="0.2">
      <c r="L836" t="s">
        <v>707</v>
      </c>
      <c r="M836">
        <v>20</v>
      </c>
      <c r="N836">
        <v>178</v>
      </c>
      <c r="O836">
        <v>70</v>
      </c>
      <c r="P836" t="str">
        <f t="shared" si="26"/>
        <v>conditioned</v>
      </c>
      <c r="Q836" t="str">
        <f t="shared" si="27"/>
        <v>candidate</v>
      </c>
    </row>
    <row r="837" spans="12:17" x14ac:dyDescent="0.2">
      <c r="L837" t="s">
        <v>762</v>
      </c>
      <c r="M837">
        <v>20</v>
      </c>
      <c r="N837">
        <v>190</v>
      </c>
      <c r="O837">
        <v>80</v>
      </c>
      <c r="P837" t="str">
        <f t="shared" si="26"/>
        <v>candidate</v>
      </c>
      <c r="Q837" t="str">
        <f t="shared" si="27"/>
        <v>candidate</v>
      </c>
    </row>
    <row r="838" spans="12:17" x14ac:dyDescent="0.2">
      <c r="L838" t="s">
        <v>763</v>
      </c>
      <c r="M838">
        <v>18</v>
      </c>
      <c r="N838">
        <v>178</v>
      </c>
      <c r="O838">
        <v>67</v>
      </c>
      <c r="P838" t="str">
        <f t="shared" si="26"/>
        <v>conditioned</v>
      </c>
      <c r="Q838" t="str">
        <f t="shared" si="27"/>
        <v>candidate</v>
      </c>
    </row>
    <row r="839" spans="12:17" x14ac:dyDescent="0.2">
      <c r="L839" t="s">
        <v>764</v>
      </c>
      <c r="M839">
        <v>18</v>
      </c>
      <c r="N839">
        <v>186</v>
      </c>
      <c r="O839">
        <v>81</v>
      </c>
      <c r="P839" t="str">
        <f t="shared" si="26"/>
        <v>conditioned</v>
      </c>
      <c r="Q839" t="str">
        <f t="shared" si="27"/>
        <v>candidate</v>
      </c>
    </row>
    <row r="840" spans="12:17" x14ac:dyDescent="0.2">
      <c r="L840" t="s">
        <v>765</v>
      </c>
      <c r="M840">
        <v>18</v>
      </c>
      <c r="N840">
        <v>179</v>
      </c>
      <c r="O840">
        <v>70</v>
      </c>
      <c r="P840" t="str">
        <f t="shared" si="26"/>
        <v>conditioned</v>
      </c>
      <c r="Q840" t="str">
        <f t="shared" si="27"/>
        <v>candidate</v>
      </c>
    </row>
    <row r="841" spans="12:17" x14ac:dyDescent="0.2">
      <c r="L841" t="s">
        <v>766</v>
      </c>
      <c r="M841">
        <v>16</v>
      </c>
      <c r="N841">
        <v>185</v>
      </c>
      <c r="O841">
        <v>78</v>
      </c>
      <c r="P841" t="str">
        <f t="shared" si="26"/>
        <v>conditioned</v>
      </c>
      <c r="Q841" t="str">
        <f t="shared" si="27"/>
        <v>candidate</v>
      </c>
    </row>
    <row r="842" spans="12:17" x14ac:dyDescent="0.2">
      <c r="L842" t="s">
        <v>767</v>
      </c>
      <c r="M842">
        <v>26</v>
      </c>
      <c r="N842">
        <v>188</v>
      </c>
      <c r="O842">
        <v>77</v>
      </c>
      <c r="P842" t="str">
        <f t="shared" si="26"/>
        <v>candidate</v>
      </c>
      <c r="Q842" t="str">
        <f t="shared" si="27"/>
        <v>candidate</v>
      </c>
    </row>
    <row r="843" spans="12:17" x14ac:dyDescent="0.2">
      <c r="L843" t="s">
        <v>768</v>
      </c>
      <c r="M843">
        <v>27</v>
      </c>
      <c r="N843">
        <v>178</v>
      </c>
      <c r="O843">
        <v>69</v>
      </c>
      <c r="P843" t="str">
        <f t="shared" si="26"/>
        <v>conditioned</v>
      </c>
      <c r="Q843" t="str">
        <f t="shared" si="27"/>
        <v>not a candidate</v>
      </c>
    </row>
    <row r="844" spans="12:17" x14ac:dyDescent="0.2">
      <c r="L844" t="s">
        <v>769</v>
      </c>
      <c r="M844">
        <v>25</v>
      </c>
      <c r="N844">
        <v>177</v>
      </c>
      <c r="O844">
        <v>70</v>
      </c>
      <c r="P844" t="str">
        <f t="shared" si="26"/>
        <v>conditioned</v>
      </c>
      <c r="Q844" t="str">
        <f t="shared" si="27"/>
        <v>not a candidate</v>
      </c>
    </row>
    <row r="845" spans="12:17" x14ac:dyDescent="0.2">
      <c r="L845" t="s">
        <v>770</v>
      </c>
      <c r="M845">
        <v>26</v>
      </c>
      <c r="N845">
        <v>173</v>
      </c>
      <c r="O845">
        <v>62</v>
      </c>
      <c r="P845" t="str">
        <f t="shared" si="26"/>
        <v>conditioned</v>
      </c>
      <c r="Q845" t="str">
        <f t="shared" si="27"/>
        <v>not a candidate</v>
      </c>
    </row>
    <row r="846" spans="12:17" x14ac:dyDescent="0.2">
      <c r="L846" t="s">
        <v>771</v>
      </c>
      <c r="M846">
        <v>26</v>
      </c>
      <c r="N846">
        <v>186</v>
      </c>
      <c r="O846">
        <v>84</v>
      </c>
      <c r="P846" t="str">
        <f t="shared" si="26"/>
        <v>candidate</v>
      </c>
      <c r="Q846" t="str">
        <f t="shared" si="27"/>
        <v>candidate</v>
      </c>
    </row>
    <row r="847" spans="12:17" x14ac:dyDescent="0.2">
      <c r="L847" t="s">
        <v>772</v>
      </c>
      <c r="M847">
        <v>25</v>
      </c>
      <c r="N847">
        <v>178</v>
      </c>
      <c r="O847">
        <v>64</v>
      </c>
      <c r="P847" t="str">
        <f t="shared" si="26"/>
        <v>conditioned</v>
      </c>
      <c r="Q847" t="str">
        <f t="shared" si="27"/>
        <v>not a candidate</v>
      </c>
    </row>
    <row r="848" spans="12:17" x14ac:dyDescent="0.2">
      <c r="L848" t="s">
        <v>773</v>
      </c>
      <c r="M848">
        <v>29</v>
      </c>
      <c r="N848">
        <v>172</v>
      </c>
      <c r="O848">
        <v>81</v>
      </c>
      <c r="P848" t="str">
        <f t="shared" si="26"/>
        <v>conditioned</v>
      </c>
      <c r="Q848" t="str">
        <f t="shared" si="27"/>
        <v>candidate</v>
      </c>
    </row>
    <row r="849" spans="12:17" x14ac:dyDescent="0.2">
      <c r="L849" t="s">
        <v>774</v>
      </c>
      <c r="M849">
        <v>26</v>
      </c>
      <c r="N849">
        <v>190</v>
      </c>
      <c r="O849">
        <v>81</v>
      </c>
      <c r="P849" t="str">
        <f t="shared" si="26"/>
        <v>candidate</v>
      </c>
      <c r="Q849" t="str">
        <f t="shared" si="27"/>
        <v>candidate</v>
      </c>
    </row>
    <row r="850" spans="12:17" x14ac:dyDescent="0.2">
      <c r="L850" t="s">
        <v>775</v>
      </c>
      <c r="M850">
        <v>26</v>
      </c>
      <c r="N850">
        <v>183</v>
      </c>
      <c r="O850">
        <v>74</v>
      </c>
      <c r="P850" t="str">
        <f t="shared" si="26"/>
        <v>candidate</v>
      </c>
      <c r="Q850" t="str">
        <f t="shared" si="27"/>
        <v>candidate</v>
      </c>
    </row>
    <row r="851" spans="12:17" x14ac:dyDescent="0.2">
      <c r="L851" t="s">
        <v>776</v>
      </c>
      <c r="M851">
        <v>25</v>
      </c>
      <c r="N851">
        <v>189</v>
      </c>
      <c r="O851">
        <v>85</v>
      </c>
      <c r="P851" t="str">
        <f t="shared" si="26"/>
        <v>candidate</v>
      </c>
      <c r="Q851" t="str">
        <f t="shared" si="27"/>
        <v>candidate</v>
      </c>
    </row>
    <row r="852" spans="12:17" x14ac:dyDescent="0.2">
      <c r="L852" t="s">
        <v>777</v>
      </c>
      <c r="M852">
        <v>25</v>
      </c>
      <c r="N852">
        <v>180</v>
      </c>
      <c r="O852">
        <v>77</v>
      </c>
      <c r="P852" t="str">
        <f t="shared" si="26"/>
        <v>candidate</v>
      </c>
      <c r="Q852" t="str">
        <f t="shared" si="27"/>
        <v>candidate</v>
      </c>
    </row>
    <row r="853" spans="12:17" x14ac:dyDescent="0.2">
      <c r="L853" t="s">
        <v>778</v>
      </c>
      <c r="M853">
        <v>26</v>
      </c>
      <c r="N853">
        <v>184</v>
      </c>
      <c r="O853">
        <v>71</v>
      </c>
      <c r="P853" t="str">
        <f t="shared" si="26"/>
        <v>candidate</v>
      </c>
      <c r="Q853" t="str">
        <f t="shared" si="27"/>
        <v>candidate</v>
      </c>
    </row>
    <row r="854" spans="12:17" x14ac:dyDescent="0.2">
      <c r="L854" t="s">
        <v>779</v>
      </c>
      <c r="M854">
        <v>24</v>
      </c>
      <c r="N854">
        <v>191</v>
      </c>
      <c r="O854">
        <v>82</v>
      </c>
      <c r="P854" t="str">
        <f t="shared" si="26"/>
        <v>candidate</v>
      </c>
      <c r="Q854" t="str">
        <f t="shared" si="27"/>
        <v>candidate</v>
      </c>
    </row>
    <row r="855" spans="12:17" x14ac:dyDescent="0.2">
      <c r="L855" t="s">
        <v>780</v>
      </c>
      <c r="M855">
        <v>24</v>
      </c>
      <c r="N855">
        <v>166</v>
      </c>
      <c r="O855">
        <v>68</v>
      </c>
      <c r="P855" t="str">
        <f t="shared" si="26"/>
        <v>conditioned</v>
      </c>
      <c r="Q855" t="str">
        <f t="shared" si="27"/>
        <v>not a candidate</v>
      </c>
    </row>
    <row r="856" spans="12:17" x14ac:dyDescent="0.2">
      <c r="L856" t="s">
        <v>781</v>
      </c>
      <c r="M856">
        <v>26</v>
      </c>
      <c r="N856">
        <v>185</v>
      </c>
      <c r="O856">
        <v>74</v>
      </c>
      <c r="P856" t="str">
        <f t="shared" si="26"/>
        <v>candidate</v>
      </c>
      <c r="Q856" t="str">
        <f t="shared" si="27"/>
        <v>candidate</v>
      </c>
    </row>
    <row r="857" spans="12:17" x14ac:dyDescent="0.2">
      <c r="L857" t="s">
        <v>782</v>
      </c>
      <c r="M857">
        <v>25</v>
      </c>
      <c r="N857">
        <v>191</v>
      </c>
      <c r="O857">
        <v>77</v>
      </c>
      <c r="P857" t="str">
        <f t="shared" si="26"/>
        <v>candidate</v>
      </c>
      <c r="Q857" t="str">
        <f t="shared" si="27"/>
        <v>candidate</v>
      </c>
    </row>
    <row r="858" spans="12:17" x14ac:dyDescent="0.2">
      <c r="L858" t="s">
        <v>783</v>
      </c>
      <c r="M858">
        <v>25</v>
      </c>
      <c r="N858">
        <v>187</v>
      </c>
      <c r="O858">
        <v>82</v>
      </c>
      <c r="P858" t="str">
        <f t="shared" si="26"/>
        <v>candidate</v>
      </c>
      <c r="Q858" t="str">
        <f t="shared" si="27"/>
        <v>candidate</v>
      </c>
    </row>
    <row r="859" spans="12:17" x14ac:dyDescent="0.2">
      <c r="L859" t="s">
        <v>784</v>
      </c>
      <c r="M859">
        <v>25</v>
      </c>
      <c r="N859">
        <v>185</v>
      </c>
      <c r="O859">
        <v>70</v>
      </c>
      <c r="P859" t="str">
        <f t="shared" si="26"/>
        <v>candidate</v>
      </c>
      <c r="Q859" t="str">
        <f t="shared" si="27"/>
        <v>candidate</v>
      </c>
    </row>
    <row r="860" spans="12:17" x14ac:dyDescent="0.2">
      <c r="L860" t="s">
        <v>785</v>
      </c>
      <c r="M860">
        <v>24</v>
      </c>
      <c r="N860">
        <v>171</v>
      </c>
      <c r="O860">
        <v>67</v>
      </c>
      <c r="P860" t="str">
        <f t="shared" si="26"/>
        <v>conditioned</v>
      </c>
      <c r="Q860" t="str">
        <f t="shared" si="27"/>
        <v>not a candidate</v>
      </c>
    </row>
    <row r="861" spans="12:17" x14ac:dyDescent="0.2">
      <c r="L861" t="s">
        <v>786</v>
      </c>
      <c r="M861">
        <v>24</v>
      </c>
      <c r="N861">
        <v>190</v>
      </c>
      <c r="O861">
        <v>85</v>
      </c>
      <c r="P861" t="str">
        <f t="shared" si="26"/>
        <v>candidate</v>
      </c>
      <c r="Q861" t="str">
        <f t="shared" si="27"/>
        <v>candidate</v>
      </c>
    </row>
    <row r="862" spans="12:17" x14ac:dyDescent="0.2">
      <c r="L862" t="s">
        <v>787</v>
      </c>
      <c r="M862">
        <v>23</v>
      </c>
      <c r="N862">
        <v>168</v>
      </c>
      <c r="O862">
        <v>58</v>
      </c>
      <c r="P862" t="str">
        <f t="shared" si="26"/>
        <v>conditioned</v>
      </c>
      <c r="Q862" t="str">
        <f t="shared" si="27"/>
        <v>not a candidate</v>
      </c>
    </row>
    <row r="863" spans="12:17" x14ac:dyDescent="0.2">
      <c r="L863" t="s">
        <v>788</v>
      </c>
      <c r="M863">
        <v>23</v>
      </c>
      <c r="N863">
        <v>193</v>
      </c>
      <c r="O863">
        <v>79</v>
      </c>
      <c r="P863" t="str">
        <f t="shared" si="26"/>
        <v>candidate</v>
      </c>
      <c r="Q863" t="str">
        <f t="shared" si="27"/>
        <v>candidate</v>
      </c>
    </row>
    <row r="864" spans="12:17" x14ac:dyDescent="0.2">
      <c r="L864" t="s">
        <v>789</v>
      </c>
      <c r="M864">
        <v>26</v>
      </c>
      <c r="N864">
        <v>173</v>
      </c>
      <c r="O864">
        <v>72</v>
      </c>
      <c r="P864" t="str">
        <f t="shared" si="26"/>
        <v>conditioned</v>
      </c>
      <c r="Q864" t="str">
        <f t="shared" si="27"/>
        <v>not a candidate</v>
      </c>
    </row>
    <row r="865" spans="12:17" x14ac:dyDescent="0.2">
      <c r="L865" t="s">
        <v>790</v>
      </c>
      <c r="M865">
        <v>25</v>
      </c>
      <c r="N865">
        <v>185</v>
      </c>
      <c r="O865">
        <v>84</v>
      </c>
      <c r="P865" t="str">
        <f t="shared" si="26"/>
        <v>candidate</v>
      </c>
      <c r="Q865" t="str">
        <f t="shared" si="27"/>
        <v>candidate</v>
      </c>
    </row>
    <row r="866" spans="12:17" x14ac:dyDescent="0.2">
      <c r="L866" t="s">
        <v>791</v>
      </c>
      <c r="M866">
        <v>26</v>
      </c>
      <c r="N866">
        <v>187</v>
      </c>
      <c r="O866">
        <v>84</v>
      </c>
      <c r="P866" t="str">
        <f t="shared" si="26"/>
        <v>candidate</v>
      </c>
      <c r="Q866" t="str">
        <f t="shared" si="27"/>
        <v>candidate</v>
      </c>
    </row>
    <row r="867" spans="12:17" x14ac:dyDescent="0.2">
      <c r="L867" t="s">
        <v>792</v>
      </c>
      <c r="M867">
        <v>23</v>
      </c>
      <c r="N867">
        <v>178</v>
      </c>
      <c r="O867">
        <v>74</v>
      </c>
      <c r="P867" t="str">
        <f t="shared" si="26"/>
        <v>conditioned</v>
      </c>
      <c r="Q867" t="str">
        <f t="shared" si="27"/>
        <v>candidate</v>
      </c>
    </row>
    <row r="868" spans="12:17" x14ac:dyDescent="0.2">
      <c r="L868" t="s">
        <v>793</v>
      </c>
      <c r="M868">
        <v>22</v>
      </c>
      <c r="N868">
        <v>178</v>
      </c>
      <c r="O868">
        <v>74</v>
      </c>
      <c r="P868" t="str">
        <f t="shared" si="26"/>
        <v>conditioned</v>
      </c>
      <c r="Q868" t="str">
        <f t="shared" si="27"/>
        <v>candidate</v>
      </c>
    </row>
    <row r="869" spans="12:17" x14ac:dyDescent="0.2">
      <c r="L869" t="s">
        <v>794</v>
      </c>
      <c r="M869">
        <v>22</v>
      </c>
      <c r="N869">
        <v>168</v>
      </c>
      <c r="O869">
        <v>56</v>
      </c>
      <c r="P869" t="str">
        <f t="shared" si="26"/>
        <v>conditioned</v>
      </c>
      <c r="Q869" t="str">
        <f t="shared" si="27"/>
        <v>candidate</v>
      </c>
    </row>
    <row r="870" spans="12:17" x14ac:dyDescent="0.2">
      <c r="L870" t="s">
        <v>795</v>
      </c>
      <c r="M870">
        <v>25</v>
      </c>
      <c r="N870">
        <v>180</v>
      </c>
      <c r="O870">
        <v>72</v>
      </c>
      <c r="P870" t="str">
        <f t="shared" si="26"/>
        <v>candidate</v>
      </c>
      <c r="Q870" t="str">
        <f t="shared" si="27"/>
        <v>not a candidate</v>
      </c>
    </row>
    <row r="871" spans="12:17" x14ac:dyDescent="0.2">
      <c r="L871" t="s">
        <v>670</v>
      </c>
      <c r="M871">
        <v>25</v>
      </c>
      <c r="N871">
        <v>176</v>
      </c>
      <c r="O871">
        <v>72</v>
      </c>
      <c r="P871" t="str">
        <f t="shared" si="26"/>
        <v>conditioned</v>
      </c>
      <c r="Q871" t="str">
        <f t="shared" si="27"/>
        <v>not a candidate</v>
      </c>
    </row>
    <row r="872" spans="12:17" x14ac:dyDescent="0.2">
      <c r="L872" t="s">
        <v>796</v>
      </c>
      <c r="M872">
        <v>24</v>
      </c>
      <c r="N872">
        <v>183</v>
      </c>
      <c r="O872">
        <v>71</v>
      </c>
      <c r="P872" t="str">
        <f t="shared" si="26"/>
        <v>candidate</v>
      </c>
      <c r="Q872" t="str">
        <f t="shared" si="27"/>
        <v>candidate</v>
      </c>
    </row>
    <row r="873" spans="12:17" x14ac:dyDescent="0.2">
      <c r="L873" t="s">
        <v>797</v>
      </c>
      <c r="M873">
        <v>23</v>
      </c>
      <c r="N873">
        <v>185</v>
      </c>
      <c r="O873">
        <v>76</v>
      </c>
      <c r="P873" t="str">
        <f t="shared" si="26"/>
        <v>candidate</v>
      </c>
      <c r="Q873" t="str">
        <f t="shared" si="27"/>
        <v>candidate</v>
      </c>
    </row>
    <row r="874" spans="12:17" x14ac:dyDescent="0.2">
      <c r="L874" t="s">
        <v>798</v>
      </c>
      <c r="M874">
        <v>30</v>
      </c>
      <c r="N874">
        <v>185</v>
      </c>
      <c r="O874">
        <v>83</v>
      </c>
      <c r="P874" t="str">
        <f t="shared" si="26"/>
        <v>candidate</v>
      </c>
      <c r="Q874" t="str">
        <f t="shared" si="27"/>
        <v>candidate</v>
      </c>
    </row>
    <row r="875" spans="12:17" x14ac:dyDescent="0.2">
      <c r="L875" t="s">
        <v>799</v>
      </c>
      <c r="M875">
        <v>23</v>
      </c>
      <c r="N875">
        <v>183</v>
      </c>
      <c r="O875">
        <v>73</v>
      </c>
      <c r="P875" t="str">
        <f t="shared" si="26"/>
        <v>candidate</v>
      </c>
      <c r="Q875" t="str">
        <f t="shared" si="27"/>
        <v>candidate</v>
      </c>
    </row>
    <row r="876" spans="12:17" x14ac:dyDescent="0.2">
      <c r="L876" t="s">
        <v>671</v>
      </c>
      <c r="M876">
        <v>24</v>
      </c>
      <c r="N876">
        <v>189</v>
      </c>
      <c r="O876">
        <v>82</v>
      </c>
      <c r="P876" t="str">
        <f t="shared" si="26"/>
        <v>candidate</v>
      </c>
      <c r="Q876" t="str">
        <f t="shared" si="27"/>
        <v>candidate</v>
      </c>
    </row>
    <row r="877" spans="12:17" x14ac:dyDescent="0.2">
      <c r="L877" t="s">
        <v>800</v>
      </c>
      <c r="M877">
        <v>21</v>
      </c>
      <c r="N877">
        <v>170</v>
      </c>
      <c r="O877">
        <v>61</v>
      </c>
      <c r="P877" t="str">
        <f t="shared" si="26"/>
        <v>conditioned</v>
      </c>
      <c r="Q877" t="str">
        <f t="shared" si="27"/>
        <v>candidate</v>
      </c>
    </row>
    <row r="878" spans="12:17" x14ac:dyDescent="0.2">
      <c r="L878" t="s">
        <v>801</v>
      </c>
      <c r="M878">
        <v>23</v>
      </c>
      <c r="N878">
        <v>169</v>
      </c>
      <c r="O878">
        <v>56</v>
      </c>
      <c r="P878" t="str">
        <f t="shared" si="26"/>
        <v>conditioned</v>
      </c>
      <c r="Q878" t="str">
        <f t="shared" si="27"/>
        <v>not a candidate</v>
      </c>
    </row>
    <row r="879" spans="12:17" x14ac:dyDescent="0.2">
      <c r="L879" t="s">
        <v>802</v>
      </c>
      <c r="M879">
        <v>22</v>
      </c>
      <c r="N879">
        <v>180</v>
      </c>
      <c r="O879">
        <v>75</v>
      </c>
      <c r="P879" t="str">
        <f t="shared" si="26"/>
        <v>candidate</v>
      </c>
      <c r="Q879" t="str">
        <f t="shared" si="27"/>
        <v>candidate</v>
      </c>
    </row>
    <row r="880" spans="12:17" x14ac:dyDescent="0.2">
      <c r="L880" t="s">
        <v>672</v>
      </c>
      <c r="M880">
        <v>23</v>
      </c>
      <c r="N880">
        <v>177</v>
      </c>
      <c r="O880">
        <v>70</v>
      </c>
      <c r="P880" t="str">
        <f t="shared" si="26"/>
        <v>conditioned</v>
      </c>
      <c r="Q880" t="str">
        <f t="shared" si="27"/>
        <v>not a candidate</v>
      </c>
    </row>
    <row r="881" spans="12:17" x14ac:dyDescent="0.2">
      <c r="L881" t="s">
        <v>803</v>
      </c>
      <c r="M881">
        <v>23</v>
      </c>
      <c r="N881">
        <v>183</v>
      </c>
      <c r="O881">
        <v>68</v>
      </c>
      <c r="P881" t="str">
        <f t="shared" si="26"/>
        <v>candidate</v>
      </c>
      <c r="Q881" t="str">
        <f t="shared" si="27"/>
        <v>candidate</v>
      </c>
    </row>
    <row r="882" spans="12:17" x14ac:dyDescent="0.2">
      <c r="L882" t="s">
        <v>804</v>
      </c>
      <c r="M882">
        <v>25</v>
      </c>
      <c r="N882">
        <v>176</v>
      </c>
      <c r="O882">
        <v>69</v>
      </c>
      <c r="P882" t="str">
        <f t="shared" si="26"/>
        <v>conditioned</v>
      </c>
      <c r="Q882" t="str">
        <f t="shared" si="27"/>
        <v>not a candidate</v>
      </c>
    </row>
    <row r="883" spans="12:17" x14ac:dyDescent="0.2">
      <c r="L883" t="s">
        <v>805</v>
      </c>
      <c r="M883">
        <v>21</v>
      </c>
      <c r="N883">
        <v>177</v>
      </c>
      <c r="O883">
        <v>66</v>
      </c>
      <c r="P883" t="str">
        <f t="shared" si="26"/>
        <v>conditioned</v>
      </c>
      <c r="Q883" t="str">
        <f t="shared" si="27"/>
        <v>candidate</v>
      </c>
    </row>
    <row r="884" spans="12:17" x14ac:dyDescent="0.2">
      <c r="L884" t="s">
        <v>806</v>
      </c>
      <c r="M884">
        <v>20</v>
      </c>
      <c r="N884">
        <v>167</v>
      </c>
      <c r="O884">
        <v>65</v>
      </c>
      <c r="P884" t="str">
        <f t="shared" si="26"/>
        <v>conditioned</v>
      </c>
      <c r="Q884" t="str">
        <f t="shared" si="27"/>
        <v>candidate</v>
      </c>
    </row>
    <row r="885" spans="12:17" x14ac:dyDescent="0.2">
      <c r="L885" t="s">
        <v>807</v>
      </c>
      <c r="M885">
        <v>22</v>
      </c>
      <c r="N885">
        <v>183</v>
      </c>
      <c r="O885">
        <v>90</v>
      </c>
      <c r="P885" t="str">
        <f t="shared" si="26"/>
        <v>candidate</v>
      </c>
      <c r="Q885" t="str">
        <f t="shared" si="27"/>
        <v>candidate</v>
      </c>
    </row>
    <row r="886" spans="12:17" x14ac:dyDescent="0.2">
      <c r="L886" t="s">
        <v>808</v>
      </c>
      <c r="M886">
        <v>23</v>
      </c>
      <c r="N886">
        <v>188</v>
      </c>
      <c r="O886">
        <v>85</v>
      </c>
      <c r="P886" t="str">
        <f t="shared" si="26"/>
        <v>candidate</v>
      </c>
      <c r="Q886" t="str">
        <f t="shared" si="27"/>
        <v>candidate</v>
      </c>
    </row>
    <row r="887" spans="12:17" x14ac:dyDescent="0.2">
      <c r="L887" t="s">
        <v>809</v>
      </c>
      <c r="M887">
        <v>23</v>
      </c>
      <c r="N887">
        <v>175</v>
      </c>
      <c r="O887">
        <v>70</v>
      </c>
      <c r="P887" t="str">
        <f t="shared" si="26"/>
        <v>conditioned</v>
      </c>
      <c r="Q887" t="str">
        <f t="shared" si="27"/>
        <v>not a candidate</v>
      </c>
    </row>
    <row r="888" spans="12:17" x14ac:dyDescent="0.2">
      <c r="L888" t="s">
        <v>680</v>
      </c>
      <c r="M888">
        <v>23</v>
      </c>
      <c r="N888">
        <v>176</v>
      </c>
      <c r="O888">
        <v>62</v>
      </c>
      <c r="P888" t="str">
        <f t="shared" si="26"/>
        <v>conditioned</v>
      </c>
      <c r="Q888" t="str">
        <f t="shared" si="27"/>
        <v>not a candidate</v>
      </c>
    </row>
    <row r="889" spans="12:17" x14ac:dyDescent="0.2">
      <c r="L889" t="s">
        <v>810</v>
      </c>
      <c r="M889">
        <v>20</v>
      </c>
      <c r="N889">
        <v>179</v>
      </c>
      <c r="O889">
        <v>77</v>
      </c>
      <c r="P889" t="str">
        <f t="shared" si="26"/>
        <v>conditioned</v>
      </c>
      <c r="Q889" t="str">
        <f t="shared" si="27"/>
        <v>candidate</v>
      </c>
    </row>
    <row r="890" spans="12:17" x14ac:dyDescent="0.2">
      <c r="L890" t="s">
        <v>811</v>
      </c>
      <c r="M890">
        <v>22</v>
      </c>
      <c r="N890">
        <v>192</v>
      </c>
      <c r="O890">
        <v>79</v>
      </c>
      <c r="P890" t="str">
        <f t="shared" si="26"/>
        <v>candidate</v>
      </c>
      <c r="Q890" t="str">
        <f t="shared" si="27"/>
        <v>candidate</v>
      </c>
    </row>
    <row r="891" spans="12:17" x14ac:dyDescent="0.2">
      <c r="L891" t="s">
        <v>812</v>
      </c>
      <c r="M891">
        <v>20</v>
      </c>
      <c r="N891">
        <v>170</v>
      </c>
      <c r="O891">
        <v>61</v>
      </c>
      <c r="P891" t="str">
        <f t="shared" si="26"/>
        <v>conditioned</v>
      </c>
      <c r="Q891" t="str">
        <f t="shared" si="27"/>
        <v>candidate</v>
      </c>
    </row>
    <row r="892" spans="12:17" x14ac:dyDescent="0.2">
      <c r="L892" t="s">
        <v>813</v>
      </c>
      <c r="M892">
        <v>25</v>
      </c>
      <c r="N892">
        <v>194</v>
      </c>
      <c r="O892">
        <v>88</v>
      </c>
      <c r="P892" t="str">
        <f t="shared" si="26"/>
        <v>candidate</v>
      </c>
      <c r="Q892" t="str">
        <f t="shared" si="27"/>
        <v>candidate</v>
      </c>
    </row>
    <row r="893" spans="12:17" x14ac:dyDescent="0.2">
      <c r="L893" t="s">
        <v>684</v>
      </c>
      <c r="M893">
        <v>22</v>
      </c>
      <c r="N893">
        <v>190</v>
      </c>
      <c r="O893">
        <v>79</v>
      </c>
      <c r="P893" t="str">
        <f t="shared" si="26"/>
        <v>candidate</v>
      </c>
      <c r="Q893" t="str">
        <f t="shared" si="27"/>
        <v>candidate</v>
      </c>
    </row>
    <row r="894" spans="12:17" x14ac:dyDescent="0.2">
      <c r="L894" t="s">
        <v>814</v>
      </c>
      <c r="M894">
        <v>24</v>
      </c>
      <c r="N894">
        <v>185</v>
      </c>
      <c r="O894">
        <v>75</v>
      </c>
      <c r="P894" t="str">
        <f t="shared" si="26"/>
        <v>candidate</v>
      </c>
      <c r="Q894" t="str">
        <f t="shared" si="27"/>
        <v>candidate</v>
      </c>
    </row>
    <row r="895" spans="12:17" x14ac:dyDescent="0.2">
      <c r="L895" t="s">
        <v>815</v>
      </c>
      <c r="M895">
        <v>21</v>
      </c>
      <c r="N895">
        <v>175</v>
      </c>
      <c r="O895">
        <v>65</v>
      </c>
      <c r="P895" t="str">
        <f t="shared" si="26"/>
        <v>conditioned</v>
      </c>
      <c r="Q895" t="str">
        <f t="shared" si="27"/>
        <v>candidate</v>
      </c>
    </row>
    <row r="896" spans="12:17" x14ac:dyDescent="0.2">
      <c r="L896" t="s">
        <v>816</v>
      </c>
      <c r="M896">
        <v>21</v>
      </c>
      <c r="N896">
        <v>182</v>
      </c>
      <c r="O896">
        <v>73</v>
      </c>
      <c r="P896" t="str">
        <f t="shared" si="26"/>
        <v>candidate</v>
      </c>
      <c r="Q896" t="str">
        <f t="shared" si="27"/>
        <v>candidate</v>
      </c>
    </row>
    <row r="897" spans="12:17" x14ac:dyDescent="0.2">
      <c r="L897" t="s">
        <v>817</v>
      </c>
      <c r="M897">
        <v>21</v>
      </c>
      <c r="N897">
        <v>182</v>
      </c>
      <c r="O897">
        <v>77</v>
      </c>
      <c r="P897" t="str">
        <f t="shared" si="26"/>
        <v>candidate</v>
      </c>
      <c r="Q897" t="str">
        <f t="shared" si="27"/>
        <v>candidate</v>
      </c>
    </row>
    <row r="898" spans="12:17" x14ac:dyDescent="0.2">
      <c r="L898" t="s">
        <v>818</v>
      </c>
      <c r="M898">
        <v>21</v>
      </c>
      <c r="N898">
        <v>175</v>
      </c>
      <c r="O898">
        <v>70</v>
      </c>
      <c r="P898" t="str">
        <f t="shared" ref="P898:P961" si="28">IF(AND(M898&gt;=20, N898&gt;=180), "candidate", "conditioned")</f>
        <v>conditioned</v>
      </c>
      <c r="Q898" t="str">
        <f t="shared" ref="Q898:Q961" si="29">IF(OR(M898&lt;=22, N898&gt;=183, O898&gt;=74), "candidate", "not a candidate")</f>
        <v>candidate</v>
      </c>
    </row>
    <row r="899" spans="12:17" x14ac:dyDescent="0.2">
      <c r="L899" t="s">
        <v>819</v>
      </c>
      <c r="M899">
        <v>21</v>
      </c>
      <c r="N899">
        <v>181</v>
      </c>
      <c r="O899">
        <v>78</v>
      </c>
      <c r="P899" t="str">
        <f t="shared" si="28"/>
        <v>candidate</v>
      </c>
      <c r="Q899" t="str">
        <f t="shared" si="29"/>
        <v>candidate</v>
      </c>
    </row>
    <row r="900" spans="12:17" x14ac:dyDescent="0.2">
      <c r="L900" t="s">
        <v>820</v>
      </c>
      <c r="M900">
        <v>21</v>
      </c>
      <c r="N900">
        <v>174</v>
      </c>
      <c r="O900">
        <v>69</v>
      </c>
      <c r="P900" t="str">
        <f t="shared" si="28"/>
        <v>conditioned</v>
      </c>
      <c r="Q900" t="str">
        <f t="shared" si="29"/>
        <v>candidate</v>
      </c>
    </row>
    <row r="901" spans="12:17" x14ac:dyDescent="0.2">
      <c r="L901" t="s">
        <v>821</v>
      </c>
      <c r="M901">
        <v>21</v>
      </c>
      <c r="N901">
        <v>180</v>
      </c>
      <c r="O901">
        <v>73</v>
      </c>
      <c r="P901" t="str">
        <f t="shared" si="28"/>
        <v>candidate</v>
      </c>
      <c r="Q901" t="str">
        <f t="shared" si="29"/>
        <v>candidate</v>
      </c>
    </row>
    <row r="902" spans="12:17" x14ac:dyDescent="0.2">
      <c r="L902" t="s">
        <v>822</v>
      </c>
      <c r="M902">
        <v>44</v>
      </c>
      <c r="N902">
        <v>192</v>
      </c>
      <c r="O902">
        <v>92</v>
      </c>
      <c r="P902" t="str">
        <f t="shared" si="28"/>
        <v>candidate</v>
      </c>
      <c r="Q902" t="str">
        <f t="shared" si="29"/>
        <v>candidate</v>
      </c>
    </row>
    <row r="903" spans="12:17" x14ac:dyDescent="0.2">
      <c r="L903" t="s">
        <v>823</v>
      </c>
      <c r="M903">
        <v>37</v>
      </c>
      <c r="N903">
        <v>185</v>
      </c>
      <c r="O903">
        <v>78</v>
      </c>
      <c r="P903" t="str">
        <f t="shared" si="28"/>
        <v>candidate</v>
      </c>
      <c r="Q903" t="str">
        <f t="shared" si="29"/>
        <v>candidate</v>
      </c>
    </row>
    <row r="904" spans="12:17" x14ac:dyDescent="0.2">
      <c r="L904" t="s">
        <v>824</v>
      </c>
      <c r="M904">
        <v>34</v>
      </c>
      <c r="N904">
        <v>173</v>
      </c>
      <c r="O904">
        <v>62</v>
      </c>
      <c r="P904" t="str">
        <f t="shared" si="28"/>
        <v>conditioned</v>
      </c>
      <c r="Q904" t="str">
        <f t="shared" si="29"/>
        <v>not a candidate</v>
      </c>
    </row>
    <row r="905" spans="12:17" x14ac:dyDescent="0.2">
      <c r="L905" t="s">
        <v>825</v>
      </c>
      <c r="M905">
        <v>33</v>
      </c>
      <c r="N905">
        <v>180</v>
      </c>
      <c r="O905">
        <v>70</v>
      </c>
      <c r="P905" t="str">
        <f t="shared" si="28"/>
        <v>candidate</v>
      </c>
      <c r="Q905" t="str">
        <f t="shared" si="29"/>
        <v>not a candidate</v>
      </c>
    </row>
    <row r="906" spans="12:17" x14ac:dyDescent="0.2">
      <c r="L906" t="s">
        <v>826</v>
      </c>
      <c r="M906">
        <v>31</v>
      </c>
      <c r="N906">
        <v>182</v>
      </c>
      <c r="O906">
        <v>76</v>
      </c>
      <c r="P906" t="str">
        <f t="shared" si="28"/>
        <v>candidate</v>
      </c>
      <c r="Q906" t="str">
        <f t="shared" si="29"/>
        <v>candidate</v>
      </c>
    </row>
    <row r="907" spans="12:17" x14ac:dyDescent="0.2">
      <c r="L907" t="s">
        <v>827</v>
      </c>
      <c r="M907">
        <v>32</v>
      </c>
      <c r="N907">
        <v>181</v>
      </c>
      <c r="O907">
        <v>78</v>
      </c>
      <c r="P907" t="str">
        <f t="shared" si="28"/>
        <v>candidate</v>
      </c>
      <c r="Q907" t="str">
        <f t="shared" si="29"/>
        <v>candidate</v>
      </c>
    </row>
    <row r="908" spans="12:17" x14ac:dyDescent="0.2">
      <c r="L908" t="s">
        <v>828</v>
      </c>
      <c r="M908">
        <v>31</v>
      </c>
      <c r="N908">
        <v>176</v>
      </c>
      <c r="O908">
        <v>72</v>
      </c>
      <c r="P908" t="str">
        <f t="shared" si="28"/>
        <v>conditioned</v>
      </c>
      <c r="Q908" t="str">
        <f t="shared" si="29"/>
        <v>not a candidate</v>
      </c>
    </row>
    <row r="909" spans="12:17" x14ac:dyDescent="0.2">
      <c r="L909" t="s">
        <v>829</v>
      </c>
      <c r="M909">
        <v>31</v>
      </c>
      <c r="N909">
        <v>180</v>
      </c>
      <c r="O909">
        <v>78</v>
      </c>
      <c r="P909" t="str">
        <f t="shared" si="28"/>
        <v>candidate</v>
      </c>
      <c r="Q909" t="str">
        <f t="shared" si="29"/>
        <v>candidate</v>
      </c>
    </row>
    <row r="910" spans="12:17" x14ac:dyDescent="0.2">
      <c r="L910" t="s">
        <v>830</v>
      </c>
      <c r="M910">
        <v>30</v>
      </c>
      <c r="N910">
        <v>188</v>
      </c>
      <c r="O910">
        <v>76</v>
      </c>
      <c r="P910" t="str">
        <f t="shared" si="28"/>
        <v>candidate</v>
      </c>
      <c r="Q910" t="str">
        <f t="shared" si="29"/>
        <v>candidate</v>
      </c>
    </row>
    <row r="911" spans="12:17" x14ac:dyDescent="0.2">
      <c r="L911" t="s">
        <v>662</v>
      </c>
      <c r="M911">
        <v>30</v>
      </c>
      <c r="N911">
        <v>191</v>
      </c>
      <c r="O911">
        <v>81</v>
      </c>
      <c r="P911" t="str">
        <f t="shared" si="28"/>
        <v>candidate</v>
      </c>
      <c r="Q911" t="str">
        <f t="shared" si="29"/>
        <v>candidate</v>
      </c>
    </row>
    <row r="912" spans="12:17" x14ac:dyDescent="0.2">
      <c r="L912" t="s">
        <v>831</v>
      </c>
      <c r="M912">
        <v>29</v>
      </c>
      <c r="N912">
        <v>185</v>
      </c>
      <c r="O912">
        <v>80</v>
      </c>
      <c r="P912" t="str">
        <f t="shared" si="28"/>
        <v>candidate</v>
      </c>
      <c r="Q912" t="str">
        <f t="shared" si="29"/>
        <v>candidate</v>
      </c>
    </row>
    <row r="913" spans="12:17" x14ac:dyDescent="0.2">
      <c r="L913" t="s">
        <v>832</v>
      </c>
      <c r="M913">
        <v>30</v>
      </c>
      <c r="N913">
        <v>181</v>
      </c>
      <c r="O913">
        <v>76</v>
      </c>
      <c r="P913" t="str">
        <f t="shared" si="28"/>
        <v>candidate</v>
      </c>
      <c r="Q913" t="str">
        <f t="shared" si="29"/>
        <v>candidate</v>
      </c>
    </row>
    <row r="914" spans="12:17" x14ac:dyDescent="0.2">
      <c r="L914" t="s">
        <v>833</v>
      </c>
      <c r="M914">
        <v>30</v>
      </c>
      <c r="N914">
        <v>175</v>
      </c>
      <c r="O914">
        <v>65</v>
      </c>
      <c r="P914" t="str">
        <f t="shared" si="28"/>
        <v>conditioned</v>
      </c>
      <c r="Q914" t="str">
        <f t="shared" si="29"/>
        <v>not a candidate</v>
      </c>
    </row>
    <row r="915" spans="12:17" x14ac:dyDescent="0.2">
      <c r="L915" t="s">
        <v>834</v>
      </c>
      <c r="M915">
        <v>29</v>
      </c>
      <c r="N915">
        <v>183</v>
      </c>
      <c r="O915">
        <v>75</v>
      </c>
      <c r="P915" t="str">
        <f t="shared" si="28"/>
        <v>candidate</v>
      </c>
      <c r="Q915" t="str">
        <f t="shared" si="29"/>
        <v>candidate</v>
      </c>
    </row>
    <row r="916" spans="12:17" x14ac:dyDescent="0.2">
      <c r="L916" t="s">
        <v>835</v>
      </c>
      <c r="M916">
        <v>28</v>
      </c>
      <c r="N916">
        <v>184</v>
      </c>
      <c r="O916">
        <v>75</v>
      </c>
      <c r="P916" t="str">
        <f t="shared" si="28"/>
        <v>candidate</v>
      </c>
      <c r="Q916" t="str">
        <f t="shared" si="29"/>
        <v>candidate</v>
      </c>
    </row>
    <row r="917" spans="12:17" x14ac:dyDescent="0.2">
      <c r="L917" t="s">
        <v>836</v>
      </c>
      <c r="M917">
        <v>29</v>
      </c>
      <c r="N917">
        <v>188</v>
      </c>
      <c r="O917">
        <v>86</v>
      </c>
      <c r="P917" t="str">
        <f t="shared" si="28"/>
        <v>candidate</v>
      </c>
      <c r="Q917" t="str">
        <f t="shared" si="29"/>
        <v>candidate</v>
      </c>
    </row>
    <row r="918" spans="12:17" x14ac:dyDescent="0.2">
      <c r="L918" t="s">
        <v>837</v>
      </c>
      <c r="M918">
        <v>29</v>
      </c>
      <c r="N918">
        <v>189</v>
      </c>
      <c r="O918">
        <v>85</v>
      </c>
      <c r="P918" t="str">
        <f t="shared" si="28"/>
        <v>candidate</v>
      </c>
      <c r="Q918" t="str">
        <f t="shared" si="29"/>
        <v>candidate</v>
      </c>
    </row>
    <row r="919" spans="12:17" x14ac:dyDescent="0.2">
      <c r="L919" t="s">
        <v>838</v>
      </c>
      <c r="M919">
        <v>27</v>
      </c>
      <c r="N919">
        <v>187</v>
      </c>
      <c r="O919">
        <v>84</v>
      </c>
      <c r="P919" t="str">
        <f t="shared" si="28"/>
        <v>candidate</v>
      </c>
      <c r="Q919" t="str">
        <f t="shared" si="29"/>
        <v>candidate</v>
      </c>
    </row>
    <row r="920" spans="12:17" x14ac:dyDescent="0.2">
      <c r="L920" t="s">
        <v>839</v>
      </c>
      <c r="M920">
        <v>26</v>
      </c>
      <c r="N920">
        <v>176</v>
      </c>
      <c r="O920">
        <v>72</v>
      </c>
      <c r="P920" t="str">
        <f t="shared" si="28"/>
        <v>conditioned</v>
      </c>
      <c r="Q920" t="str">
        <f t="shared" si="29"/>
        <v>not a candidate</v>
      </c>
    </row>
    <row r="921" spans="12:17" x14ac:dyDescent="0.2">
      <c r="L921" t="s">
        <v>840</v>
      </c>
      <c r="M921">
        <v>27</v>
      </c>
      <c r="N921">
        <v>178</v>
      </c>
      <c r="O921">
        <v>68</v>
      </c>
      <c r="P921" t="str">
        <f t="shared" si="28"/>
        <v>conditioned</v>
      </c>
      <c r="Q921" t="str">
        <f t="shared" si="29"/>
        <v>not a candidate</v>
      </c>
    </row>
    <row r="922" spans="12:17" x14ac:dyDescent="0.2">
      <c r="L922" t="s">
        <v>841</v>
      </c>
      <c r="M922">
        <v>21</v>
      </c>
      <c r="N922">
        <v>183</v>
      </c>
      <c r="O922">
        <v>74</v>
      </c>
      <c r="P922" t="str">
        <f t="shared" si="28"/>
        <v>candidate</v>
      </c>
      <c r="Q922" t="str">
        <f t="shared" si="29"/>
        <v>candidate</v>
      </c>
    </row>
    <row r="923" spans="12:17" x14ac:dyDescent="0.2">
      <c r="L923" t="s">
        <v>842</v>
      </c>
      <c r="M923">
        <v>20</v>
      </c>
      <c r="N923">
        <v>183</v>
      </c>
      <c r="O923">
        <v>80</v>
      </c>
      <c r="P923" t="str">
        <f t="shared" si="28"/>
        <v>candidate</v>
      </c>
      <c r="Q923" t="str">
        <f t="shared" si="29"/>
        <v>candidate</v>
      </c>
    </row>
    <row r="924" spans="12:17" x14ac:dyDescent="0.2">
      <c r="L924" t="s">
        <v>843</v>
      </c>
      <c r="M924">
        <v>22</v>
      </c>
      <c r="N924">
        <v>179</v>
      </c>
      <c r="O924">
        <v>79</v>
      </c>
      <c r="P924" t="str">
        <f t="shared" si="28"/>
        <v>conditioned</v>
      </c>
      <c r="Q924" t="str">
        <f t="shared" si="29"/>
        <v>candidate</v>
      </c>
    </row>
    <row r="925" spans="12:17" x14ac:dyDescent="0.2">
      <c r="L925" t="s">
        <v>844</v>
      </c>
      <c r="M925">
        <v>20</v>
      </c>
      <c r="N925">
        <v>182</v>
      </c>
      <c r="O925">
        <v>70</v>
      </c>
      <c r="P925" t="str">
        <f t="shared" si="28"/>
        <v>candidate</v>
      </c>
      <c r="Q925" t="str">
        <f t="shared" si="29"/>
        <v>candidate</v>
      </c>
    </row>
    <row r="926" spans="12:17" x14ac:dyDescent="0.2">
      <c r="L926" t="s">
        <v>845</v>
      </c>
      <c r="M926">
        <v>20</v>
      </c>
      <c r="N926">
        <v>182</v>
      </c>
      <c r="O926">
        <v>70</v>
      </c>
      <c r="P926" t="str">
        <f t="shared" si="28"/>
        <v>candidate</v>
      </c>
      <c r="Q926" t="str">
        <f t="shared" si="29"/>
        <v>candidate</v>
      </c>
    </row>
    <row r="927" spans="12:17" x14ac:dyDescent="0.2">
      <c r="L927" t="s">
        <v>846</v>
      </c>
      <c r="M927">
        <v>18</v>
      </c>
      <c r="N927">
        <v>176</v>
      </c>
      <c r="O927">
        <v>70</v>
      </c>
      <c r="P927" t="str">
        <f t="shared" si="28"/>
        <v>conditioned</v>
      </c>
      <c r="Q927" t="str">
        <f t="shared" si="29"/>
        <v>candidate</v>
      </c>
    </row>
    <row r="928" spans="12:17" x14ac:dyDescent="0.2">
      <c r="L928" t="s">
        <v>847</v>
      </c>
      <c r="M928">
        <v>20</v>
      </c>
      <c r="N928">
        <v>186</v>
      </c>
      <c r="O928">
        <v>80</v>
      </c>
      <c r="P928" t="str">
        <f t="shared" si="28"/>
        <v>candidate</v>
      </c>
      <c r="Q928" t="str">
        <f t="shared" si="29"/>
        <v>candidate</v>
      </c>
    </row>
    <row r="929" spans="12:17" x14ac:dyDescent="0.2">
      <c r="L929" t="s">
        <v>848</v>
      </c>
      <c r="M929">
        <v>20</v>
      </c>
      <c r="N929">
        <v>192</v>
      </c>
      <c r="O929">
        <v>77</v>
      </c>
      <c r="P929" t="str">
        <f t="shared" si="28"/>
        <v>candidate</v>
      </c>
      <c r="Q929" t="str">
        <f t="shared" si="29"/>
        <v>candidate</v>
      </c>
    </row>
    <row r="930" spans="12:17" x14ac:dyDescent="0.2">
      <c r="L930" t="s">
        <v>849</v>
      </c>
      <c r="M930">
        <v>21</v>
      </c>
      <c r="N930">
        <v>181</v>
      </c>
      <c r="O930">
        <v>78</v>
      </c>
      <c r="P930" t="str">
        <f t="shared" si="28"/>
        <v>candidate</v>
      </c>
      <c r="Q930" t="str">
        <f t="shared" si="29"/>
        <v>candidate</v>
      </c>
    </row>
    <row r="931" spans="12:17" x14ac:dyDescent="0.2">
      <c r="L931" t="s">
        <v>850</v>
      </c>
      <c r="M931">
        <v>22</v>
      </c>
      <c r="N931">
        <v>177</v>
      </c>
      <c r="O931">
        <v>74</v>
      </c>
      <c r="P931" t="str">
        <f t="shared" si="28"/>
        <v>conditioned</v>
      </c>
      <c r="Q931" t="str">
        <f t="shared" si="29"/>
        <v>candidate</v>
      </c>
    </row>
    <row r="932" spans="12:17" x14ac:dyDescent="0.2">
      <c r="L932" t="s">
        <v>851</v>
      </c>
      <c r="M932">
        <v>18</v>
      </c>
      <c r="N932">
        <v>196</v>
      </c>
      <c r="O932">
        <v>96</v>
      </c>
      <c r="P932" t="str">
        <f t="shared" si="28"/>
        <v>conditioned</v>
      </c>
      <c r="Q932" t="str">
        <f t="shared" si="29"/>
        <v>candidate</v>
      </c>
    </row>
    <row r="933" spans="12:17" x14ac:dyDescent="0.2">
      <c r="L933" t="s">
        <v>749</v>
      </c>
      <c r="M933">
        <v>23</v>
      </c>
      <c r="N933">
        <v>186</v>
      </c>
      <c r="O933">
        <v>72</v>
      </c>
      <c r="P933" t="str">
        <f t="shared" si="28"/>
        <v>candidate</v>
      </c>
      <c r="Q933" t="str">
        <f t="shared" si="29"/>
        <v>candidate</v>
      </c>
    </row>
    <row r="934" spans="12:17" x14ac:dyDescent="0.2">
      <c r="L934" t="s">
        <v>852</v>
      </c>
      <c r="M934">
        <v>23</v>
      </c>
      <c r="N934">
        <v>181</v>
      </c>
      <c r="O934">
        <v>74</v>
      </c>
      <c r="P934" t="str">
        <f t="shared" si="28"/>
        <v>candidate</v>
      </c>
      <c r="Q934" t="str">
        <f t="shared" si="29"/>
        <v>candidate</v>
      </c>
    </row>
    <row r="935" spans="12:17" x14ac:dyDescent="0.2">
      <c r="L935" t="s">
        <v>853</v>
      </c>
      <c r="M935">
        <v>23</v>
      </c>
      <c r="N935">
        <v>178</v>
      </c>
      <c r="O935">
        <v>74</v>
      </c>
      <c r="P935" t="str">
        <f t="shared" si="28"/>
        <v>conditioned</v>
      </c>
      <c r="Q935" t="str">
        <f t="shared" si="29"/>
        <v>candidate</v>
      </c>
    </row>
    <row r="936" spans="12:17" x14ac:dyDescent="0.2">
      <c r="L936" t="s">
        <v>854</v>
      </c>
      <c r="M936">
        <v>20</v>
      </c>
      <c r="N936">
        <v>180</v>
      </c>
      <c r="O936">
        <v>79</v>
      </c>
      <c r="P936" t="str">
        <f t="shared" si="28"/>
        <v>candidate</v>
      </c>
      <c r="Q936" t="str">
        <f t="shared" si="29"/>
        <v>candidate</v>
      </c>
    </row>
    <row r="937" spans="12:17" x14ac:dyDescent="0.2">
      <c r="L937" t="s">
        <v>855</v>
      </c>
      <c r="M937">
        <v>19</v>
      </c>
      <c r="N937">
        <v>178</v>
      </c>
      <c r="O937">
        <v>70</v>
      </c>
      <c r="P937" t="str">
        <f t="shared" si="28"/>
        <v>conditioned</v>
      </c>
      <c r="Q937" t="str">
        <f t="shared" si="29"/>
        <v>candidate</v>
      </c>
    </row>
    <row r="938" spans="12:17" x14ac:dyDescent="0.2">
      <c r="L938" t="s">
        <v>856</v>
      </c>
      <c r="M938">
        <v>21</v>
      </c>
      <c r="N938">
        <v>188</v>
      </c>
      <c r="O938">
        <v>76</v>
      </c>
      <c r="P938" t="str">
        <f t="shared" si="28"/>
        <v>candidate</v>
      </c>
      <c r="Q938" t="str">
        <f t="shared" si="29"/>
        <v>candidate</v>
      </c>
    </row>
    <row r="939" spans="12:17" x14ac:dyDescent="0.2">
      <c r="L939" t="s">
        <v>857</v>
      </c>
      <c r="M939">
        <v>18</v>
      </c>
      <c r="N939">
        <v>191</v>
      </c>
      <c r="O939">
        <v>76</v>
      </c>
      <c r="P939" t="str">
        <f t="shared" si="28"/>
        <v>conditioned</v>
      </c>
      <c r="Q939" t="str">
        <f t="shared" si="29"/>
        <v>candidate</v>
      </c>
    </row>
    <row r="940" spans="12:17" x14ac:dyDescent="0.2">
      <c r="L940" t="s">
        <v>858</v>
      </c>
      <c r="M940">
        <v>18</v>
      </c>
      <c r="N940">
        <v>184</v>
      </c>
      <c r="O940">
        <v>79</v>
      </c>
      <c r="P940" t="str">
        <f t="shared" si="28"/>
        <v>conditioned</v>
      </c>
      <c r="Q940" t="str">
        <f t="shared" si="29"/>
        <v>candidate</v>
      </c>
    </row>
    <row r="941" spans="12:17" x14ac:dyDescent="0.2">
      <c r="L941" t="s">
        <v>859</v>
      </c>
      <c r="M941">
        <v>19</v>
      </c>
      <c r="N941">
        <v>177</v>
      </c>
      <c r="O941">
        <v>68</v>
      </c>
      <c r="P941" t="str">
        <f t="shared" si="28"/>
        <v>conditioned</v>
      </c>
      <c r="Q941" t="str">
        <f t="shared" si="29"/>
        <v>candidate</v>
      </c>
    </row>
    <row r="942" spans="12:17" x14ac:dyDescent="0.2">
      <c r="L942" t="s">
        <v>860</v>
      </c>
      <c r="M942">
        <v>19</v>
      </c>
      <c r="N942">
        <v>181</v>
      </c>
      <c r="O942">
        <v>76</v>
      </c>
      <c r="P942" t="str">
        <f t="shared" si="28"/>
        <v>conditioned</v>
      </c>
      <c r="Q942" t="str">
        <f t="shared" si="29"/>
        <v>candidate</v>
      </c>
    </row>
    <row r="943" spans="12:17" x14ac:dyDescent="0.2">
      <c r="L943" t="s">
        <v>861</v>
      </c>
      <c r="M943">
        <v>19</v>
      </c>
      <c r="N943">
        <v>175</v>
      </c>
      <c r="O943">
        <v>70</v>
      </c>
      <c r="P943" t="str">
        <f t="shared" si="28"/>
        <v>conditioned</v>
      </c>
      <c r="Q943" t="str">
        <f t="shared" si="29"/>
        <v>candidate</v>
      </c>
    </row>
    <row r="944" spans="12:17" x14ac:dyDescent="0.2">
      <c r="L944" t="s">
        <v>862</v>
      </c>
      <c r="M944">
        <v>18</v>
      </c>
      <c r="N944">
        <v>182</v>
      </c>
      <c r="O944">
        <v>76</v>
      </c>
      <c r="P944" t="str">
        <f t="shared" si="28"/>
        <v>conditioned</v>
      </c>
      <c r="Q944" t="str">
        <f t="shared" si="29"/>
        <v>candidate</v>
      </c>
    </row>
    <row r="945" spans="12:17" x14ac:dyDescent="0.2">
      <c r="L945" t="s">
        <v>863</v>
      </c>
      <c r="M945">
        <v>18</v>
      </c>
      <c r="N945">
        <v>175</v>
      </c>
      <c r="O945">
        <v>68</v>
      </c>
      <c r="P945" t="str">
        <f t="shared" si="28"/>
        <v>conditioned</v>
      </c>
      <c r="Q945" t="str">
        <f t="shared" si="29"/>
        <v>candidate</v>
      </c>
    </row>
    <row r="946" spans="12:17" x14ac:dyDescent="0.2">
      <c r="L946" t="s">
        <v>864</v>
      </c>
      <c r="M946">
        <v>22</v>
      </c>
      <c r="N946">
        <v>188</v>
      </c>
      <c r="O946">
        <v>76</v>
      </c>
      <c r="P946" t="str">
        <f t="shared" si="28"/>
        <v>candidate</v>
      </c>
      <c r="Q946" t="str">
        <f t="shared" si="29"/>
        <v>candidate</v>
      </c>
    </row>
    <row r="947" spans="12:17" x14ac:dyDescent="0.2">
      <c r="L947" t="s">
        <v>865</v>
      </c>
      <c r="M947">
        <v>17</v>
      </c>
      <c r="N947">
        <v>166</v>
      </c>
      <c r="O947">
        <v>63</v>
      </c>
      <c r="P947" t="str">
        <f t="shared" si="28"/>
        <v>conditioned</v>
      </c>
      <c r="Q947" t="str">
        <f t="shared" si="29"/>
        <v>candidate</v>
      </c>
    </row>
    <row r="948" spans="12:17" x14ac:dyDescent="0.2">
      <c r="L948" t="s">
        <v>866</v>
      </c>
      <c r="M948">
        <v>23</v>
      </c>
      <c r="N948">
        <v>194</v>
      </c>
      <c r="O948">
        <v>88</v>
      </c>
      <c r="P948" t="str">
        <f t="shared" si="28"/>
        <v>candidate</v>
      </c>
      <c r="Q948" t="str">
        <f t="shared" si="29"/>
        <v>candidate</v>
      </c>
    </row>
    <row r="949" spans="12:17" x14ac:dyDescent="0.2">
      <c r="L949" t="s">
        <v>867</v>
      </c>
      <c r="M949">
        <v>24</v>
      </c>
      <c r="N949">
        <v>175</v>
      </c>
      <c r="O949">
        <v>69</v>
      </c>
      <c r="P949" t="str">
        <f t="shared" si="28"/>
        <v>conditioned</v>
      </c>
      <c r="Q949" t="str">
        <f t="shared" si="29"/>
        <v>not a candidate</v>
      </c>
    </row>
    <row r="950" spans="12:17" x14ac:dyDescent="0.2">
      <c r="L950" t="s">
        <v>868</v>
      </c>
      <c r="M950">
        <v>24</v>
      </c>
      <c r="N950">
        <v>177</v>
      </c>
      <c r="O950">
        <v>79</v>
      </c>
      <c r="P950" t="str">
        <f t="shared" si="28"/>
        <v>conditioned</v>
      </c>
      <c r="Q950" t="str">
        <f t="shared" si="29"/>
        <v>candidate</v>
      </c>
    </row>
    <row r="951" spans="12:17" x14ac:dyDescent="0.2">
      <c r="L951" t="s">
        <v>869</v>
      </c>
      <c r="M951">
        <v>20</v>
      </c>
      <c r="N951">
        <v>186</v>
      </c>
      <c r="O951">
        <v>75</v>
      </c>
      <c r="P951" t="str">
        <f t="shared" si="28"/>
        <v>candidate</v>
      </c>
      <c r="Q951" t="str">
        <f t="shared" si="29"/>
        <v>candidate</v>
      </c>
    </row>
    <row r="952" spans="12:17" x14ac:dyDescent="0.2">
      <c r="L952" t="s">
        <v>870</v>
      </c>
      <c r="M952">
        <v>18</v>
      </c>
      <c r="N952">
        <v>170</v>
      </c>
      <c r="O952">
        <v>60</v>
      </c>
      <c r="P952" t="str">
        <f t="shared" si="28"/>
        <v>conditioned</v>
      </c>
      <c r="Q952" t="str">
        <f t="shared" si="29"/>
        <v>candidate</v>
      </c>
    </row>
    <row r="953" spans="12:17" x14ac:dyDescent="0.2">
      <c r="L953" t="s">
        <v>871</v>
      </c>
      <c r="M953">
        <v>20</v>
      </c>
      <c r="N953">
        <v>180</v>
      </c>
      <c r="O953">
        <v>65</v>
      </c>
      <c r="P953" t="str">
        <f t="shared" si="28"/>
        <v>candidate</v>
      </c>
      <c r="Q953" t="str">
        <f t="shared" si="29"/>
        <v>candidate</v>
      </c>
    </row>
    <row r="954" spans="12:17" x14ac:dyDescent="0.2">
      <c r="L954" t="s">
        <v>872</v>
      </c>
      <c r="M954">
        <v>18</v>
      </c>
      <c r="N954">
        <v>185</v>
      </c>
      <c r="O954">
        <v>77</v>
      </c>
      <c r="P954" t="str">
        <f t="shared" si="28"/>
        <v>conditioned</v>
      </c>
      <c r="Q954" t="str">
        <f t="shared" si="29"/>
        <v>candidate</v>
      </c>
    </row>
    <row r="955" spans="12:17" x14ac:dyDescent="0.2">
      <c r="L955" t="s">
        <v>762</v>
      </c>
      <c r="M955">
        <v>20</v>
      </c>
      <c r="N955">
        <v>190</v>
      </c>
      <c r="O955">
        <v>80</v>
      </c>
      <c r="P955" t="str">
        <f t="shared" si="28"/>
        <v>candidate</v>
      </c>
      <c r="Q955" t="str">
        <f t="shared" si="29"/>
        <v>candidate</v>
      </c>
    </row>
    <row r="956" spans="12:17" x14ac:dyDescent="0.2">
      <c r="L956" t="s">
        <v>873</v>
      </c>
      <c r="M956">
        <v>19</v>
      </c>
      <c r="N956">
        <v>179</v>
      </c>
      <c r="O956">
        <v>67</v>
      </c>
      <c r="P956" t="str">
        <f t="shared" si="28"/>
        <v>conditioned</v>
      </c>
      <c r="Q956" t="str">
        <f t="shared" si="29"/>
        <v>candidate</v>
      </c>
    </row>
    <row r="957" spans="12:17" x14ac:dyDescent="0.2">
      <c r="L957" t="s">
        <v>874</v>
      </c>
      <c r="M957">
        <v>19</v>
      </c>
      <c r="N957">
        <v>173</v>
      </c>
      <c r="O957">
        <v>65</v>
      </c>
      <c r="P957" t="str">
        <f t="shared" si="28"/>
        <v>conditioned</v>
      </c>
      <c r="Q957" t="str">
        <f t="shared" si="29"/>
        <v>candidate</v>
      </c>
    </row>
    <row r="958" spans="12:17" x14ac:dyDescent="0.2">
      <c r="L958" t="s">
        <v>763</v>
      </c>
      <c r="M958">
        <v>18</v>
      </c>
      <c r="N958">
        <v>178</v>
      </c>
      <c r="O958">
        <v>67</v>
      </c>
      <c r="P958" t="str">
        <f t="shared" si="28"/>
        <v>conditioned</v>
      </c>
      <c r="Q958" t="str">
        <f t="shared" si="29"/>
        <v>candidate</v>
      </c>
    </row>
    <row r="959" spans="12:17" x14ac:dyDescent="0.2">
      <c r="L959" t="s">
        <v>875</v>
      </c>
      <c r="M959">
        <v>19</v>
      </c>
      <c r="N959">
        <v>193</v>
      </c>
      <c r="O959">
        <v>82</v>
      </c>
      <c r="P959" t="str">
        <f t="shared" si="28"/>
        <v>conditioned</v>
      </c>
      <c r="Q959" t="str">
        <f t="shared" si="29"/>
        <v>candidate</v>
      </c>
    </row>
    <row r="960" spans="12:17" x14ac:dyDescent="0.2">
      <c r="L960" t="s">
        <v>876</v>
      </c>
      <c r="M960">
        <v>18</v>
      </c>
      <c r="N960">
        <v>173</v>
      </c>
      <c r="O960">
        <v>71</v>
      </c>
      <c r="P960" t="str">
        <f t="shared" si="28"/>
        <v>conditioned</v>
      </c>
      <c r="Q960" t="str">
        <f t="shared" si="29"/>
        <v>candidate</v>
      </c>
    </row>
    <row r="961" spans="12:17" x14ac:dyDescent="0.2">
      <c r="L961" t="s">
        <v>877</v>
      </c>
      <c r="M961">
        <v>18</v>
      </c>
      <c r="N961">
        <v>186</v>
      </c>
      <c r="O961">
        <v>81</v>
      </c>
      <c r="P961" t="str">
        <f t="shared" si="28"/>
        <v>conditioned</v>
      </c>
      <c r="Q961" t="str">
        <f t="shared" si="29"/>
        <v>candidate</v>
      </c>
    </row>
    <row r="962" spans="12:17" x14ac:dyDescent="0.2">
      <c r="L962" t="s">
        <v>878</v>
      </c>
      <c r="M962">
        <v>27</v>
      </c>
      <c r="N962">
        <v>184</v>
      </c>
      <c r="O962">
        <v>83</v>
      </c>
      <c r="P962" t="str">
        <f t="shared" ref="P962:P1025" si="30">IF(AND(M962&gt;=20, N962&gt;=180), "candidate", "conditioned")</f>
        <v>candidate</v>
      </c>
      <c r="Q962" t="str">
        <f t="shared" ref="Q962:Q1025" si="31">IF(OR(M962&lt;=22, N962&gt;=183, O962&gt;=74), "candidate", "not a candidate")</f>
        <v>candidate</v>
      </c>
    </row>
    <row r="963" spans="12:17" x14ac:dyDescent="0.2">
      <c r="L963" t="s">
        <v>879</v>
      </c>
      <c r="M963">
        <v>26</v>
      </c>
      <c r="N963">
        <v>182</v>
      </c>
      <c r="O963">
        <v>74</v>
      </c>
      <c r="P963" t="str">
        <f t="shared" si="30"/>
        <v>candidate</v>
      </c>
      <c r="Q963" t="str">
        <f t="shared" si="31"/>
        <v>candidate</v>
      </c>
    </row>
    <row r="964" spans="12:17" x14ac:dyDescent="0.2">
      <c r="L964" t="s">
        <v>880</v>
      </c>
      <c r="M964">
        <v>25</v>
      </c>
      <c r="N964">
        <v>197</v>
      </c>
      <c r="O964">
        <v>90</v>
      </c>
      <c r="P964" t="str">
        <f t="shared" si="30"/>
        <v>candidate</v>
      </c>
      <c r="Q964" t="str">
        <f t="shared" si="31"/>
        <v>candidate</v>
      </c>
    </row>
    <row r="965" spans="12:17" x14ac:dyDescent="0.2">
      <c r="L965" t="s">
        <v>774</v>
      </c>
      <c r="M965">
        <v>26</v>
      </c>
      <c r="N965">
        <v>190</v>
      </c>
      <c r="O965">
        <v>81</v>
      </c>
      <c r="P965" t="str">
        <f t="shared" si="30"/>
        <v>candidate</v>
      </c>
      <c r="Q965" t="str">
        <f t="shared" si="31"/>
        <v>candidate</v>
      </c>
    </row>
    <row r="966" spans="12:17" x14ac:dyDescent="0.2">
      <c r="L966" t="s">
        <v>881</v>
      </c>
      <c r="M966">
        <v>25</v>
      </c>
      <c r="N966">
        <v>176</v>
      </c>
      <c r="O966">
        <v>70</v>
      </c>
      <c r="P966" t="str">
        <f t="shared" si="30"/>
        <v>conditioned</v>
      </c>
      <c r="Q966" t="str">
        <f t="shared" si="31"/>
        <v>not a candidate</v>
      </c>
    </row>
    <row r="967" spans="12:17" x14ac:dyDescent="0.2">
      <c r="L967" t="s">
        <v>739</v>
      </c>
      <c r="M967">
        <v>26</v>
      </c>
      <c r="N967">
        <v>190</v>
      </c>
      <c r="O967">
        <v>89</v>
      </c>
      <c r="P967" t="str">
        <f t="shared" si="30"/>
        <v>candidate</v>
      </c>
      <c r="Q967" t="str">
        <f t="shared" si="31"/>
        <v>candidate</v>
      </c>
    </row>
    <row r="968" spans="12:17" x14ac:dyDescent="0.2">
      <c r="L968" t="s">
        <v>882</v>
      </c>
      <c r="M968">
        <v>24</v>
      </c>
      <c r="N968">
        <v>190</v>
      </c>
      <c r="O968">
        <v>76</v>
      </c>
      <c r="P968" t="str">
        <f t="shared" si="30"/>
        <v>candidate</v>
      </c>
      <c r="Q968" t="str">
        <f t="shared" si="31"/>
        <v>candidate</v>
      </c>
    </row>
    <row r="969" spans="12:17" x14ac:dyDescent="0.2">
      <c r="L969" t="s">
        <v>883</v>
      </c>
      <c r="M969">
        <v>25</v>
      </c>
      <c r="N969">
        <v>171</v>
      </c>
      <c r="O969">
        <v>63</v>
      </c>
      <c r="P969" t="str">
        <f t="shared" si="30"/>
        <v>conditioned</v>
      </c>
      <c r="Q969" t="str">
        <f t="shared" si="31"/>
        <v>not a candidate</v>
      </c>
    </row>
    <row r="970" spans="12:17" x14ac:dyDescent="0.2">
      <c r="L970" t="s">
        <v>884</v>
      </c>
      <c r="M970">
        <v>28</v>
      </c>
      <c r="N970">
        <v>188</v>
      </c>
      <c r="O970">
        <v>80</v>
      </c>
      <c r="P970" t="str">
        <f t="shared" si="30"/>
        <v>candidate</v>
      </c>
      <c r="Q970" t="str">
        <f t="shared" si="31"/>
        <v>candidate</v>
      </c>
    </row>
    <row r="971" spans="12:17" x14ac:dyDescent="0.2">
      <c r="L971" t="s">
        <v>885</v>
      </c>
      <c r="M971">
        <v>27</v>
      </c>
      <c r="N971">
        <v>188</v>
      </c>
      <c r="O971">
        <v>80</v>
      </c>
      <c r="P971" t="str">
        <f t="shared" si="30"/>
        <v>candidate</v>
      </c>
      <c r="Q971" t="str">
        <f t="shared" si="31"/>
        <v>candidate</v>
      </c>
    </row>
    <row r="972" spans="12:17" x14ac:dyDescent="0.2">
      <c r="L972" t="s">
        <v>886</v>
      </c>
      <c r="M972">
        <v>26</v>
      </c>
      <c r="N972">
        <v>181</v>
      </c>
      <c r="O972">
        <v>73</v>
      </c>
      <c r="P972" t="str">
        <f t="shared" si="30"/>
        <v>candidate</v>
      </c>
      <c r="Q972" t="str">
        <f t="shared" si="31"/>
        <v>not a candidate</v>
      </c>
    </row>
    <row r="973" spans="12:17" x14ac:dyDescent="0.2">
      <c r="L973" t="s">
        <v>887</v>
      </c>
      <c r="M973">
        <v>25</v>
      </c>
      <c r="N973">
        <v>178</v>
      </c>
      <c r="O973">
        <v>80</v>
      </c>
      <c r="P973" t="str">
        <f t="shared" si="30"/>
        <v>conditioned</v>
      </c>
      <c r="Q973" t="str">
        <f t="shared" si="31"/>
        <v>candidate</v>
      </c>
    </row>
    <row r="974" spans="12:17" x14ac:dyDescent="0.2">
      <c r="L974" t="s">
        <v>888</v>
      </c>
      <c r="M974">
        <v>25</v>
      </c>
      <c r="N974">
        <v>184</v>
      </c>
      <c r="O974">
        <v>79</v>
      </c>
      <c r="P974" t="str">
        <f t="shared" si="30"/>
        <v>candidate</v>
      </c>
      <c r="Q974" t="str">
        <f t="shared" si="31"/>
        <v>candidate</v>
      </c>
    </row>
    <row r="975" spans="12:17" x14ac:dyDescent="0.2">
      <c r="L975" t="s">
        <v>889</v>
      </c>
      <c r="M975">
        <v>25</v>
      </c>
      <c r="N975">
        <v>182</v>
      </c>
      <c r="O975">
        <v>79</v>
      </c>
      <c r="P975" t="str">
        <f t="shared" si="30"/>
        <v>candidate</v>
      </c>
      <c r="Q975" t="str">
        <f t="shared" si="31"/>
        <v>candidate</v>
      </c>
    </row>
    <row r="976" spans="12:17" x14ac:dyDescent="0.2">
      <c r="L976" t="s">
        <v>890</v>
      </c>
      <c r="M976">
        <v>26</v>
      </c>
      <c r="N976">
        <v>188</v>
      </c>
      <c r="O976">
        <v>78</v>
      </c>
      <c r="P976" t="str">
        <f t="shared" si="30"/>
        <v>candidate</v>
      </c>
      <c r="Q976" t="str">
        <f t="shared" si="31"/>
        <v>candidate</v>
      </c>
    </row>
    <row r="977" spans="12:17" x14ac:dyDescent="0.2">
      <c r="L977" t="s">
        <v>891</v>
      </c>
      <c r="M977">
        <v>25</v>
      </c>
      <c r="N977">
        <v>178</v>
      </c>
      <c r="O977">
        <v>67</v>
      </c>
      <c r="P977" t="str">
        <f t="shared" si="30"/>
        <v>conditioned</v>
      </c>
      <c r="Q977" t="str">
        <f t="shared" si="31"/>
        <v>not a candidate</v>
      </c>
    </row>
    <row r="978" spans="12:17" x14ac:dyDescent="0.2">
      <c r="L978" t="s">
        <v>892</v>
      </c>
      <c r="M978">
        <v>23</v>
      </c>
      <c r="N978">
        <v>192</v>
      </c>
      <c r="O978">
        <v>82</v>
      </c>
      <c r="P978" t="str">
        <f t="shared" si="30"/>
        <v>candidate</v>
      </c>
      <c r="Q978" t="str">
        <f t="shared" si="31"/>
        <v>candidate</v>
      </c>
    </row>
    <row r="979" spans="12:17" x14ac:dyDescent="0.2">
      <c r="L979" t="s">
        <v>893</v>
      </c>
      <c r="M979">
        <v>26</v>
      </c>
      <c r="N979">
        <v>182</v>
      </c>
      <c r="O979">
        <v>78</v>
      </c>
      <c r="P979" t="str">
        <f t="shared" si="30"/>
        <v>candidate</v>
      </c>
      <c r="Q979" t="str">
        <f t="shared" si="31"/>
        <v>candidate</v>
      </c>
    </row>
    <row r="980" spans="12:17" x14ac:dyDescent="0.2">
      <c r="L980" t="s">
        <v>894</v>
      </c>
      <c r="M980">
        <v>25</v>
      </c>
      <c r="N980">
        <v>175</v>
      </c>
      <c r="O980">
        <v>66</v>
      </c>
      <c r="P980" t="str">
        <f t="shared" si="30"/>
        <v>conditioned</v>
      </c>
      <c r="Q980" t="str">
        <f t="shared" si="31"/>
        <v>not a candidate</v>
      </c>
    </row>
    <row r="981" spans="12:17" x14ac:dyDescent="0.2">
      <c r="L981" t="s">
        <v>895</v>
      </c>
      <c r="M981">
        <v>26</v>
      </c>
      <c r="N981">
        <v>191</v>
      </c>
      <c r="O981">
        <v>85</v>
      </c>
      <c r="P981" t="str">
        <f t="shared" si="30"/>
        <v>candidate</v>
      </c>
      <c r="Q981" t="str">
        <f t="shared" si="31"/>
        <v>candidate</v>
      </c>
    </row>
    <row r="982" spans="12:17" x14ac:dyDescent="0.2">
      <c r="L982" t="s">
        <v>896</v>
      </c>
      <c r="M982">
        <v>24</v>
      </c>
      <c r="N982">
        <v>175</v>
      </c>
      <c r="O982">
        <v>68</v>
      </c>
      <c r="P982" t="str">
        <f t="shared" si="30"/>
        <v>conditioned</v>
      </c>
      <c r="Q982" t="str">
        <f t="shared" si="31"/>
        <v>not a candidate</v>
      </c>
    </row>
    <row r="983" spans="12:17" x14ac:dyDescent="0.2">
      <c r="L983" t="s">
        <v>897</v>
      </c>
      <c r="M983">
        <v>23</v>
      </c>
      <c r="N983">
        <v>180</v>
      </c>
      <c r="O983">
        <v>75</v>
      </c>
      <c r="P983" t="str">
        <f t="shared" si="30"/>
        <v>candidate</v>
      </c>
      <c r="Q983" t="str">
        <f t="shared" si="31"/>
        <v>candidate</v>
      </c>
    </row>
    <row r="984" spans="12:17" x14ac:dyDescent="0.2">
      <c r="L984" t="s">
        <v>898</v>
      </c>
      <c r="M984">
        <v>24</v>
      </c>
      <c r="N984">
        <v>180</v>
      </c>
      <c r="O984">
        <v>86</v>
      </c>
      <c r="P984" t="str">
        <f t="shared" si="30"/>
        <v>candidate</v>
      </c>
      <c r="Q984" t="str">
        <f t="shared" si="31"/>
        <v>candidate</v>
      </c>
    </row>
    <row r="985" spans="12:17" x14ac:dyDescent="0.2">
      <c r="L985" t="s">
        <v>899</v>
      </c>
      <c r="M985">
        <v>26</v>
      </c>
      <c r="N985">
        <v>191</v>
      </c>
      <c r="O985">
        <v>76</v>
      </c>
      <c r="P985" t="str">
        <f t="shared" si="30"/>
        <v>candidate</v>
      </c>
      <c r="Q985" t="str">
        <f t="shared" si="31"/>
        <v>candidate</v>
      </c>
    </row>
    <row r="986" spans="12:17" x14ac:dyDescent="0.2">
      <c r="L986" t="s">
        <v>900</v>
      </c>
      <c r="M986">
        <v>23</v>
      </c>
      <c r="N986">
        <v>180</v>
      </c>
      <c r="O986">
        <v>75</v>
      </c>
      <c r="P986" t="str">
        <f t="shared" si="30"/>
        <v>candidate</v>
      </c>
      <c r="Q986" t="str">
        <f t="shared" si="31"/>
        <v>candidate</v>
      </c>
    </row>
    <row r="987" spans="12:17" x14ac:dyDescent="0.2">
      <c r="L987" t="s">
        <v>901</v>
      </c>
      <c r="M987">
        <v>24</v>
      </c>
      <c r="N987">
        <v>178</v>
      </c>
      <c r="O987">
        <v>72</v>
      </c>
      <c r="P987" t="str">
        <f t="shared" si="30"/>
        <v>conditioned</v>
      </c>
      <c r="Q987" t="str">
        <f t="shared" si="31"/>
        <v>not a candidate</v>
      </c>
    </row>
    <row r="988" spans="12:17" x14ac:dyDescent="0.2">
      <c r="L988" t="s">
        <v>902</v>
      </c>
      <c r="M988">
        <v>25</v>
      </c>
      <c r="N988">
        <v>183</v>
      </c>
      <c r="O988">
        <v>70</v>
      </c>
      <c r="P988" t="str">
        <f t="shared" si="30"/>
        <v>candidate</v>
      </c>
      <c r="Q988" t="str">
        <f t="shared" si="31"/>
        <v>candidate</v>
      </c>
    </row>
    <row r="989" spans="12:17" x14ac:dyDescent="0.2">
      <c r="L989" t="s">
        <v>903</v>
      </c>
      <c r="M989">
        <v>23</v>
      </c>
      <c r="N989">
        <v>187</v>
      </c>
      <c r="O989">
        <v>75</v>
      </c>
      <c r="P989" t="str">
        <f t="shared" si="30"/>
        <v>candidate</v>
      </c>
      <c r="Q989" t="str">
        <f t="shared" si="31"/>
        <v>candidate</v>
      </c>
    </row>
    <row r="990" spans="12:17" x14ac:dyDescent="0.2">
      <c r="L990" t="s">
        <v>904</v>
      </c>
      <c r="M990">
        <v>25</v>
      </c>
      <c r="N990">
        <v>175</v>
      </c>
      <c r="O990">
        <v>67</v>
      </c>
      <c r="P990" t="str">
        <f t="shared" si="30"/>
        <v>conditioned</v>
      </c>
      <c r="Q990" t="str">
        <f t="shared" si="31"/>
        <v>not a candidate</v>
      </c>
    </row>
    <row r="991" spans="12:17" x14ac:dyDescent="0.2">
      <c r="L991" t="s">
        <v>905</v>
      </c>
      <c r="M991">
        <v>23</v>
      </c>
      <c r="N991">
        <v>185</v>
      </c>
      <c r="O991">
        <v>79</v>
      </c>
      <c r="P991" t="str">
        <f t="shared" si="30"/>
        <v>candidate</v>
      </c>
      <c r="Q991" t="str">
        <f t="shared" si="31"/>
        <v>candidate</v>
      </c>
    </row>
    <row r="992" spans="12:17" x14ac:dyDescent="0.2">
      <c r="L992" t="s">
        <v>906</v>
      </c>
      <c r="M992">
        <v>23</v>
      </c>
      <c r="N992">
        <v>187</v>
      </c>
      <c r="O992">
        <v>80</v>
      </c>
      <c r="P992" t="str">
        <f t="shared" si="30"/>
        <v>candidate</v>
      </c>
      <c r="Q992" t="str">
        <f t="shared" si="31"/>
        <v>candidate</v>
      </c>
    </row>
    <row r="993" spans="12:17" x14ac:dyDescent="0.2">
      <c r="L993" t="s">
        <v>907</v>
      </c>
      <c r="M993">
        <v>28</v>
      </c>
      <c r="N993">
        <v>182</v>
      </c>
      <c r="O993">
        <v>84</v>
      </c>
      <c r="P993" t="str">
        <f t="shared" si="30"/>
        <v>candidate</v>
      </c>
      <c r="Q993" t="str">
        <f t="shared" si="31"/>
        <v>candidate</v>
      </c>
    </row>
    <row r="994" spans="12:17" x14ac:dyDescent="0.2">
      <c r="L994" t="s">
        <v>908</v>
      </c>
      <c r="M994">
        <v>22</v>
      </c>
      <c r="N994">
        <v>167</v>
      </c>
      <c r="O994">
        <v>55</v>
      </c>
      <c r="P994" t="str">
        <f t="shared" si="30"/>
        <v>conditioned</v>
      </c>
      <c r="Q994" t="str">
        <f t="shared" si="31"/>
        <v>candidate</v>
      </c>
    </row>
    <row r="995" spans="12:17" x14ac:dyDescent="0.2">
      <c r="L995" t="s">
        <v>909</v>
      </c>
      <c r="M995">
        <v>22</v>
      </c>
      <c r="N995">
        <v>170</v>
      </c>
      <c r="O995">
        <v>67</v>
      </c>
      <c r="P995" t="str">
        <f t="shared" si="30"/>
        <v>conditioned</v>
      </c>
      <c r="Q995" t="str">
        <f t="shared" si="31"/>
        <v>candidate</v>
      </c>
    </row>
    <row r="996" spans="12:17" x14ac:dyDescent="0.2">
      <c r="L996" t="s">
        <v>910</v>
      </c>
      <c r="M996">
        <v>23</v>
      </c>
      <c r="N996">
        <v>175</v>
      </c>
      <c r="O996">
        <v>73</v>
      </c>
      <c r="P996" t="str">
        <f t="shared" si="30"/>
        <v>conditioned</v>
      </c>
      <c r="Q996" t="str">
        <f t="shared" si="31"/>
        <v>not a candidate</v>
      </c>
    </row>
    <row r="997" spans="12:17" x14ac:dyDescent="0.2">
      <c r="L997" t="s">
        <v>911</v>
      </c>
      <c r="M997">
        <v>27</v>
      </c>
      <c r="N997">
        <v>190</v>
      </c>
      <c r="O997">
        <v>76</v>
      </c>
      <c r="P997" t="str">
        <f t="shared" si="30"/>
        <v>candidate</v>
      </c>
      <c r="Q997" t="str">
        <f t="shared" si="31"/>
        <v>candidate</v>
      </c>
    </row>
    <row r="998" spans="12:17" x14ac:dyDescent="0.2">
      <c r="L998" t="s">
        <v>803</v>
      </c>
      <c r="M998">
        <v>23</v>
      </c>
      <c r="N998">
        <v>183</v>
      </c>
      <c r="O998">
        <v>68</v>
      </c>
      <c r="P998" t="str">
        <f t="shared" si="30"/>
        <v>candidate</v>
      </c>
      <c r="Q998" t="str">
        <f t="shared" si="31"/>
        <v>candidate</v>
      </c>
    </row>
    <row r="999" spans="12:17" x14ac:dyDescent="0.2">
      <c r="L999" t="s">
        <v>912</v>
      </c>
      <c r="M999">
        <v>23</v>
      </c>
      <c r="N999">
        <v>174</v>
      </c>
      <c r="O999">
        <v>68</v>
      </c>
      <c r="P999" t="str">
        <f t="shared" si="30"/>
        <v>conditioned</v>
      </c>
      <c r="Q999" t="str">
        <f t="shared" si="31"/>
        <v>not a candidate</v>
      </c>
    </row>
    <row r="1000" spans="12:17" x14ac:dyDescent="0.2">
      <c r="L1000" t="s">
        <v>913</v>
      </c>
      <c r="M1000">
        <v>22</v>
      </c>
      <c r="N1000">
        <v>176</v>
      </c>
      <c r="O1000">
        <v>76</v>
      </c>
      <c r="P1000" t="str">
        <f t="shared" si="30"/>
        <v>conditioned</v>
      </c>
      <c r="Q1000" t="str">
        <f t="shared" si="31"/>
        <v>candidate</v>
      </c>
    </row>
    <row r="1001" spans="12:17" x14ac:dyDescent="0.2">
      <c r="L1001" t="s">
        <v>914</v>
      </c>
      <c r="M1001">
        <v>21</v>
      </c>
      <c r="N1001">
        <v>180</v>
      </c>
      <c r="O1001">
        <v>71</v>
      </c>
      <c r="P1001" t="str">
        <f t="shared" si="30"/>
        <v>candidate</v>
      </c>
      <c r="Q1001" t="str">
        <f t="shared" si="31"/>
        <v>candidate</v>
      </c>
    </row>
    <row r="1002" spans="12:17" x14ac:dyDescent="0.2">
      <c r="L1002" t="s">
        <v>915</v>
      </c>
      <c r="M1002">
        <v>23</v>
      </c>
      <c r="N1002">
        <v>173</v>
      </c>
      <c r="O1002">
        <v>73</v>
      </c>
      <c r="P1002" t="str">
        <f t="shared" si="30"/>
        <v>conditioned</v>
      </c>
      <c r="Q1002" t="str">
        <f t="shared" si="31"/>
        <v>not a candidate</v>
      </c>
    </row>
    <row r="1003" spans="12:17" x14ac:dyDescent="0.2">
      <c r="L1003" t="s">
        <v>916</v>
      </c>
      <c r="M1003">
        <v>21</v>
      </c>
      <c r="N1003">
        <v>178</v>
      </c>
      <c r="O1003">
        <v>65</v>
      </c>
      <c r="P1003" t="str">
        <f t="shared" si="30"/>
        <v>conditioned</v>
      </c>
      <c r="Q1003" t="str">
        <f t="shared" si="31"/>
        <v>candidate</v>
      </c>
    </row>
    <row r="1004" spans="12:17" x14ac:dyDescent="0.2">
      <c r="L1004" t="s">
        <v>917</v>
      </c>
      <c r="M1004">
        <v>23</v>
      </c>
      <c r="N1004">
        <v>185</v>
      </c>
      <c r="O1004">
        <v>81</v>
      </c>
      <c r="P1004" t="str">
        <f t="shared" si="30"/>
        <v>candidate</v>
      </c>
      <c r="Q1004" t="str">
        <f t="shared" si="31"/>
        <v>candidate</v>
      </c>
    </row>
    <row r="1005" spans="12:17" x14ac:dyDescent="0.2">
      <c r="L1005" t="s">
        <v>808</v>
      </c>
      <c r="M1005">
        <v>23</v>
      </c>
      <c r="N1005">
        <v>188</v>
      </c>
      <c r="O1005">
        <v>85</v>
      </c>
      <c r="P1005" t="str">
        <f t="shared" si="30"/>
        <v>candidate</v>
      </c>
      <c r="Q1005" t="str">
        <f t="shared" si="31"/>
        <v>candidate</v>
      </c>
    </row>
    <row r="1006" spans="12:17" x14ac:dyDescent="0.2">
      <c r="L1006" t="s">
        <v>918</v>
      </c>
      <c r="M1006">
        <v>25</v>
      </c>
      <c r="N1006">
        <v>182</v>
      </c>
      <c r="O1006">
        <v>78</v>
      </c>
      <c r="P1006" t="str">
        <f t="shared" si="30"/>
        <v>candidate</v>
      </c>
      <c r="Q1006" t="str">
        <f t="shared" si="31"/>
        <v>candidate</v>
      </c>
    </row>
    <row r="1007" spans="12:17" x14ac:dyDescent="0.2">
      <c r="L1007" t="s">
        <v>919</v>
      </c>
      <c r="M1007">
        <v>21</v>
      </c>
      <c r="N1007">
        <v>175</v>
      </c>
      <c r="O1007">
        <v>70</v>
      </c>
      <c r="P1007" t="str">
        <f t="shared" si="30"/>
        <v>conditioned</v>
      </c>
      <c r="Q1007" t="str">
        <f t="shared" si="31"/>
        <v>candidate</v>
      </c>
    </row>
    <row r="1008" spans="12:17" x14ac:dyDescent="0.2">
      <c r="L1008" t="s">
        <v>920</v>
      </c>
      <c r="M1008">
        <v>19</v>
      </c>
      <c r="N1008">
        <v>193</v>
      </c>
      <c r="O1008">
        <v>89</v>
      </c>
      <c r="P1008" t="str">
        <f t="shared" si="30"/>
        <v>conditioned</v>
      </c>
      <c r="Q1008" t="str">
        <f t="shared" si="31"/>
        <v>candidate</v>
      </c>
    </row>
    <row r="1009" spans="12:17" x14ac:dyDescent="0.2">
      <c r="L1009" t="s">
        <v>921</v>
      </c>
      <c r="M1009">
        <v>22</v>
      </c>
      <c r="N1009">
        <v>178</v>
      </c>
      <c r="O1009">
        <v>65</v>
      </c>
      <c r="P1009" t="str">
        <f t="shared" si="30"/>
        <v>conditioned</v>
      </c>
      <c r="Q1009" t="str">
        <f t="shared" si="31"/>
        <v>candidate</v>
      </c>
    </row>
    <row r="1010" spans="12:17" x14ac:dyDescent="0.2">
      <c r="L1010" t="s">
        <v>922</v>
      </c>
      <c r="M1010">
        <v>23</v>
      </c>
      <c r="N1010">
        <v>187</v>
      </c>
      <c r="O1010">
        <v>77</v>
      </c>
      <c r="P1010" t="str">
        <f t="shared" si="30"/>
        <v>candidate</v>
      </c>
      <c r="Q1010" t="str">
        <f t="shared" si="31"/>
        <v>candidate</v>
      </c>
    </row>
    <row r="1011" spans="12:17" x14ac:dyDescent="0.2">
      <c r="L1011" t="s">
        <v>923</v>
      </c>
      <c r="M1011">
        <v>22</v>
      </c>
      <c r="N1011">
        <v>188</v>
      </c>
      <c r="O1011">
        <v>80</v>
      </c>
      <c r="P1011" t="str">
        <f t="shared" si="30"/>
        <v>candidate</v>
      </c>
      <c r="Q1011" t="str">
        <f t="shared" si="31"/>
        <v>candidate</v>
      </c>
    </row>
    <row r="1012" spans="12:17" x14ac:dyDescent="0.2">
      <c r="L1012" t="s">
        <v>924</v>
      </c>
      <c r="M1012">
        <v>22</v>
      </c>
      <c r="N1012">
        <v>186</v>
      </c>
      <c r="O1012">
        <v>77</v>
      </c>
      <c r="P1012" t="str">
        <f t="shared" si="30"/>
        <v>candidate</v>
      </c>
      <c r="Q1012" t="str">
        <f t="shared" si="31"/>
        <v>candidate</v>
      </c>
    </row>
    <row r="1013" spans="12:17" x14ac:dyDescent="0.2">
      <c r="L1013" t="s">
        <v>925</v>
      </c>
      <c r="M1013">
        <v>22</v>
      </c>
      <c r="N1013">
        <v>183</v>
      </c>
      <c r="O1013">
        <v>69</v>
      </c>
      <c r="P1013" t="str">
        <f t="shared" si="30"/>
        <v>candidate</v>
      </c>
      <c r="Q1013" t="str">
        <f t="shared" si="31"/>
        <v>candidate</v>
      </c>
    </row>
    <row r="1014" spans="12:17" x14ac:dyDescent="0.2">
      <c r="L1014" t="s">
        <v>926</v>
      </c>
      <c r="M1014">
        <v>22</v>
      </c>
      <c r="N1014">
        <v>180</v>
      </c>
      <c r="O1014">
        <v>72</v>
      </c>
      <c r="P1014" t="str">
        <f t="shared" si="30"/>
        <v>candidate</v>
      </c>
      <c r="Q1014" t="str">
        <f t="shared" si="31"/>
        <v>candidate</v>
      </c>
    </row>
    <row r="1015" spans="12:17" x14ac:dyDescent="0.2">
      <c r="L1015" t="s">
        <v>927</v>
      </c>
      <c r="M1015">
        <v>24</v>
      </c>
      <c r="N1015">
        <v>172</v>
      </c>
      <c r="O1015">
        <v>66</v>
      </c>
      <c r="P1015" t="str">
        <f t="shared" si="30"/>
        <v>conditioned</v>
      </c>
      <c r="Q1015" t="str">
        <f t="shared" si="31"/>
        <v>not a candidate</v>
      </c>
    </row>
    <row r="1016" spans="12:17" x14ac:dyDescent="0.2">
      <c r="L1016" t="s">
        <v>928</v>
      </c>
      <c r="M1016">
        <v>21</v>
      </c>
      <c r="N1016">
        <v>198</v>
      </c>
      <c r="O1016">
        <v>75</v>
      </c>
      <c r="P1016" t="str">
        <f t="shared" si="30"/>
        <v>candidate</v>
      </c>
      <c r="Q1016" t="str">
        <f t="shared" si="31"/>
        <v>candidate</v>
      </c>
    </row>
    <row r="1017" spans="12:17" x14ac:dyDescent="0.2">
      <c r="L1017" t="s">
        <v>929</v>
      </c>
      <c r="M1017">
        <v>20</v>
      </c>
      <c r="N1017">
        <v>191</v>
      </c>
      <c r="O1017">
        <v>77</v>
      </c>
      <c r="P1017" t="str">
        <f t="shared" si="30"/>
        <v>candidate</v>
      </c>
      <c r="Q1017" t="str">
        <f t="shared" si="31"/>
        <v>candidate</v>
      </c>
    </row>
    <row r="1018" spans="12:17" x14ac:dyDescent="0.2">
      <c r="L1018" t="s">
        <v>930</v>
      </c>
      <c r="M1018">
        <v>23</v>
      </c>
      <c r="N1018">
        <v>174</v>
      </c>
      <c r="O1018">
        <v>69</v>
      </c>
      <c r="P1018" t="str">
        <f t="shared" si="30"/>
        <v>conditioned</v>
      </c>
      <c r="Q1018" t="str">
        <f t="shared" si="31"/>
        <v>not a candidate</v>
      </c>
    </row>
    <row r="1019" spans="12:17" x14ac:dyDescent="0.2">
      <c r="L1019" t="s">
        <v>931</v>
      </c>
      <c r="M1019">
        <v>21</v>
      </c>
      <c r="N1019">
        <v>185</v>
      </c>
      <c r="O1019">
        <v>82</v>
      </c>
      <c r="P1019" t="str">
        <f t="shared" si="30"/>
        <v>candidate</v>
      </c>
      <c r="Q1019" t="str">
        <f t="shared" si="31"/>
        <v>candidate</v>
      </c>
    </row>
    <row r="1020" spans="12:17" x14ac:dyDescent="0.2">
      <c r="L1020" t="s">
        <v>932</v>
      </c>
      <c r="M1020">
        <v>22</v>
      </c>
      <c r="N1020">
        <v>176</v>
      </c>
      <c r="O1020">
        <v>71</v>
      </c>
      <c r="P1020" t="str">
        <f t="shared" si="30"/>
        <v>conditioned</v>
      </c>
      <c r="Q1020" t="str">
        <f t="shared" si="31"/>
        <v>candidate</v>
      </c>
    </row>
    <row r="1021" spans="12:17" x14ac:dyDescent="0.2">
      <c r="L1021" t="s">
        <v>933</v>
      </c>
      <c r="M1021">
        <v>22</v>
      </c>
      <c r="N1021">
        <v>194</v>
      </c>
      <c r="O1021">
        <v>86</v>
      </c>
      <c r="P1021" t="str">
        <f t="shared" si="30"/>
        <v>candidate</v>
      </c>
      <c r="Q1021" t="str">
        <f t="shared" si="31"/>
        <v>candidate</v>
      </c>
    </row>
    <row r="1022" spans="12:17" x14ac:dyDescent="0.2">
      <c r="L1022" t="s">
        <v>824</v>
      </c>
      <c r="M1022">
        <v>34</v>
      </c>
      <c r="N1022">
        <v>173</v>
      </c>
      <c r="O1022">
        <v>62</v>
      </c>
      <c r="P1022" t="str">
        <f t="shared" si="30"/>
        <v>conditioned</v>
      </c>
      <c r="Q1022" t="str">
        <f t="shared" si="31"/>
        <v>not a candidate</v>
      </c>
    </row>
    <row r="1023" spans="12:17" x14ac:dyDescent="0.2">
      <c r="L1023" t="s">
        <v>934</v>
      </c>
      <c r="M1023">
        <v>36</v>
      </c>
      <c r="N1023">
        <v>185</v>
      </c>
      <c r="O1023">
        <v>77</v>
      </c>
      <c r="P1023" t="str">
        <f t="shared" si="30"/>
        <v>candidate</v>
      </c>
      <c r="Q1023" t="str">
        <f t="shared" si="31"/>
        <v>candidate</v>
      </c>
    </row>
    <row r="1024" spans="12:17" x14ac:dyDescent="0.2">
      <c r="L1024" t="s">
        <v>935</v>
      </c>
      <c r="M1024">
        <v>37</v>
      </c>
      <c r="N1024">
        <v>193</v>
      </c>
      <c r="O1024">
        <v>80</v>
      </c>
      <c r="P1024" t="str">
        <f t="shared" si="30"/>
        <v>candidate</v>
      </c>
      <c r="Q1024" t="str">
        <f t="shared" si="31"/>
        <v>candidate</v>
      </c>
    </row>
    <row r="1025" spans="12:17" x14ac:dyDescent="0.2">
      <c r="L1025" t="s">
        <v>936</v>
      </c>
      <c r="M1025">
        <v>34</v>
      </c>
      <c r="N1025">
        <v>169</v>
      </c>
      <c r="O1025">
        <v>65</v>
      </c>
      <c r="P1025" t="str">
        <f t="shared" si="30"/>
        <v>conditioned</v>
      </c>
      <c r="Q1025" t="str">
        <f t="shared" si="31"/>
        <v>not a candidate</v>
      </c>
    </row>
    <row r="1026" spans="12:17" x14ac:dyDescent="0.2">
      <c r="L1026" t="s">
        <v>937</v>
      </c>
      <c r="M1026">
        <v>31</v>
      </c>
      <c r="N1026">
        <v>172</v>
      </c>
      <c r="O1026">
        <v>68</v>
      </c>
      <c r="P1026" t="str">
        <f t="shared" ref="P1026:P1089" si="32">IF(AND(M1026&gt;=20, N1026&gt;=180), "candidate", "conditioned")</f>
        <v>conditioned</v>
      </c>
      <c r="Q1026" t="str">
        <f t="shared" ref="Q1026:Q1089" si="33">IF(OR(M1026&lt;=22, N1026&gt;=183, O1026&gt;=74), "candidate", "not a candidate")</f>
        <v>not a candidate</v>
      </c>
    </row>
    <row r="1027" spans="12:17" x14ac:dyDescent="0.2">
      <c r="L1027" t="s">
        <v>938</v>
      </c>
      <c r="M1027">
        <v>32</v>
      </c>
      <c r="N1027">
        <v>174</v>
      </c>
      <c r="O1027">
        <v>70</v>
      </c>
      <c r="P1027" t="str">
        <f t="shared" si="32"/>
        <v>conditioned</v>
      </c>
      <c r="Q1027" t="str">
        <f t="shared" si="33"/>
        <v>not a candidate</v>
      </c>
    </row>
    <row r="1028" spans="12:17" x14ac:dyDescent="0.2">
      <c r="L1028" t="s">
        <v>826</v>
      </c>
      <c r="M1028">
        <v>31</v>
      </c>
      <c r="N1028">
        <v>182</v>
      </c>
      <c r="O1028">
        <v>76</v>
      </c>
      <c r="P1028" t="str">
        <f t="shared" si="32"/>
        <v>candidate</v>
      </c>
      <c r="Q1028" t="str">
        <f t="shared" si="33"/>
        <v>candidate</v>
      </c>
    </row>
    <row r="1029" spans="12:17" x14ac:dyDescent="0.2">
      <c r="L1029" t="s">
        <v>939</v>
      </c>
      <c r="M1029">
        <v>32</v>
      </c>
      <c r="N1029">
        <v>182</v>
      </c>
      <c r="O1029">
        <v>77</v>
      </c>
      <c r="P1029" t="str">
        <f t="shared" si="32"/>
        <v>candidate</v>
      </c>
      <c r="Q1029" t="str">
        <f t="shared" si="33"/>
        <v>candidate</v>
      </c>
    </row>
    <row r="1030" spans="12:17" x14ac:dyDescent="0.2">
      <c r="L1030" t="s">
        <v>940</v>
      </c>
      <c r="M1030">
        <v>30</v>
      </c>
      <c r="N1030">
        <v>191</v>
      </c>
      <c r="O1030">
        <v>84</v>
      </c>
      <c r="P1030" t="str">
        <f t="shared" si="32"/>
        <v>candidate</v>
      </c>
      <c r="Q1030" t="str">
        <f t="shared" si="33"/>
        <v>candidate</v>
      </c>
    </row>
    <row r="1031" spans="12:17" x14ac:dyDescent="0.2">
      <c r="L1031" t="s">
        <v>941</v>
      </c>
      <c r="M1031">
        <v>30</v>
      </c>
      <c r="N1031">
        <v>183</v>
      </c>
      <c r="O1031">
        <v>74</v>
      </c>
      <c r="P1031" t="str">
        <f t="shared" si="32"/>
        <v>candidate</v>
      </c>
      <c r="Q1031" t="str">
        <f t="shared" si="33"/>
        <v>candidate</v>
      </c>
    </row>
    <row r="1032" spans="12:17" x14ac:dyDescent="0.2">
      <c r="L1032" t="s">
        <v>942</v>
      </c>
      <c r="M1032">
        <v>31</v>
      </c>
      <c r="N1032">
        <v>183</v>
      </c>
      <c r="O1032">
        <v>83</v>
      </c>
      <c r="P1032" t="str">
        <f t="shared" si="32"/>
        <v>candidate</v>
      </c>
      <c r="Q1032" t="str">
        <f t="shared" si="33"/>
        <v>candidate</v>
      </c>
    </row>
    <row r="1033" spans="12:17" x14ac:dyDescent="0.2">
      <c r="L1033" t="s">
        <v>943</v>
      </c>
      <c r="M1033">
        <v>29</v>
      </c>
      <c r="N1033">
        <v>177</v>
      </c>
      <c r="O1033">
        <v>73</v>
      </c>
      <c r="P1033" t="str">
        <f t="shared" si="32"/>
        <v>conditioned</v>
      </c>
      <c r="Q1033" t="str">
        <f t="shared" si="33"/>
        <v>not a candidate</v>
      </c>
    </row>
    <row r="1034" spans="12:17" x14ac:dyDescent="0.2">
      <c r="L1034" t="s">
        <v>944</v>
      </c>
      <c r="M1034">
        <v>30</v>
      </c>
      <c r="N1034">
        <v>186</v>
      </c>
      <c r="O1034">
        <v>75</v>
      </c>
      <c r="P1034" t="str">
        <f t="shared" si="32"/>
        <v>candidate</v>
      </c>
      <c r="Q1034" t="str">
        <f t="shared" si="33"/>
        <v>candidate</v>
      </c>
    </row>
    <row r="1035" spans="12:17" x14ac:dyDescent="0.2">
      <c r="L1035" t="s">
        <v>831</v>
      </c>
      <c r="M1035">
        <v>29</v>
      </c>
      <c r="N1035">
        <v>185</v>
      </c>
      <c r="O1035">
        <v>80</v>
      </c>
      <c r="P1035" t="str">
        <f t="shared" si="32"/>
        <v>candidate</v>
      </c>
      <c r="Q1035" t="str">
        <f t="shared" si="33"/>
        <v>candidate</v>
      </c>
    </row>
    <row r="1036" spans="12:17" x14ac:dyDescent="0.2">
      <c r="L1036" t="s">
        <v>945</v>
      </c>
      <c r="M1036">
        <v>27</v>
      </c>
      <c r="N1036">
        <v>177</v>
      </c>
      <c r="O1036">
        <v>70</v>
      </c>
      <c r="P1036" t="str">
        <f t="shared" si="32"/>
        <v>conditioned</v>
      </c>
      <c r="Q1036" t="str">
        <f t="shared" si="33"/>
        <v>not a candidate</v>
      </c>
    </row>
    <row r="1037" spans="12:17" x14ac:dyDescent="0.2">
      <c r="L1037" t="s">
        <v>946</v>
      </c>
      <c r="M1037">
        <v>29</v>
      </c>
      <c r="N1037">
        <v>191</v>
      </c>
      <c r="O1037">
        <v>75</v>
      </c>
      <c r="P1037" t="str">
        <f t="shared" si="32"/>
        <v>candidate</v>
      </c>
      <c r="Q1037" t="str">
        <f t="shared" si="33"/>
        <v>candidate</v>
      </c>
    </row>
    <row r="1038" spans="12:17" x14ac:dyDescent="0.2">
      <c r="L1038" t="s">
        <v>947</v>
      </c>
      <c r="M1038">
        <v>27</v>
      </c>
      <c r="N1038">
        <v>183</v>
      </c>
      <c r="O1038">
        <v>81</v>
      </c>
      <c r="P1038" t="str">
        <f t="shared" si="32"/>
        <v>candidate</v>
      </c>
      <c r="Q1038" t="str">
        <f t="shared" si="33"/>
        <v>candidate</v>
      </c>
    </row>
    <row r="1039" spans="12:17" x14ac:dyDescent="0.2">
      <c r="L1039" t="s">
        <v>948</v>
      </c>
      <c r="M1039">
        <v>28</v>
      </c>
      <c r="N1039">
        <v>173</v>
      </c>
      <c r="O1039">
        <v>63</v>
      </c>
      <c r="P1039" t="str">
        <f t="shared" si="32"/>
        <v>conditioned</v>
      </c>
      <c r="Q1039" t="str">
        <f t="shared" si="33"/>
        <v>not a candidate</v>
      </c>
    </row>
    <row r="1040" spans="12:17" x14ac:dyDescent="0.2">
      <c r="L1040" t="s">
        <v>949</v>
      </c>
      <c r="M1040">
        <v>27</v>
      </c>
      <c r="N1040">
        <v>185</v>
      </c>
      <c r="O1040">
        <v>75</v>
      </c>
      <c r="P1040" t="str">
        <f t="shared" si="32"/>
        <v>candidate</v>
      </c>
      <c r="Q1040" t="str">
        <f t="shared" si="33"/>
        <v>candidate</v>
      </c>
    </row>
    <row r="1041" spans="12:17" x14ac:dyDescent="0.2">
      <c r="L1041" t="s">
        <v>950</v>
      </c>
      <c r="M1041">
        <v>27</v>
      </c>
      <c r="N1041">
        <v>191</v>
      </c>
      <c r="O1041">
        <v>88</v>
      </c>
      <c r="P1041" t="str">
        <f t="shared" si="32"/>
        <v>candidate</v>
      </c>
      <c r="Q1041" t="str">
        <f t="shared" si="33"/>
        <v>candidate</v>
      </c>
    </row>
    <row r="1042" spans="12:17" x14ac:dyDescent="0.2">
      <c r="L1042" t="s">
        <v>951</v>
      </c>
      <c r="M1042">
        <v>27</v>
      </c>
      <c r="N1042">
        <v>191</v>
      </c>
      <c r="O1042">
        <v>89</v>
      </c>
      <c r="P1042" t="str">
        <f t="shared" si="32"/>
        <v>candidate</v>
      </c>
      <c r="Q1042" t="str">
        <f t="shared" si="33"/>
        <v>candidate</v>
      </c>
    </row>
    <row r="1043" spans="12:17" x14ac:dyDescent="0.2">
      <c r="L1043" t="s">
        <v>840</v>
      </c>
      <c r="M1043">
        <v>27</v>
      </c>
      <c r="N1043">
        <v>178</v>
      </c>
      <c r="O1043">
        <v>68</v>
      </c>
      <c r="P1043" t="str">
        <f t="shared" si="32"/>
        <v>conditioned</v>
      </c>
      <c r="Q1043" t="str">
        <f t="shared" si="33"/>
        <v>not a candidate</v>
      </c>
    </row>
    <row r="1044" spans="12:17" x14ac:dyDescent="0.2">
      <c r="L1044" t="s">
        <v>952</v>
      </c>
      <c r="M1044">
        <v>27</v>
      </c>
      <c r="N1044">
        <v>180</v>
      </c>
      <c r="O1044">
        <v>69</v>
      </c>
      <c r="P1044" t="str">
        <f t="shared" si="32"/>
        <v>candidate</v>
      </c>
      <c r="Q1044" t="str">
        <f t="shared" si="33"/>
        <v>not a candidate</v>
      </c>
    </row>
    <row r="1045" spans="12:17" x14ac:dyDescent="0.2">
      <c r="L1045" t="s">
        <v>953</v>
      </c>
      <c r="M1045">
        <v>26</v>
      </c>
      <c r="N1045">
        <v>172</v>
      </c>
      <c r="O1045">
        <v>69</v>
      </c>
      <c r="P1045" t="str">
        <f t="shared" si="32"/>
        <v>conditioned</v>
      </c>
      <c r="Q1045" t="str">
        <f t="shared" si="33"/>
        <v>not a candidate</v>
      </c>
    </row>
    <row r="1046" spans="12:17" x14ac:dyDescent="0.2">
      <c r="L1046" t="s">
        <v>954</v>
      </c>
      <c r="M1046">
        <v>26</v>
      </c>
      <c r="N1046">
        <v>172</v>
      </c>
      <c r="O1046">
        <v>74</v>
      </c>
      <c r="P1046" t="str">
        <f t="shared" si="32"/>
        <v>conditioned</v>
      </c>
      <c r="Q1046" t="str">
        <f t="shared" si="33"/>
        <v>candidate</v>
      </c>
    </row>
    <row r="1047" spans="12:17" x14ac:dyDescent="0.2">
      <c r="L1047" t="s">
        <v>955</v>
      </c>
      <c r="M1047">
        <v>26</v>
      </c>
      <c r="N1047">
        <v>183</v>
      </c>
      <c r="O1047">
        <v>77</v>
      </c>
      <c r="P1047" t="str">
        <f t="shared" si="32"/>
        <v>candidate</v>
      </c>
      <c r="Q1047" t="str">
        <f t="shared" si="33"/>
        <v>candidate</v>
      </c>
    </row>
    <row r="1048" spans="12:17" x14ac:dyDescent="0.2">
      <c r="L1048" t="s">
        <v>956</v>
      </c>
      <c r="M1048">
        <v>31</v>
      </c>
      <c r="N1048">
        <v>172</v>
      </c>
      <c r="O1048">
        <v>69</v>
      </c>
      <c r="P1048" t="str">
        <f t="shared" si="32"/>
        <v>conditioned</v>
      </c>
      <c r="Q1048" t="str">
        <f t="shared" si="33"/>
        <v>not a candidate</v>
      </c>
    </row>
    <row r="1049" spans="12:17" x14ac:dyDescent="0.2">
      <c r="L1049" t="s">
        <v>957</v>
      </c>
      <c r="M1049">
        <v>26</v>
      </c>
      <c r="N1049">
        <v>175</v>
      </c>
      <c r="O1049">
        <v>70</v>
      </c>
      <c r="P1049" t="str">
        <f t="shared" si="32"/>
        <v>conditioned</v>
      </c>
      <c r="Q1049" t="str">
        <f t="shared" si="33"/>
        <v>not a candidate</v>
      </c>
    </row>
    <row r="1050" spans="12:17" x14ac:dyDescent="0.2">
      <c r="L1050" t="s">
        <v>958</v>
      </c>
      <c r="M1050">
        <v>28</v>
      </c>
      <c r="N1050">
        <v>188</v>
      </c>
      <c r="O1050">
        <v>81</v>
      </c>
      <c r="P1050" t="str">
        <f t="shared" si="32"/>
        <v>candidate</v>
      </c>
      <c r="Q1050" t="str">
        <f t="shared" si="33"/>
        <v>candidate</v>
      </c>
    </row>
    <row r="1051" spans="12:17" x14ac:dyDescent="0.2">
      <c r="L1051" t="s">
        <v>767</v>
      </c>
      <c r="M1051">
        <v>26</v>
      </c>
      <c r="N1051">
        <v>188</v>
      </c>
      <c r="O1051">
        <v>77</v>
      </c>
      <c r="P1051" t="str">
        <f t="shared" si="32"/>
        <v>candidate</v>
      </c>
      <c r="Q1051" t="str">
        <f t="shared" si="33"/>
        <v>candidate</v>
      </c>
    </row>
    <row r="1052" spans="12:17" x14ac:dyDescent="0.2">
      <c r="L1052" t="s">
        <v>959</v>
      </c>
      <c r="M1052">
        <v>26</v>
      </c>
      <c r="N1052">
        <v>180</v>
      </c>
      <c r="O1052">
        <v>73</v>
      </c>
      <c r="P1052" t="str">
        <f t="shared" si="32"/>
        <v>candidate</v>
      </c>
      <c r="Q1052" t="str">
        <f t="shared" si="33"/>
        <v>not a candidate</v>
      </c>
    </row>
    <row r="1053" spans="12:17" x14ac:dyDescent="0.2">
      <c r="L1053" t="s">
        <v>960</v>
      </c>
      <c r="M1053">
        <v>27</v>
      </c>
      <c r="N1053">
        <v>190</v>
      </c>
      <c r="O1053">
        <v>93</v>
      </c>
      <c r="P1053" t="str">
        <f t="shared" si="32"/>
        <v>candidate</v>
      </c>
      <c r="Q1053" t="str">
        <f t="shared" si="33"/>
        <v>candidate</v>
      </c>
    </row>
    <row r="1054" spans="12:17" x14ac:dyDescent="0.2">
      <c r="L1054" t="s">
        <v>878</v>
      </c>
      <c r="M1054">
        <v>27</v>
      </c>
      <c r="N1054">
        <v>184</v>
      </c>
      <c r="O1054">
        <v>83</v>
      </c>
      <c r="P1054" t="str">
        <f t="shared" si="32"/>
        <v>candidate</v>
      </c>
      <c r="Q1054" t="str">
        <f t="shared" si="33"/>
        <v>candidate</v>
      </c>
    </row>
    <row r="1055" spans="12:17" x14ac:dyDescent="0.2">
      <c r="L1055" t="s">
        <v>879</v>
      </c>
      <c r="M1055">
        <v>26</v>
      </c>
      <c r="N1055">
        <v>182</v>
      </c>
      <c r="O1055">
        <v>74</v>
      </c>
      <c r="P1055" t="str">
        <f t="shared" si="32"/>
        <v>candidate</v>
      </c>
      <c r="Q1055" t="str">
        <f t="shared" si="33"/>
        <v>candidate</v>
      </c>
    </row>
    <row r="1056" spans="12:17" x14ac:dyDescent="0.2">
      <c r="L1056" t="s">
        <v>880</v>
      </c>
      <c r="M1056">
        <v>25</v>
      </c>
      <c r="N1056">
        <v>197</v>
      </c>
      <c r="O1056">
        <v>90</v>
      </c>
      <c r="P1056" t="str">
        <f t="shared" si="32"/>
        <v>candidate</v>
      </c>
      <c r="Q1056" t="str">
        <f t="shared" si="33"/>
        <v>candidate</v>
      </c>
    </row>
    <row r="1057" spans="12:17" x14ac:dyDescent="0.2">
      <c r="L1057" t="s">
        <v>774</v>
      </c>
      <c r="M1057">
        <v>26</v>
      </c>
      <c r="N1057">
        <v>190</v>
      </c>
      <c r="O1057">
        <v>81</v>
      </c>
      <c r="P1057" t="str">
        <f t="shared" si="32"/>
        <v>candidate</v>
      </c>
      <c r="Q1057" t="str">
        <f t="shared" si="33"/>
        <v>candidate</v>
      </c>
    </row>
    <row r="1058" spans="12:17" x14ac:dyDescent="0.2">
      <c r="L1058" t="s">
        <v>856</v>
      </c>
      <c r="M1058">
        <v>21</v>
      </c>
      <c r="N1058">
        <v>188</v>
      </c>
      <c r="O1058">
        <v>76</v>
      </c>
      <c r="P1058" t="str">
        <f t="shared" si="32"/>
        <v>candidate</v>
      </c>
      <c r="Q1058" t="str">
        <f t="shared" si="33"/>
        <v>candidate</v>
      </c>
    </row>
    <row r="1059" spans="12:17" x14ac:dyDescent="0.2">
      <c r="L1059" t="s">
        <v>961</v>
      </c>
      <c r="M1059">
        <v>20</v>
      </c>
      <c r="N1059">
        <v>180</v>
      </c>
      <c r="O1059">
        <v>72</v>
      </c>
      <c r="P1059" t="str">
        <f t="shared" si="32"/>
        <v>candidate</v>
      </c>
      <c r="Q1059" t="str">
        <f t="shared" si="33"/>
        <v>candidate</v>
      </c>
    </row>
    <row r="1060" spans="12:17" x14ac:dyDescent="0.2">
      <c r="L1060" t="s">
        <v>962</v>
      </c>
      <c r="M1060">
        <v>18</v>
      </c>
      <c r="N1060">
        <v>186</v>
      </c>
      <c r="O1060">
        <v>74</v>
      </c>
      <c r="P1060" t="str">
        <f t="shared" si="32"/>
        <v>conditioned</v>
      </c>
      <c r="Q1060" t="str">
        <f t="shared" si="33"/>
        <v>candidate</v>
      </c>
    </row>
    <row r="1061" spans="12:17" x14ac:dyDescent="0.2">
      <c r="L1061" t="s">
        <v>963</v>
      </c>
      <c r="M1061">
        <v>22</v>
      </c>
      <c r="N1061">
        <v>182</v>
      </c>
      <c r="O1061">
        <v>77</v>
      </c>
      <c r="P1061" t="str">
        <f t="shared" si="32"/>
        <v>candidate</v>
      </c>
      <c r="Q1061" t="str">
        <f t="shared" si="33"/>
        <v>candidate</v>
      </c>
    </row>
    <row r="1062" spans="12:17" x14ac:dyDescent="0.2">
      <c r="L1062" t="s">
        <v>964</v>
      </c>
      <c r="M1062">
        <v>19</v>
      </c>
      <c r="N1062">
        <v>192</v>
      </c>
      <c r="O1062">
        <v>94</v>
      </c>
      <c r="P1062" t="str">
        <f t="shared" si="32"/>
        <v>conditioned</v>
      </c>
      <c r="Q1062" t="str">
        <f t="shared" si="33"/>
        <v>candidate</v>
      </c>
    </row>
    <row r="1063" spans="12:17" x14ac:dyDescent="0.2">
      <c r="L1063" t="s">
        <v>965</v>
      </c>
      <c r="M1063">
        <v>20</v>
      </c>
      <c r="N1063">
        <v>183</v>
      </c>
      <c r="O1063">
        <v>70</v>
      </c>
      <c r="P1063" t="str">
        <f t="shared" si="32"/>
        <v>candidate</v>
      </c>
      <c r="Q1063" t="str">
        <f t="shared" si="33"/>
        <v>candidate</v>
      </c>
    </row>
    <row r="1064" spans="12:17" x14ac:dyDescent="0.2">
      <c r="L1064" t="s">
        <v>966</v>
      </c>
      <c r="M1064">
        <v>18</v>
      </c>
      <c r="N1064">
        <v>189</v>
      </c>
      <c r="O1064">
        <v>70</v>
      </c>
      <c r="P1064" t="str">
        <f t="shared" si="32"/>
        <v>conditioned</v>
      </c>
      <c r="Q1064" t="str">
        <f t="shared" si="33"/>
        <v>candidate</v>
      </c>
    </row>
    <row r="1065" spans="12:17" x14ac:dyDescent="0.2">
      <c r="L1065" t="s">
        <v>967</v>
      </c>
      <c r="M1065">
        <v>17</v>
      </c>
      <c r="N1065">
        <v>176</v>
      </c>
      <c r="O1065">
        <v>64</v>
      </c>
      <c r="P1065" t="str">
        <f t="shared" si="32"/>
        <v>conditioned</v>
      </c>
      <c r="Q1065" t="str">
        <f t="shared" si="33"/>
        <v>candidate</v>
      </c>
    </row>
    <row r="1066" spans="12:17" x14ac:dyDescent="0.2">
      <c r="L1066" t="s">
        <v>968</v>
      </c>
      <c r="M1066">
        <v>20</v>
      </c>
      <c r="N1066">
        <v>187</v>
      </c>
      <c r="O1066">
        <v>81</v>
      </c>
      <c r="P1066" t="str">
        <f t="shared" si="32"/>
        <v>candidate</v>
      </c>
      <c r="Q1066" t="str">
        <f t="shared" si="33"/>
        <v>candidate</v>
      </c>
    </row>
    <row r="1067" spans="12:17" x14ac:dyDescent="0.2">
      <c r="L1067" t="s">
        <v>969</v>
      </c>
      <c r="M1067">
        <v>28</v>
      </c>
      <c r="N1067">
        <v>176</v>
      </c>
      <c r="O1067">
        <v>70</v>
      </c>
      <c r="P1067" t="str">
        <f t="shared" si="32"/>
        <v>conditioned</v>
      </c>
      <c r="Q1067" t="str">
        <f t="shared" si="33"/>
        <v>not a candidate</v>
      </c>
    </row>
    <row r="1068" spans="12:17" x14ac:dyDescent="0.2">
      <c r="L1068" t="s">
        <v>970</v>
      </c>
      <c r="M1068">
        <v>20</v>
      </c>
      <c r="N1068">
        <v>188</v>
      </c>
      <c r="O1068">
        <v>80</v>
      </c>
      <c r="P1068" t="str">
        <f t="shared" si="32"/>
        <v>candidate</v>
      </c>
      <c r="Q1068" t="str">
        <f t="shared" si="33"/>
        <v>candidate</v>
      </c>
    </row>
    <row r="1069" spans="12:17" x14ac:dyDescent="0.2">
      <c r="L1069" t="s">
        <v>971</v>
      </c>
      <c r="M1069">
        <v>19</v>
      </c>
      <c r="N1069">
        <v>186</v>
      </c>
      <c r="O1069">
        <v>77</v>
      </c>
      <c r="P1069" t="str">
        <f t="shared" si="32"/>
        <v>conditioned</v>
      </c>
      <c r="Q1069" t="str">
        <f t="shared" si="33"/>
        <v>candidate</v>
      </c>
    </row>
    <row r="1070" spans="12:17" x14ac:dyDescent="0.2">
      <c r="L1070" t="s">
        <v>972</v>
      </c>
      <c r="M1070">
        <v>20</v>
      </c>
      <c r="N1070">
        <v>175</v>
      </c>
      <c r="O1070">
        <v>67</v>
      </c>
      <c r="P1070" t="str">
        <f t="shared" si="32"/>
        <v>conditioned</v>
      </c>
      <c r="Q1070" t="str">
        <f t="shared" si="33"/>
        <v>candidate</v>
      </c>
    </row>
    <row r="1071" spans="12:17" x14ac:dyDescent="0.2">
      <c r="L1071" t="s">
        <v>973</v>
      </c>
      <c r="M1071">
        <v>17</v>
      </c>
      <c r="N1071">
        <v>179</v>
      </c>
      <c r="O1071">
        <v>72</v>
      </c>
      <c r="P1071" t="str">
        <f t="shared" si="32"/>
        <v>conditioned</v>
      </c>
      <c r="Q1071" t="str">
        <f t="shared" si="33"/>
        <v>candidate</v>
      </c>
    </row>
    <row r="1072" spans="12:17" x14ac:dyDescent="0.2">
      <c r="L1072" t="s">
        <v>974</v>
      </c>
      <c r="M1072">
        <v>18</v>
      </c>
      <c r="N1072">
        <v>186</v>
      </c>
      <c r="O1072">
        <v>80</v>
      </c>
      <c r="P1072" t="str">
        <f t="shared" si="32"/>
        <v>conditioned</v>
      </c>
      <c r="Q1072" t="str">
        <f t="shared" si="33"/>
        <v>candidate</v>
      </c>
    </row>
    <row r="1073" spans="12:17" x14ac:dyDescent="0.2">
      <c r="L1073" t="s">
        <v>975</v>
      </c>
      <c r="M1073">
        <v>19</v>
      </c>
      <c r="N1073">
        <v>172</v>
      </c>
      <c r="O1073">
        <v>66</v>
      </c>
      <c r="P1073" t="str">
        <f t="shared" si="32"/>
        <v>conditioned</v>
      </c>
      <c r="Q1073" t="str">
        <f t="shared" si="33"/>
        <v>candidate</v>
      </c>
    </row>
    <row r="1074" spans="12:17" x14ac:dyDescent="0.2">
      <c r="L1074" t="s">
        <v>976</v>
      </c>
      <c r="M1074">
        <v>20</v>
      </c>
      <c r="N1074">
        <v>192</v>
      </c>
      <c r="O1074">
        <v>85</v>
      </c>
      <c r="P1074" t="str">
        <f t="shared" si="32"/>
        <v>candidate</v>
      </c>
      <c r="Q1074" t="str">
        <f t="shared" si="33"/>
        <v>candidate</v>
      </c>
    </row>
    <row r="1075" spans="12:17" x14ac:dyDescent="0.2">
      <c r="L1075" t="s">
        <v>977</v>
      </c>
      <c r="M1075">
        <v>18</v>
      </c>
      <c r="N1075">
        <v>189</v>
      </c>
      <c r="O1075">
        <v>77</v>
      </c>
      <c r="P1075" t="str">
        <f t="shared" si="32"/>
        <v>conditioned</v>
      </c>
      <c r="Q1075" t="str">
        <f t="shared" si="33"/>
        <v>candidate</v>
      </c>
    </row>
    <row r="1076" spans="12:17" x14ac:dyDescent="0.2">
      <c r="L1076" t="s">
        <v>978</v>
      </c>
      <c r="M1076">
        <v>18</v>
      </c>
      <c r="N1076">
        <v>177</v>
      </c>
      <c r="O1076">
        <v>68</v>
      </c>
      <c r="P1076" t="str">
        <f t="shared" si="32"/>
        <v>conditioned</v>
      </c>
      <c r="Q1076" t="str">
        <f t="shared" si="33"/>
        <v>candidate</v>
      </c>
    </row>
    <row r="1077" spans="12:17" x14ac:dyDescent="0.2">
      <c r="L1077" t="s">
        <v>979</v>
      </c>
      <c r="M1077">
        <v>17</v>
      </c>
      <c r="N1077">
        <v>173</v>
      </c>
      <c r="O1077">
        <v>68</v>
      </c>
      <c r="P1077" t="str">
        <f t="shared" si="32"/>
        <v>conditioned</v>
      </c>
      <c r="Q1077" t="str">
        <f t="shared" si="33"/>
        <v>candidate</v>
      </c>
    </row>
    <row r="1078" spans="12:17" x14ac:dyDescent="0.2">
      <c r="L1078" t="s">
        <v>980</v>
      </c>
      <c r="M1078">
        <v>16</v>
      </c>
      <c r="N1078">
        <v>184</v>
      </c>
      <c r="O1078">
        <v>74</v>
      </c>
      <c r="P1078" t="str">
        <f t="shared" si="32"/>
        <v>conditioned</v>
      </c>
      <c r="Q1078" t="str">
        <f t="shared" si="33"/>
        <v>candidate</v>
      </c>
    </row>
    <row r="1079" spans="12:17" x14ac:dyDescent="0.2">
      <c r="L1079" t="s">
        <v>875</v>
      </c>
      <c r="M1079">
        <v>19</v>
      </c>
      <c r="N1079">
        <v>193</v>
      </c>
      <c r="O1079">
        <v>82</v>
      </c>
      <c r="P1079" t="str">
        <f t="shared" si="32"/>
        <v>conditioned</v>
      </c>
      <c r="Q1079" t="str">
        <f t="shared" si="33"/>
        <v>candidate</v>
      </c>
    </row>
    <row r="1080" spans="12:17" x14ac:dyDescent="0.2">
      <c r="L1080" t="s">
        <v>981</v>
      </c>
      <c r="M1080">
        <v>21</v>
      </c>
      <c r="N1080">
        <v>189</v>
      </c>
      <c r="O1080">
        <v>73</v>
      </c>
      <c r="P1080" t="str">
        <f t="shared" si="32"/>
        <v>candidate</v>
      </c>
      <c r="Q1080" t="str">
        <f t="shared" si="33"/>
        <v>candidate</v>
      </c>
    </row>
    <row r="1081" spans="12:17" x14ac:dyDescent="0.2">
      <c r="L1081" t="s">
        <v>982</v>
      </c>
      <c r="M1081">
        <v>18</v>
      </c>
      <c r="N1081">
        <v>176</v>
      </c>
      <c r="O1081">
        <v>71</v>
      </c>
      <c r="P1081" t="str">
        <f t="shared" si="32"/>
        <v>conditioned</v>
      </c>
      <c r="Q1081" t="str">
        <f t="shared" si="33"/>
        <v>candidate</v>
      </c>
    </row>
    <row r="1082" spans="12:17" x14ac:dyDescent="0.2">
      <c r="L1082" t="s">
        <v>983</v>
      </c>
      <c r="M1082">
        <v>22</v>
      </c>
      <c r="N1082">
        <v>181</v>
      </c>
      <c r="O1082">
        <v>67</v>
      </c>
      <c r="P1082" t="str">
        <f t="shared" si="32"/>
        <v>candidate</v>
      </c>
      <c r="Q1082" t="str">
        <f t="shared" si="33"/>
        <v>candidate</v>
      </c>
    </row>
    <row r="1083" spans="12:17" x14ac:dyDescent="0.2">
      <c r="L1083" t="s">
        <v>984</v>
      </c>
      <c r="M1083">
        <v>23</v>
      </c>
      <c r="N1083">
        <v>171</v>
      </c>
      <c r="O1083">
        <v>69</v>
      </c>
      <c r="P1083" t="str">
        <f t="shared" si="32"/>
        <v>conditioned</v>
      </c>
      <c r="Q1083" t="str">
        <f t="shared" si="33"/>
        <v>not a candidate</v>
      </c>
    </row>
    <row r="1084" spans="12:17" x14ac:dyDescent="0.2">
      <c r="L1084" t="s">
        <v>985</v>
      </c>
      <c r="M1084">
        <v>26</v>
      </c>
      <c r="N1084">
        <v>167</v>
      </c>
      <c r="O1084">
        <v>65</v>
      </c>
      <c r="P1084" t="str">
        <f t="shared" si="32"/>
        <v>conditioned</v>
      </c>
      <c r="Q1084" t="str">
        <f t="shared" si="33"/>
        <v>not a candidate</v>
      </c>
    </row>
    <row r="1085" spans="12:17" x14ac:dyDescent="0.2">
      <c r="L1085" t="s">
        <v>986</v>
      </c>
      <c r="M1085">
        <v>23</v>
      </c>
      <c r="N1085">
        <v>181</v>
      </c>
      <c r="O1085">
        <v>80</v>
      </c>
      <c r="P1085" t="str">
        <f t="shared" si="32"/>
        <v>candidate</v>
      </c>
      <c r="Q1085" t="str">
        <f t="shared" si="33"/>
        <v>candidate</v>
      </c>
    </row>
    <row r="1086" spans="12:17" x14ac:dyDescent="0.2">
      <c r="L1086" t="s">
        <v>987</v>
      </c>
      <c r="M1086">
        <v>27</v>
      </c>
      <c r="N1086">
        <v>175</v>
      </c>
      <c r="O1086">
        <v>64</v>
      </c>
      <c r="P1086" t="str">
        <f t="shared" si="32"/>
        <v>conditioned</v>
      </c>
      <c r="Q1086" t="str">
        <f t="shared" si="33"/>
        <v>not a candidate</v>
      </c>
    </row>
    <row r="1087" spans="12:17" x14ac:dyDescent="0.2">
      <c r="L1087" t="s">
        <v>988</v>
      </c>
      <c r="M1087">
        <v>23</v>
      </c>
      <c r="N1087">
        <v>177</v>
      </c>
      <c r="O1087">
        <v>77</v>
      </c>
      <c r="P1087" t="str">
        <f t="shared" si="32"/>
        <v>conditioned</v>
      </c>
      <c r="Q1087" t="str">
        <f t="shared" si="33"/>
        <v>candidate</v>
      </c>
    </row>
    <row r="1088" spans="12:17" x14ac:dyDescent="0.2">
      <c r="L1088" t="s">
        <v>989</v>
      </c>
      <c r="M1088">
        <v>22</v>
      </c>
      <c r="N1088">
        <v>180</v>
      </c>
      <c r="O1088">
        <v>70</v>
      </c>
      <c r="P1088" t="str">
        <f t="shared" si="32"/>
        <v>candidate</v>
      </c>
      <c r="Q1088" t="str">
        <f t="shared" si="33"/>
        <v>candidate</v>
      </c>
    </row>
    <row r="1089" spans="12:17" x14ac:dyDescent="0.2">
      <c r="L1089" t="s">
        <v>990</v>
      </c>
      <c r="M1089">
        <v>24</v>
      </c>
      <c r="N1089">
        <v>171</v>
      </c>
      <c r="O1089">
        <v>62</v>
      </c>
      <c r="P1089" t="str">
        <f t="shared" si="32"/>
        <v>conditioned</v>
      </c>
      <c r="Q1089" t="str">
        <f t="shared" si="33"/>
        <v>not a candidate</v>
      </c>
    </row>
    <row r="1090" spans="12:17" x14ac:dyDescent="0.2">
      <c r="L1090" t="s">
        <v>991</v>
      </c>
      <c r="M1090">
        <v>24</v>
      </c>
      <c r="N1090">
        <v>190</v>
      </c>
      <c r="O1090">
        <v>82</v>
      </c>
      <c r="P1090" t="str">
        <f t="shared" ref="P1090:P1153" si="34">IF(AND(M1090&gt;=20, N1090&gt;=180), "candidate", "conditioned")</f>
        <v>candidate</v>
      </c>
      <c r="Q1090" t="str">
        <f t="shared" ref="Q1090:Q1153" si="35">IF(OR(M1090&lt;=22, N1090&gt;=183, O1090&gt;=74), "candidate", "not a candidate")</f>
        <v>candidate</v>
      </c>
    </row>
    <row r="1091" spans="12:17" x14ac:dyDescent="0.2">
      <c r="L1091" t="s">
        <v>992</v>
      </c>
      <c r="M1091">
        <v>28</v>
      </c>
      <c r="N1091">
        <v>187</v>
      </c>
      <c r="O1091">
        <v>79</v>
      </c>
      <c r="P1091" t="str">
        <f t="shared" si="34"/>
        <v>candidate</v>
      </c>
      <c r="Q1091" t="str">
        <f t="shared" si="35"/>
        <v>candidate</v>
      </c>
    </row>
    <row r="1092" spans="12:17" x14ac:dyDescent="0.2">
      <c r="L1092" t="s">
        <v>993</v>
      </c>
      <c r="M1092">
        <v>22</v>
      </c>
      <c r="N1092">
        <v>183</v>
      </c>
      <c r="O1092">
        <v>82</v>
      </c>
      <c r="P1092" t="str">
        <f t="shared" si="34"/>
        <v>candidate</v>
      </c>
      <c r="Q1092" t="str">
        <f t="shared" si="35"/>
        <v>candidate</v>
      </c>
    </row>
    <row r="1093" spans="12:17" x14ac:dyDescent="0.2">
      <c r="L1093" t="s">
        <v>994</v>
      </c>
      <c r="M1093">
        <v>24</v>
      </c>
      <c r="N1093">
        <v>186</v>
      </c>
      <c r="O1093">
        <v>86</v>
      </c>
      <c r="P1093" t="str">
        <f t="shared" si="34"/>
        <v>candidate</v>
      </c>
      <c r="Q1093" t="str">
        <f t="shared" si="35"/>
        <v>candidate</v>
      </c>
    </row>
    <row r="1094" spans="12:17" x14ac:dyDescent="0.2">
      <c r="L1094" t="s">
        <v>995</v>
      </c>
      <c r="M1094">
        <v>26</v>
      </c>
      <c r="N1094">
        <v>190</v>
      </c>
      <c r="O1094">
        <v>82</v>
      </c>
      <c r="P1094" t="str">
        <f t="shared" si="34"/>
        <v>candidate</v>
      </c>
      <c r="Q1094" t="str">
        <f t="shared" si="35"/>
        <v>candidate</v>
      </c>
    </row>
    <row r="1095" spans="12:17" x14ac:dyDescent="0.2">
      <c r="L1095" t="s">
        <v>996</v>
      </c>
      <c r="M1095">
        <v>25</v>
      </c>
      <c r="N1095">
        <v>194</v>
      </c>
      <c r="O1095">
        <v>89</v>
      </c>
      <c r="P1095" t="str">
        <f t="shared" si="34"/>
        <v>candidate</v>
      </c>
      <c r="Q1095" t="str">
        <f t="shared" si="35"/>
        <v>candidate</v>
      </c>
    </row>
    <row r="1096" spans="12:17" x14ac:dyDescent="0.2">
      <c r="L1096" t="s">
        <v>997</v>
      </c>
      <c r="M1096">
        <v>21</v>
      </c>
      <c r="N1096">
        <v>192</v>
      </c>
      <c r="O1096">
        <v>87</v>
      </c>
      <c r="P1096" t="str">
        <f t="shared" si="34"/>
        <v>candidate</v>
      </c>
      <c r="Q1096" t="str">
        <f t="shared" si="35"/>
        <v>candidate</v>
      </c>
    </row>
    <row r="1097" spans="12:17" x14ac:dyDescent="0.2">
      <c r="L1097" t="s">
        <v>998</v>
      </c>
      <c r="M1097">
        <v>23</v>
      </c>
      <c r="N1097">
        <v>180</v>
      </c>
      <c r="O1097">
        <v>73</v>
      </c>
      <c r="P1097" t="str">
        <f t="shared" si="34"/>
        <v>candidate</v>
      </c>
      <c r="Q1097" t="str">
        <f t="shared" si="35"/>
        <v>not a candidate</v>
      </c>
    </row>
    <row r="1098" spans="12:17" x14ac:dyDescent="0.2">
      <c r="L1098" t="s">
        <v>999</v>
      </c>
      <c r="M1098">
        <v>25</v>
      </c>
      <c r="N1098">
        <v>198</v>
      </c>
      <c r="O1098">
        <v>88</v>
      </c>
      <c r="P1098" t="str">
        <f t="shared" si="34"/>
        <v>candidate</v>
      </c>
      <c r="Q1098" t="str">
        <f t="shared" si="35"/>
        <v>candidate</v>
      </c>
    </row>
    <row r="1099" spans="12:17" x14ac:dyDescent="0.2">
      <c r="L1099" t="s">
        <v>1000</v>
      </c>
      <c r="M1099">
        <v>22</v>
      </c>
      <c r="N1099">
        <v>178</v>
      </c>
      <c r="O1099">
        <v>69</v>
      </c>
      <c r="P1099" t="str">
        <f t="shared" si="34"/>
        <v>conditioned</v>
      </c>
      <c r="Q1099" t="str">
        <f t="shared" si="35"/>
        <v>candidate</v>
      </c>
    </row>
    <row r="1100" spans="12:17" x14ac:dyDescent="0.2">
      <c r="L1100" t="s">
        <v>1001</v>
      </c>
      <c r="M1100">
        <v>22</v>
      </c>
      <c r="N1100">
        <v>172</v>
      </c>
      <c r="O1100">
        <v>66</v>
      </c>
      <c r="P1100" t="str">
        <f t="shared" si="34"/>
        <v>conditioned</v>
      </c>
      <c r="Q1100" t="str">
        <f t="shared" si="35"/>
        <v>candidate</v>
      </c>
    </row>
    <row r="1101" spans="12:17" x14ac:dyDescent="0.2">
      <c r="L1101" t="s">
        <v>1002</v>
      </c>
      <c r="M1101">
        <v>22</v>
      </c>
      <c r="N1101">
        <v>180</v>
      </c>
      <c r="O1101">
        <v>80</v>
      </c>
      <c r="P1101" t="str">
        <f t="shared" si="34"/>
        <v>candidate</v>
      </c>
      <c r="Q1101" t="str">
        <f t="shared" si="35"/>
        <v>candidate</v>
      </c>
    </row>
    <row r="1102" spans="12:17" x14ac:dyDescent="0.2">
      <c r="L1102" t="s">
        <v>1003</v>
      </c>
      <c r="M1102">
        <v>26</v>
      </c>
      <c r="N1102">
        <v>180</v>
      </c>
      <c r="O1102">
        <v>75</v>
      </c>
      <c r="P1102" t="str">
        <f t="shared" si="34"/>
        <v>candidate</v>
      </c>
      <c r="Q1102" t="str">
        <f t="shared" si="35"/>
        <v>candidate</v>
      </c>
    </row>
    <row r="1103" spans="12:17" x14ac:dyDescent="0.2">
      <c r="L1103" t="s">
        <v>913</v>
      </c>
      <c r="M1103">
        <v>22</v>
      </c>
      <c r="N1103">
        <v>176</v>
      </c>
      <c r="O1103">
        <v>76</v>
      </c>
      <c r="P1103" t="str">
        <f t="shared" si="34"/>
        <v>conditioned</v>
      </c>
      <c r="Q1103" t="str">
        <f t="shared" si="35"/>
        <v>candidate</v>
      </c>
    </row>
    <row r="1104" spans="12:17" x14ac:dyDescent="0.2">
      <c r="L1104" t="s">
        <v>1004</v>
      </c>
      <c r="M1104">
        <v>23</v>
      </c>
      <c r="N1104">
        <v>179</v>
      </c>
      <c r="O1104">
        <v>67</v>
      </c>
      <c r="P1104" t="str">
        <f t="shared" si="34"/>
        <v>conditioned</v>
      </c>
      <c r="Q1104" t="str">
        <f t="shared" si="35"/>
        <v>not a candidate</v>
      </c>
    </row>
    <row r="1105" spans="12:17" x14ac:dyDescent="0.2">
      <c r="L1105" t="s">
        <v>1005</v>
      </c>
      <c r="M1105">
        <v>22</v>
      </c>
      <c r="N1105">
        <v>185</v>
      </c>
      <c r="O1105">
        <v>74</v>
      </c>
      <c r="P1105" t="str">
        <f t="shared" si="34"/>
        <v>candidate</v>
      </c>
      <c r="Q1105" t="str">
        <f t="shared" si="35"/>
        <v>candidate</v>
      </c>
    </row>
    <row r="1106" spans="12:17" x14ac:dyDescent="0.2">
      <c r="L1106" t="s">
        <v>1006</v>
      </c>
      <c r="M1106">
        <v>24</v>
      </c>
      <c r="N1106">
        <v>181</v>
      </c>
      <c r="O1106">
        <v>79</v>
      </c>
      <c r="P1106" t="str">
        <f t="shared" si="34"/>
        <v>candidate</v>
      </c>
      <c r="Q1106" t="str">
        <f t="shared" si="35"/>
        <v>candidate</v>
      </c>
    </row>
    <row r="1107" spans="12:17" x14ac:dyDescent="0.2">
      <c r="L1107" t="s">
        <v>1007</v>
      </c>
      <c r="M1107">
        <v>21</v>
      </c>
      <c r="N1107">
        <v>182</v>
      </c>
      <c r="O1107">
        <v>75</v>
      </c>
      <c r="P1107" t="str">
        <f t="shared" si="34"/>
        <v>candidate</v>
      </c>
      <c r="Q1107" t="str">
        <f t="shared" si="35"/>
        <v>candidate</v>
      </c>
    </row>
    <row r="1108" spans="12:17" x14ac:dyDescent="0.2">
      <c r="L1108" t="s">
        <v>1008</v>
      </c>
      <c r="M1108">
        <v>21</v>
      </c>
      <c r="N1108">
        <v>185</v>
      </c>
      <c r="O1108">
        <v>73</v>
      </c>
      <c r="P1108" t="str">
        <f t="shared" si="34"/>
        <v>candidate</v>
      </c>
      <c r="Q1108" t="str">
        <f t="shared" si="35"/>
        <v>candidate</v>
      </c>
    </row>
    <row r="1109" spans="12:17" x14ac:dyDescent="0.2">
      <c r="L1109" t="s">
        <v>1009</v>
      </c>
      <c r="M1109">
        <v>21</v>
      </c>
      <c r="N1109">
        <v>188</v>
      </c>
      <c r="O1109">
        <v>81</v>
      </c>
      <c r="P1109" t="str">
        <f t="shared" si="34"/>
        <v>candidate</v>
      </c>
      <c r="Q1109" t="str">
        <f t="shared" si="35"/>
        <v>candidate</v>
      </c>
    </row>
    <row r="1110" spans="12:17" x14ac:dyDescent="0.2">
      <c r="L1110" t="s">
        <v>1010</v>
      </c>
      <c r="M1110">
        <v>22</v>
      </c>
      <c r="N1110">
        <v>193</v>
      </c>
      <c r="O1110">
        <v>81</v>
      </c>
      <c r="P1110" t="str">
        <f t="shared" si="34"/>
        <v>candidate</v>
      </c>
      <c r="Q1110" t="str">
        <f t="shared" si="35"/>
        <v>candidate</v>
      </c>
    </row>
    <row r="1111" spans="12:17" x14ac:dyDescent="0.2">
      <c r="L1111" t="s">
        <v>921</v>
      </c>
      <c r="M1111">
        <v>22</v>
      </c>
      <c r="N1111">
        <v>178</v>
      </c>
      <c r="O1111">
        <v>65</v>
      </c>
      <c r="P1111" t="str">
        <f t="shared" si="34"/>
        <v>conditioned</v>
      </c>
      <c r="Q1111" t="str">
        <f t="shared" si="35"/>
        <v>candidate</v>
      </c>
    </row>
    <row r="1112" spans="12:17" x14ac:dyDescent="0.2">
      <c r="L1112" t="s">
        <v>1011</v>
      </c>
      <c r="M1112">
        <v>21</v>
      </c>
      <c r="N1112">
        <v>193</v>
      </c>
      <c r="O1112">
        <v>76</v>
      </c>
      <c r="P1112" t="str">
        <f t="shared" si="34"/>
        <v>candidate</v>
      </c>
      <c r="Q1112" t="str">
        <f t="shared" si="35"/>
        <v>candidate</v>
      </c>
    </row>
    <row r="1113" spans="12:17" x14ac:dyDescent="0.2">
      <c r="L1113" t="s">
        <v>1012</v>
      </c>
      <c r="M1113">
        <v>23</v>
      </c>
      <c r="N1113">
        <v>179</v>
      </c>
      <c r="O1113">
        <v>69</v>
      </c>
      <c r="P1113" t="str">
        <f t="shared" si="34"/>
        <v>conditioned</v>
      </c>
      <c r="Q1113" t="str">
        <f t="shared" si="35"/>
        <v>not a candidate</v>
      </c>
    </row>
    <row r="1114" spans="12:17" x14ac:dyDescent="0.2">
      <c r="L1114" t="s">
        <v>1013</v>
      </c>
      <c r="M1114">
        <v>23</v>
      </c>
      <c r="N1114">
        <v>188</v>
      </c>
      <c r="O1114">
        <v>75</v>
      </c>
      <c r="P1114" t="str">
        <f t="shared" si="34"/>
        <v>candidate</v>
      </c>
      <c r="Q1114" t="str">
        <f t="shared" si="35"/>
        <v>candidate</v>
      </c>
    </row>
    <row r="1115" spans="12:17" x14ac:dyDescent="0.2">
      <c r="L1115" t="s">
        <v>1014</v>
      </c>
      <c r="M1115">
        <v>24</v>
      </c>
      <c r="N1115">
        <v>171</v>
      </c>
      <c r="O1115">
        <v>65</v>
      </c>
      <c r="P1115" t="str">
        <f t="shared" si="34"/>
        <v>conditioned</v>
      </c>
      <c r="Q1115" t="str">
        <f t="shared" si="35"/>
        <v>not a candidate</v>
      </c>
    </row>
    <row r="1116" spans="12:17" x14ac:dyDescent="0.2">
      <c r="L1116" t="s">
        <v>1015</v>
      </c>
      <c r="M1116">
        <v>21</v>
      </c>
      <c r="N1116">
        <v>175</v>
      </c>
      <c r="O1116">
        <v>79</v>
      </c>
      <c r="P1116" t="str">
        <f t="shared" si="34"/>
        <v>conditioned</v>
      </c>
      <c r="Q1116" t="str">
        <f t="shared" si="35"/>
        <v>candidate</v>
      </c>
    </row>
    <row r="1117" spans="12:17" x14ac:dyDescent="0.2">
      <c r="L1117" t="s">
        <v>1016</v>
      </c>
      <c r="M1117">
        <v>21</v>
      </c>
      <c r="N1117">
        <v>179</v>
      </c>
      <c r="O1117">
        <v>73</v>
      </c>
      <c r="P1117" t="str">
        <f t="shared" si="34"/>
        <v>conditioned</v>
      </c>
      <c r="Q1117" t="str">
        <f t="shared" si="35"/>
        <v>candidate</v>
      </c>
    </row>
    <row r="1118" spans="12:17" x14ac:dyDescent="0.2">
      <c r="L1118" t="s">
        <v>1017</v>
      </c>
      <c r="M1118">
        <v>20</v>
      </c>
      <c r="N1118">
        <v>195</v>
      </c>
      <c r="O1118">
        <v>81</v>
      </c>
      <c r="P1118" t="str">
        <f t="shared" si="34"/>
        <v>candidate</v>
      </c>
      <c r="Q1118" t="str">
        <f t="shared" si="35"/>
        <v>candidate</v>
      </c>
    </row>
    <row r="1119" spans="12:17" x14ac:dyDescent="0.2">
      <c r="L1119" t="s">
        <v>1018</v>
      </c>
      <c r="M1119">
        <v>20</v>
      </c>
      <c r="N1119">
        <v>175</v>
      </c>
      <c r="O1119">
        <v>61</v>
      </c>
      <c r="P1119" t="str">
        <f t="shared" si="34"/>
        <v>conditioned</v>
      </c>
      <c r="Q1119" t="str">
        <f t="shared" si="35"/>
        <v>candidate</v>
      </c>
    </row>
    <row r="1120" spans="12:17" x14ac:dyDescent="0.2">
      <c r="L1120" t="s">
        <v>1019</v>
      </c>
      <c r="M1120">
        <v>21</v>
      </c>
      <c r="N1120">
        <v>188</v>
      </c>
      <c r="O1120">
        <v>75</v>
      </c>
      <c r="P1120" t="str">
        <f t="shared" si="34"/>
        <v>candidate</v>
      </c>
      <c r="Q1120" t="str">
        <f t="shared" si="35"/>
        <v>candidate</v>
      </c>
    </row>
    <row r="1121" spans="12:17" x14ac:dyDescent="0.2">
      <c r="L1121" t="s">
        <v>1020</v>
      </c>
      <c r="M1121">
        <v>21</v>
      </c>
      <c r="N1121">
        <v>184</v>
      </c>
      <c r="O1121">
        <v>79</v>
      </c>
      <c r="P1121" t="str">
        <f t="shared" si="34"/>
        <v>candidate</v>
      </c>
      <c r="Q1121" t="str">
        <f t="shared" si="35"/>
        <v>candidate</v>
      </c>
    </row>
    <row r="1122" spans="12:17" x14ac:dyDescent="0.2">
      <c r="L1122" t="s">
        <v>1021</v>
      </c>
      <c r="M1122">
        <v>19</v>
      </c>
      <c r="N1122">
        <v>185</v>
      </c>
      <c r="O1122">
        <v>75</v>
      </c>
      <c r="P1122" t="str">
        <f t="shared" si="34"/>
        <v>conditioned</v>
      </c>
      <c r="Q1122" t="str">
        <f t="shared" si="35"/>
        <v>candidate</v>
      </c>
    </row>
    <row r="1123" spans="12:17" x14ac:dyDescent="0.2">
      <c r="L1123" t="s">
        <v>1022</v>
      </c>
      <c r="M1123">
        <v>20</v>
      </c>
      <c r="N1123">
        <v>172</v>
      </c>
      <c r="O1123">
        <v>68</v>
      </c>
      <c r="P1123" t="str">
        <f t="shared" si="34"/>
        <v>conditioned</v>
      </c>
      <c r="Q1123" t="str">
        <f t="shared" si="35"/>
        <v>candidate</v>
      </c>
    </row>
    <row r="1124" spans="12:17" x14ac:dyDescent="0.2">
      <c r="L1124" t="s">
        <v>1023</v>
      </c>
      <c r="M1124">
        <v>24</v>
      </c>
      <c r="N1124">
        <v>194</v>
      </c>
      <c r="O1124">
        <v>88</v>
      </c>
      <c r="P1124" t="str">
        <f t="shared" si="34"/>
        <v>candidate</v>
      </c>
      <c r="Q1124" t="str">
        <f t="shared" si="35"/>
        <v>candidate</v>
      </c>
    </row>
    <row r="1125" spans="12:17" x14ac:dyDescent="0.2">
      <c r="L1125" t="s">
        <v>1024</v>
      </c>
      <c r="M1125">
        <v>21</v>
      </c>
      <c r="N1125">
        <v>183</v>
      </c>
      <c r="O1125">
        <v>80</v>
      </c>
      <c r="P1125" t="str">
        <f t="shared" si="34"/>
        <v>candidate</v>
      </c>
      <c r="Q1125" t="str">
        <f t="shared" si="35"/>
        <v>candidate</v>
      </c>
    </row>
    <row r="1126" spans="12:17" x14ac:dyDescent="0.2">
      <c r="L1126" t="s">
        <v>1025</v>
      </c>
      <c r="M1126">
        <v>24</v>
      </c>
      <c r="N1126">
        <v>176</v>
      </c>
      <c r="O1126">
        <v>69</v>
      </c>
      <c r="P1126" t="str">
        <f t="shared" si="34"/>
        <v>conditioned</v>
      </c>
      <c r="Q1126" t="str">
        <f t="shared" si="35"/>
        <v>not a candidate</v>
      </c>
    </row>
    <row r="1127" spans="12:17" x14ac:dyDescent="0.2">
      <c r="L1127" t="s">
        <v>1026</v>
      </c>
      <c r="M1127">
        <v>23</v>
      </c>
      <c r="N1127">
        <v>184</v>
      </c>
      <c r="O1127">
        <v>79</v>
      </c>
      <c r="P1127" t="str">
        <f t="shared" si="34"/>
        <v>candidate</v>
      </c>
      <c r="Q1127" t="str">
        <f t="shared" si="35"/>
        <v>candidate</v>
      </c>
    </row>
    <row r="1128" spans="12:17" x14ac:dyDescent="0.2">
      <c r="L1128" t="s">
        <v>1027</v>
      </c>
      <c r="M1128">
        <v>20</v>
      </c>
      <c r="N1128">
        <v>187</v>
      </c>
      <c r="O1128">
        <v>80</v>
      </c>
      <c r="P1128" t="str">
        <f t="shared" si="34"/>
        <v>candidate</v>
      </c>
      <c r="Q1128" t="str">
        <f t="shared" si="35"/>
        <v>candidate</v>
      </c>
    </row>
    <row r="1129" spans="12:17" x14ac:dyDescent="0.2">
      <c r="L1129" t="s">
        <v>1028</v>
      </c>
      <c r="M1129">
        <v>21</v>
      </c>
      <c r="N1129">
        <v>178</v>
      </c>
      <c r="O1129">
        <v>65</v>
      </c>
      <c r="P1129" t="str">
        <f t="shared" si="34"/>
        <v>conditioned</v>
      </c>
      <c r="Q1129" t="str">
        <f t="shared" si="35"/>
        <v>candidate</v>
      </c>
    </row>
    <row r="1130" spans="12:17" x14ac:dyDescent="0.2">
      <c r="L1130" t="s">
        <v>1029</v>
      </c>
      <c r="M1130">
        <v>20</v>
      </c>
      <c r="N1130">
        <v>189</v>
      </c>
      <c r="O1130">
        <v>81</v>
      </c>
      <c r="P1130" t="str">
        <f t="shared" si="34"/>
        <v>candidate</v>
      </c>
      <c r="Q1130" t="str">
        <f t="shared" si="35"/>
        <v>candidate</v>
      </c>
    </row>
    <row r="1131" spans="12:17" x14ac:dyDescent="0.2">
      <c r="L1131" t="s">
        <v>1030</v>
      </c>
      <c r="M1131">
        <v>21</v>
      </c>
      <c r="N1131">
        <v>176</v>
      </c>
      <c r="O1131">
        <v>72</v>
      </c>
      <c r="P1131" t="str">
        <f t="shared" si="34"/>
        <v>conditioned</v>
      </c>
      <c r="Q1131" t="str">
        <f t="shared" si="35"/>
        <v>candidate</v>
      </c>
    </row>
    <row r="1132" spans="12:17" x14ac:dyDescent="0.2">
      <c r="L1132" t="s">
        <v>1031</v>
      </c>
      <c r="M1132">
        <v>20</v>
      </c>
      <c r="N1132">
        <v>178</v>
      </c>
      <c r="O1132">
        <v>66</v>
      </c>
      <c r="P1132" t="str">
        <f t="shared" si="34"/>
        <v>conditioned</v>
      </c>
      <c r="Q1132" t="str">
        <f t="shared" si="35"/>
        <v>candidate</v>
      </c>
    </row>
    <row r="1133" spans="12:17" x14ac:dyDescent="0.2">
      <c r="L1133" t="s">
        <v>1032</v>
      </c>
      <c r="M1133">
        <v>22</v>
      </c>
      <c r="N1133">
        <v>176</v>
      </c>
      <c r="O1133">
        <v>71</v>
      </c>
      <c r="P1133" t="str">
        <f t="shared" si="34"/>
        <v>conditioned</v>
      </c>
      <c r="Q1133" t="str">
        <f t="shared" si="35"/>
        <v>candidate</v>
      </c>
    </row>
    <row r="1134" spans="12:17" x14ac:dyDescent="0.2">
      <c r="L1134" t="s">
        <v>1033</v>
      </c>
      <c r="M1134">
        <v>18</v>
      </c>
      <c r="N1134">
        <v>177</v>
      </c>
      <c r="O1134">
        <v>65</v>
      </c>
      <c r="P1134" t="str">
        <f t="shared" si="34"/>
        <v>conditioned</v>
      </c>
      <c r="Q1134" t="str">
        <f t="shared" si="35"/>
        <v>candidate</v>
      </c>
    </row>
    <row r="1135" spans="12:17" x14ac:dyDescent="0.2">
      <c r="L1135" t="s">
        <v>1034</v>
      </c>
      <c r="M1135">
        <v>20</v>
      </c>
      <c r="N1135">
        <v>173</v>
      </c>
      <c r="O1135">
        <v>65</v>
      </c>
      <c r="P1135" t="str">
        <f t="shared" si="34"/>
        <v>conditioned</v>
      </c>
      <c r="Q1135" t="str">
        <f t="shared" si="35"/>
        <v>candidate</v>
      </c>
    </row>
    <row r="1136" spans="12:17" x14ac:dyDescent="0.2">
      <c r="L1136" t="s">
        <v>1035</v>
      </c>
      <c r="M1136">
        <v>21</v>
      </c>
      <c r="N1136">
        <v>190</v>
      </c>
      <c r="O1136">
        <v>84</v>
      </c>
      <c r="P1136" t="str">
        <f t="shared" si="34"/>
        <v>candidate</v>
      </c>
      <c r="Q1136" t="str">
        <f t="shared" si="35"/>
        <v>candidate</v>
      </c>
    </row>
    <row r="1137" spans="12:17" x14ac:dyDescent="0.2">
      <c r="L1137" t="s">
        <v>1036</v>
      </c>
      <c r="M1137">
        <v>19</v>
      </c>
      <c r="N1137">
        <v>177</v>
      </c>
      <c r="O1137">
        <v>67</v>
      </c>
      <c r="P1137" t="str">
        <f t="shared" si="34"/>
        <v>conditioned</v>
      </c>
      <c r="Q1137" t="str">
        <f t="shared" si="35"/>
        <v>candidate</v>
      </c>
    </row>
    <row r="1138" spans="12:17" x14ac:dyDescent="0.2">
      <c r="L1138" t="s">
        <v>1037</v>
      </c>
      <c r="M1138">
        <v>20</v>
      </c>
      <c r="N1138">
        <v>185</v>
      </c>
      <c r="O1138">
        <v>75</v>
      </c>
      <c r="P1138" t="str">
        <f t="shared" si="34"/>
        <v>candidate</v>
      </c>
      <c r="Q1138" t="str">
        <f t="shared" si="35"/>
        <v>candidate</v>
      </c>
    </row>
    <row r="1139" spans="12:17" x14ac:dyDescent="0.2">
      <c r="L1139" t="s">
        <v>1038</v>
      </c>
      <c r="M1139">
        <v>19</v>
      </c>
      <c r="N1139">
        <v>191</v>
      </c>
      <c r="O1139">
        <v>73</v>
      </c>
      <c r="P1139" t="str">
        <f t="shared" si="34"/>
        <v>conditioned</v>
      </c>
      <c r="Q1139" t="str">
        <f t="shared" si="35"/>
        <v>candidate</v>
      </c>
    </row>
    <row r="1140" spans="12:17" x14ac:dyDescent="0.2">
      <c r="L1140" t="s">
        <v>849</v>
      </c>
      <c r="M1140">
        <v>21</v>
      </c>
      <c r="N1140">
        <v>181</v>
      </c>
      <c r="O1140">
        <v>78</v>
      </c>
      <c r="P1140" t="str">
        <f t="shared" si="34"/>
        <v>candidate</v>
      </c>
      <c r="Q1140" t="str">
        <f t="shared" si="35"/>
        <v>candidate</v>
      </c>
    </row>
    <row r="1141" spans="12:17" x14ac:dyDescent="0.2">
      <c r="L1141" t="s">
        <v>1039</v>
      </c>
      <c r="M1141">
        <v>22</v>
      </c>
      <c r="N1141">
        <v>176</v>
      </c>
      <c r="O1141">
        <v>68</v>
      </c>
      <c r="P1141" t="str">
        <f t="shared" si="34"/>
        <v>conditioned</v>
      </c>
      <c r="Q1141" t="str">
        <f t="shared" si="35"/>
        <v>candidate</v>
      </c>
    </row>
    <row r="1142" spans="12:17" x14ac:dyDescent="0.2">
      <c r="L1142" t="s">
        <v>1040</v>
      </c>
      <c r="M1142">
        <v>34</v>
      </c>
      <c r="N1142">
        <v>192</v>
      </c>
      <c r="O1142">
        <v>87</v>
      </c>
      <c r="P1142" t="str">
        <f t="shared" si="34"/>
        <v>candidate</v>
      </c>
      <c r="Q1142" t="str">
        <f t="shared" si="35"/>
        <v>candidate</v>
      </c>
    </row>
    <row r="1143" spans="12:17" x14ac:dyDescent="0.2">
      <c r="L1143" t="s">
        <v>1041</v>
      </c>
      <c r="M1143">
        <v>32</v>
      </c>
      <c r="N1143">
        <v>180</v>
      </c>
      <c r="O1143">
        <v>80</v>
      </c>
      <c r="P1143" t="str">
        <f t="shared" si="34"/>
        <v>candidate</v>
      </c>
      <c r="Q1143" t="str">
        <f t="shared" si="35"/>
        <v>candidate</v>
      </c>
    </row>
    <row r="1144" spans="12:17" x14ac:dyDescent="0.2">
      <c r="L1144" t="s">
        <v>1042</v>
      </c>
      <c r="M1144">
        <v>32</v>
      </c>
      <c r="N1144">
        <v>189</v>
      </c>
      <c r="O1144">
        <v>84</v>
      </c>
      <c r="P1144" t="str">
        <f t="shared" si="34"/>
        <v>candidate</v>
      </c>
      <c r="Q1144" t="str">
        <f t="shared" si="35"/>
        <v>candidate</v>
      </c>
    </row>
    <row r="1145" spans="12:17" x14ac:dyDescent="0.2">
      <c r="L1145" t="s">
        <v>1043</v>
      </c>
      <c r="M1145">
        <v>31</v>
      </c>
      <c r="N1145">
        <v>184</v>
      </c>
      <c r="O1145">
        <v>80</v>
      </c>
      <c r="P1145" t="str">
        <f t="shared" si="34"/>
        <v>candidate</v>
      </c>
      <c r="Q1145" t="str">
        <f t="shared" si="35"/>
        <v>candidate</v>
      </c>
    </row>
    <row r="1146" spans="12:17" x14ac:dyDescent="0.2">
      <c r="L1146" t="s">
        <v>1044</v>
      </c>
      <c r="M1146">
        <v>35</v>
      </c>
      <c r="N1146">
        <v>183</v>
      </c>
      <c r="O1146">
        <v>78</v>
      </c>
      <c r="P1146" t="str">
        <f t="shared" si="34"/>
        <v>candidate</v>
      </c>
      <c r="Q1146" t="str">
        <f t="shared" si="35"/>
        <v>candidate</v>
      </c>
    </row>
    <row r="1147" spans="12:17" x14ac:dyDescent="0.2">
      <c r="L1147" t="s">
        <v>1045</v>
      </c>
      <c r="M1147">
        <v>34</v>
      </c>
      <c r="N1147">
        <v>177</v>
      </c>
      <c r="O1147">
        <v>75</v>
      </c>
      <c r="P1147" t="str">
        <f t="shared" si="34"/>
        <v>conditioned</v>
      </c>
      <c r="Q1147" t="str">
        <f t="shared" si="35"/>
        <v>candidate</v>
      </c>
    </row>
    <row r="1148" spans="12:17" x14ac:dyDescent="0.2">
      <c r="L1148" t="s">
        <v>1046</v>
      </c>
      <c r="M1148">
        <v>36</v>
      </c>
      <c r="N1148">
        <v>185</v>
      </c>
      <c r="O1148">
        <v>80</v>
      </c>
      <c r="P1148" t="str">
        <f t="shared" si="34"/>
        <v>candidate</v>
      </c>
      <c r="Q1148" t="str">
        <f t="shared" si="35"/>
        <v>candidate</v>
      </c>
    </row>
    <row r="1149" spans="12:17" x14ac:dyDescent="0.2">
      <c r="L1149" t="s">
        <v>1047</v>
      </c>
      <c r="M1149">
        <v>31</v>
      </c>
      <c r="N1149">
        <v>176</v>
      </c>
      <c r="O1149">
        <v>79</v>
      </c>
      <c r="P1149" t="str">
        <f t="shared" si="34"/>
        <v>conditioned</v>
      </c>
      <c r="Q1149" t="str">
        <f t="shared" si="35"/>
        <v>candidate</v>
      </c>
    </row>
    <row r="1150" spans="12:17" x14ac:dyDescent="0.2">
      <c r="L1150" t="s">
        <v>941</v>
      </c>
      <c r="M1150">
        <v>30</v>
      </c>
      <c r="N1150">
        <v>183</v>
      </c>
      <c r="O1150">
        <v>74</v>
      </c>
      <c r="P1150" t="str">
        <f t="shared" si="34"/>
        <v>candidate</v>
      </c>
      <c r="Q1150" t="str">
        <f t="shared" si="35"/>
        <v>candidate</v>
      </c>
    </row>
    <row r="1151" spans="12:17" x14ac:dyDescent="0.2">
      <c r="L1151" t="s">
        <v>1048</v>
      </c>
      <c r="M1151">
        <v>29</v>
      </c>
      <c r="N1151">
        <v>186</v>
      </c>
      <c r="O1151">
        <v>76</v>
      </c>
      <c r="P1151" t="str">
        <f t="shared" si="34"/>
        <v>candidate</v>
      </c>
      <c r="Q1151" t="str">
        <f t="shared" si="35"/>
        <v>candidate</v>
      </c>
    </row>
    <row r="1152" spans="12:17" x14ac:dyDescent="0.2">
      <c r="L1152" t="s">
        <v>1049</v>
      </c>
      <c r="M1152">
        <v>31</v>
      </c>
      <c r="N1152">
        <v>184</v>
      </c>
      <c r="O1152">
        <v>78</v>
      </c>
      <c r="P1152" t="str">
        <f t="shared" si="34"/>
        <v>candidate</v>
      </c>
      <c r="Q1152" t="str">
        <f t="shared" si="35"/>
        <v>candidate</v>
      </c>
    </row>
    <row r="1153" spans="12:17" x14ac:dyDescent="0.2">
      <c r="L1153" t="s">
        <v>1050</v>
      </c>
      <c r="M1153">
        <v>30</v>
      </c>
      <c r="N1153">
        <v>179</v>
      </c>
      <c r="O1153">
        <v>85</v>
      </c>
      <c r="P1153" t="str">
        <f t="shared" si="34"/>
        <v>conditioned</v>
      </c>
      <c r="Q1153" t="str">
        <f t="shared" si="35"/>
        <v>candidate</v>
      </c>
    </row>
    <row r="1154" spans="12:17" x14ac:dyDescent="0.2">
      <c r="L1154" t="s">
        <v>1051</v>
      </c>
      <c r="M1154">
        <v>30</v>
      </c>
      <c r="N1154">
        <v>182</v>
      </c>
      <c r="O1154">
        <v>74</v>
      </c>
      <c r="P1154" t="str">
        <f t="shared" ref="P1154:P1217" si="36">IF(AND(M1154&gt;=20, N1154&gt;=180), "candidate", "conditioned")</f>
        <v>candidate</v>
      </c>
      <c r="Q1154" t="str">
        <f t="shared" ref="Q1154:Q1217" si="37">IF(OR(M1154&lt;=22, N1154&gt;=183, O1154&gt;=74), "candidate", "not a candidate")</f>
        <v>candidate</v>
      </c>
    </row>
    <row r="1155" spans="12:17" x14ac:dyDescent="0.2">
      <c r="L1155" t="s">
        <v>1052</v>
      </c>
      <c r="M1155">
        <v>31</v>
      </c>
      <c r="N1155">
        <v>199</v>
      </c>
      <c r="O1155">
        <v>76</v>
      </c>
      <c r="P1155" t="str">
        <f t="shared" si="36"/>
        <v>candidate</v>
      </c>
      <c r="Q1155" t="str">
        <f t="shared" si="37"/>
        <v>candidate</v>
      </c>
    </row>
    <row r="1156" spans="12:17" x14ac:dyDescent="0.2">
      <c r="L1156" t="s">
        <v>1053</v>
      </c>
      <c r="M1156">
        <v>29</v>
      </c>
      <c r="N1156">
        <v>182</v>
      </c>
      <c r="O1156">
        <v>75</v>
      </c>
      <c r="P1156" t="str">
        <f t="shared" si="36"/>
        <v>candidate</v>
      </c>
      <c r="Q1156" t="str">
        <f t="shared" si="37"/>
        <v>candidate</v>
      </c>
    </row>
    <row r="1157" spans="12:17" x14ac:dyDescent="0.2">
      <c r="L1157" t="s">
        <v>1054</v>
      </c>
      <c r="M1157">
        <v>28</v>
      </c>
      <c r="N1157">
        <v>179</v>
      </c>
      <c r="O1157">
        <v>74</v>
      </c>
      <c r="P1157" t="str">
        <f t="shared" si="36"/>
        <v>conditioned</v>
      </c>
      <c r="Q1157" t="str">
        <f t="shared" si="37"/>
        <v>candidate</v>
      </c>
    </row>
    <row r="1158" spans="12:17" x14ac:dyDescent="0.2">
      <c r="L1158" t="s">
        <v>1055</v>
      </c>
      <c r="M1158">
        <v>27</v>
      </c>
      <c r="N1158">
        <v>176</v>
      </c>
      <c r="O1158">
        <v>77</v>
      </c>
      <c r="P1158" t="str">
        <f t="shared" si="36"/>
        <v>conditioned</v>
      </c>
      <c r="Q1158" t="str">
        <f t="shared" si="37"/>
        <v>candidate</v>
      </c>
    </row>
    <row r="1159" spans="12:17" x14ac:dyDescent="0.2">
      <c r="L1159" t="s">
        <v>1056</v>
      </c>
      <c r="M1159">
        <v>33</v>
      </c>
      <c r="N1159">
        <v>178</v>
      </c>
      <c r="O1159">
        <v>70</v>
      </c>
      <c r="P1159" t="str">
        <f t="shared" si="36"/>
        <v>conditioned</v>
      </c>
      <c r="Q1159" t="str">
        <f t="shared" si="37"/>
        <v>not a candidate</v>
      </c>
    </row>
    <row r="1160" spans="12:17" x14ac:dyDescent="0.2">
      <c r="L1160" t="s">
        <v>1057</v>
      </c>
      <c r="M1160">
        <v>29</v>
      </c>
      <c r="N1160">
        <v>183</v>
      </c>
      <c r="O1160">
        <v>75</v>
      </c>
      <c r="P1160" t="str">
        <f t="shared" si="36"/>
        <v>candidate</v>
      </c>
      <c r="Q1160" t="str">
        <f t="shared" si="37"/>
        <v>candidate</v>
      </c>
    </row>
    <row r="1161" spans="12:17" x14ac:dyDescent="0.2">
      <c r="L1161" t="s">
        <v>1058</v>
      </c>
      <c r="M1161">
        <v>30</v>
      </c>
      <c r="N1161">
        <v>176</v>
      </c>
      <c r="O1161">
        <v>72</v>
      </c>
      <c r="P1161" t="str">
        <f t="shared" si="36"/>
        <v>conditioned</v>
      </c>
      <c r="Q1161" t="str">
        <f t="shared" si="37"/>
        <v>not a candidate</v>
      </c>
    </row>
    <row r="1162" spans="12:17" x14ac:dyDescent="0.2">
      <c r="L1162" t="s">
        <v>1059</v>
      </c>
      <c r="M1162">
        <v>30</v>
      </c>
      <c r="N1162">
        <v>196</v>
      </c>
      <c r="O1162">
        <v>77</v>
      </c>
      <c r="P1162" t="str">
        <f t="shared" si="36"/>
        <v>candidate</v>
      </c>
      <c r="Q1162" t="str">
        <f t="shared" si="37"/>
        <v>candidate</v>
      </c>
    </row>
    <row r="1163" spans="12:17" x14ac:dyDescent="0.2">
      <c r="L1163" t="s">
        <v>1060</v>
      </c>
      <c r="M1163">
        <v>27</v>
      </c>
      <c r="N1163">
        <v>179</v>
      </c>
      <c r="O1163">
        <v>75</v>
      </c>
      <c r="P1163" t="str">
        <f t="shared" si="36"/>
        <v>conditioned</v>
      </c>
      <c r="Q1163" t="str">
        <f t="shared" si="37"/>
        <v>candidate</v>
      </c>
    </row>
    <row r="1164" spans="12:17" x14ac:dyDescent="0.2">
      <c r="L1164" t="s">
        <v>1061</v>
      </c>
      <c r="M1164">
        <v>27</v>
      </c>
      <c r="N1164">
        <v>180</v>
      </c>
      <c r="O1164">
        <v>85</v>
      </c>
      <c r="P1164" t="str">
        <f t="shared" si="36"/>
        <v>candidate</v>
      </c>
      <c r="Q1164" t="str">
        <f t="shared" si="37"/>
        <v>candidate</v>
      </c>
    </row>
    <row r="1165" spans="12:17" x14ac:dyDescent="0.2">
      <c r="L1165" t="s">
        <v>1062</v>
      </c>
      <c r="M1165">
        <v>29</v>
      </c>
      <c r="N1165">
        <v>181</v>
      </c>
      <c r="O1165">
        <v>73</v>
      </c>
      <c r="P1165" t="str">
        <f t="shared" si="36"/>
        <v>candidate</v>
      </c>
      <c r="Q1165" t="str">
        <f t="shared" si="37"/>
        <v>not a candidate</v>
      </c>
    </row>
    <row r="1166" spans="12:17" x14ac:dyDescent="0.2">
      <c r="L1166" t="s">
        <v>1063</v>
      </c>
      <c r="M1166">
        <v>30</v>
      </c>
      <c r="N1166">
        <v>184</v>
      </c>
      <c r="O1166">
        <v>89</v>
      </c>
      <c r="P1166" t="str">
        <f t="shared" si="36"/>
        <v>candidate</v>
      </c>
      <c r="Q1166" t="str">
        <f t="shared" si="37"/>
        <v>candidate</v>
      </c>
    </row>
    <row r="1167" spans="12:17" x14ac:dyDescent="0.2">
      <c r="L1167" t="s">
        <v>1064</v>
      </c>
      <c r="M1167">
        <v>27</v>
      </c>
      <c r="N1167">
        <v>180</v>
      </c>
      <c r="O1167">
        <v>77</v>
      </c>
      <c r="P1167" t="str">
        <f t="shared" si="36"/>
        <v>candidate</v>
      </c>
      <c r="Q1167" t="str">
        <f t="shared" si="37"/>
        <v>candidate</v>
      </c>
    </row>
    <row r="1168" spans="12:17" x14ac:dyDescent="0.2">
      <c r="L1168" t="s">
        <v>1065</v>
      </c>
      <c r="M1168">
        <v>26</v>
      </c>
      <c r="N1168">
        <v>187</v>
      </c>
      <c r="O1168">
        <v>71</v>
      </c>
      <c r="P1168" t="str">
        <f t="shared" si="36"/>
        <v>candidate</v>
      </c>
      <c r="Q1168" t="str">
        <f t="shared" si="37"/>
        <v>candidate</v>
      </c>
    </row>
    <row r="1169" spans="12:17" x14ac:dyDescent="0.2">
      <c r="L1169" t="s">
        <v>1066</v>
      </c>
      <c r="M1169">
        <v>29</v>
      </c>
      <c r="N1169">
        <v>180</v>
      </c>
      <c r="O1169">
        <v>76</v>
      </c>
      <c r="P1169" t="str">
        <f t="shared" si="36"/>
        <v>candidate</v>
      </c>
      <c r="Q1169" t="str">
        <f t="shared" si="37"/>
        <v>candidate</v>
      </c>
    </row>
    <row r="1170" spans="12:17" x14ac:dyDescent="0.2">
      <c r="L1170" t="s">
        <v>1067</v>
      </c>
      <c r="M1170">
        <v>25</v>
      </c>
      <c r="N1170">
        <v>185</v>
      </c>
      <c r="O1170">
        <v>75</v>
      </c>
      <c r="P1170" t="str">
        <f t="shared" si="36"/>
        <v>candidate</v>
      </c>
      <c r="Q1170" t="str">
        <f t="shared" si="37"/>
        <v>candidate</v>
      </c>
    </row>
    <row r="1171" spans="12:17" x14ac:dyDescent="0.2">
      <c r="L1171" t="s">
        <v>1068</v>
      </c>
      <c r="M1171">
        <v>27</v>
      </c>
      <c r="N1171">
        <v>189</v>
      </c>
      <c r="O1171">
        <v>88</v>
      </c>
      <c r="P1171" t="str">
        <f t="shared" si="36"/>
        <v>candidate</v>
      </c>
      <c r="Q1171" t="str">
        <f t="shared" si="37"/>
        <v>candidate</v>
      </c>
    </row>
    <row r="1172" spans="12:17" x14ac:dyDescent="0.2">
      <c r="L1172" t="s">
        <v>1069</v>
      </c>
      <c r="M1172">
        <v>27</v>
      </c>
      <c r="N1172">
        <v>185</v>
      </c>
      <c r="O1172">
        <v>80</v>
      </c>
      <c r="P1172" t="str">
        <f t="shared" si="36"/>
        <v>candidate</v>
      </c>
      <c r="Q1172" t="str">
        <f t="shared" si="37"/>
        <v>candidate</v>
      </c>
    </row>
    <row r="1173" spans="12:17" x14ac:dyDescent="0.2">
      <c r="L1173" t="s">
        <v>1070</v>
      </c>
      <c r="M1173">
        <v>28</v>
      </c>
      <c r="N1173">
        <v>192</v>
      </c>
      <c r="O1173">
        <v>95</v>
      </c>
      <c r="P1173" t="str">
        <f t="shared" si="36"/>
        <v>candidate</v>
      </c>
      <c r="Q1173" t="str">
        <f t="shared" si="37"/>
        <v>candidate</v>
      </c>
    </row>
    <row r="1174" spans="12:17" x14ac:dyDescent="0.2">
      <c r="L1174" t="s">
        <v>1071</v>
      </c>
      <c r="M1174">
        <v>26</v>
      </c>
      <c r="N1174">
        <v>180</v>
      </c>
      <c r="O1174">
        <v>72</v>
      </c>
      <c r="P1174" t="str">
        <f t="shared" si="36"/>
        <v>candidate</v>
      </c>
      <c r="Q1174" t="str">
        <f t="shared" si="37"/>
        <v>not a candidate</v>
      </c>
    </row>
    <row r="1175" spans="12:17" x14ac:dyDescent="0.2">
      <c r="L1175" t="s">
        <v>1072</v>
      </c>
      <c r="M1175">
        <v>28</v>
      </c>
      <c r="N1175">
        <v>176</v>
      </c>
      <c r="O1175">
        <v>73</v>
      </c>
      <c r="P1175" t="str">
        <f t="shared" si="36"/>
        <v>conditioned</v>
      </c>
      <c r="Q1175" t="str">
        <f t="shared" si="37"/>
        <v>not a candidate</v>
      </c>
    </row>
    <row r="1176" spans="12:17" x14ac:dyDescent="0.2">
      <c r="L1176" t="s">
        <v>1073</v>
      </c>
      <c r="M1176">
        <v>25</v>
      </c>
      <c r="N1176">
        <v>185</v>
      </c>
      <c r="O1176">
        <v>74</v>
      </c>
      <c r="P1176" t="str">
        <f t="shared" si="36"/>
        <v>candidate</v>
      </c>
      <c r="Q1176" t="str">
        <f t="shared" si="37"/>
        <v>candidate</v>
      </c>
    </row>
    <row r="1177" spans="12:17" x14ac:dyDescent="0.2">
      <c r="L1177" t="s">
        <v>1074</v>
      </c>
      <c r="M1177">
        <v>24</v>
      </c>
      <c r="N1177">
        <v>185</v>
      </c>
      <c r="O1177">
        <v>75</v>
      </c>
      <c r="P1177" t="str">
        <f t="shared" si="36"/>
        <v>candidate</v>
      </c>
      <c r="Q1177" t="str">
        <f t="shared" si="37"/>
        <v>candidate</v>
      </c>
    </row>
    <row r="1178" spans="12:17" x14ac:dyDescent="0.2">
      <c r="L1178" t="s">
        <v>1075</v>
      </c>
      <c r="M1178">
        <v>25</v>
      </c>
      <c r="N1178">
        <v>193</v>
      </c>
      <c r="O1178">
        <v>89</v>
      </c>
      <c r="P1178" t="str">
        <f t="shared" si="36"/>
        <v>candidate</v>
      </c>
      <c r="Q1178" t="str">
        <f t="shared" si="37"/>
        <v>candidate</v>
      </c>
    </row>
    <row r="1179" spans="12:17" x14ac:dyDescent="0.2">
      <c r="L1179" t="s">
        <v>1076</v>
      </c>
      <c r="M1179">
        <v>27</v>
      </c>
      <c r="N1179">
        <v>190</v>
      </c>
      <c r="O1179">
        <v>77</v>
      </c>
      <c r="P1179" t="str">
        <f t="shared" si="36"/>
        <v>candidate</v>
      </c>
      <c r="Q1179" t="str">
        <f t="shared" si="37"/>
        <v>candidate</v>
      </c>
    </row>
    <row r="1180" spans="12:17" x14ac:dyDescent="0.2">
      <c r="L1180" t="s">
        <v>1077</v>
      </c>
      <c r="M1180">
        <v>28</v>
      </c>
      <c r="N1180">
        <v>186</v>
      </c>
      <c r="O1180">
        <v>83</v>
      </c>
      <c r="P1180" t="str">
        <f t="shared" si="36"/>
        <v>candidate</v>
      </c>
      <c r="Q1180" t="str">
        <f t="shared" si="37"/>
        <v>candidate</v>
      </c>
    </row>
    <row r="1181" spans="12:17" x14ac:dyDescent="0.2">
      <c r="L1181" t="s">
        <v>1078</v>
      </c>
      <c r="M1181">
        <v>26</v>
      </c>
      <c r="N1181">
        <v>184</v>
      </c>
      <c r="O1181">
        <v>76</v>
      </c>
      <c r="P1181" t="str">
        <f t="shared" si="36"/>
        <v>candidate</v>
      </c>
      <c r="Q1181" t="str">
        <f t="shared" si="37"/>
        <v>candidate</v>
      </c>
    </row>
    <row r="1182" spans="12:17" x14ac:dyDescent="0.2">
      <c r="L1182" t="s">
        <v>1079</v>
      </c>
      <c r="M1182">
        <v>26</v>
      </c>
      <c r="N1182">
        <v>191</v>
      </c>
      <c r="O1182">
        <v>84</v>
      </c>
      <c r="P1182" t="str">
        <f t="shared" si="36"/>
        <v>candidate</v>
      </c>
      <c r="Q1182" t="str">
        <f t="shared" si="37"/>
        <v>candidate</v>
      </c>
    </row>
    <row r="1183" spans="12:17" x14ac:dyDescent="0.2">
      <c r="L1183" t="s">
        <v>1080</v>
      </c>
      <c r="M1183">
        <v>24</v>
      </c>
      <c r="N1183">
        <v>185</v>
      </c>
      <c r="O1183">
        <v>80</v>
      </c>
      <c r="P1183" t="str">
        <f t="shared" si="36"/>
        <v>candidate</v>
      </c>
      <c r="Q1183" t="str">
        <f t="shared" si="37"/>
        <v>candidate</v>
      </c>
    </row>
    <row r="1184" spans="12:17" x14ac:dyDescent="0.2">
      <c r="L1184" t="s">
        <v>1081</v>
      </c>
      <c r="M1184">
        <v>26</v>
      </c>
      <c r="N1184">
        <v>175</v>
      </c>
      <c r="O1184">
        <v>70</v>
      </c>
      <c r="P1184" t="str">
        <f t="shared" si="36"/>
        <v>conditioned</v>
      </c>
      <c r="Q1184" t="str">
        <f t="shared" si="37"/>
        <v>not a candidate</v>
      </c>
    </row>
    <row r="1185" spans="12:17" x14ac:dyDescent="0.2">
      <c r="L1185" t="s">
        <v>1082</v>
      </c>
      <c r="M1185">
        <v>24</v>
      </c>
      <c r="N1185">
        <v>182</v>
      </c>
      <c r="O1185">
        <v>78</v>
      </c>
      <c r="P1185" t="str">
        <f t="shared" si="36"/>
        <v>candidate</v>
      </c>
      <c r="Q1185" t="str">
        <f t="shared" si="37"/>
        <v>candidate</v>
      </c>
    </row>
    <row r="1186" spans="12:17" x14ac:dyDescent="0.2">
      <c r="L1186" t="s">
        <v>1083</v>
      </c>
      <c r="M1186">
        <v>25</v>
      </c>
      <c r="N1186">
        <v>173</v>
      </c>
      <c r="O1186">
        <v>77</v>
      </c>
      <c r="P1186" t="str">
        <f t="shared" si="36"/>
        <v>conditioned</v>
      </c>
      <c r="Q1186" t="str">
        <f t="shared" si="37"/>
        <v>candidate</v>
      </c>
    </row>
    <row r="1187" spans="12:17" x14ac:dyDescent="0.2">
      <c r="L1187" t="s">
        <v>1084</v>
      </c>
      <c r="M1187">
        <v>26</v>
      </c>
      <c r="N1187">
        <v>169</v>
      </c>
      <c r="O1187">
        <v>61</v>
      </c>
      <c r="P1187" t="str">
        <f t="shared" si="36"/>
        <v>conditioned</v>
      </c>
      <c r="Q1187" t="str">
        <f t="shared" si="37"/>
        <v>not a candidate</v>
      </c>
    </row>
    <row r="1188" spans="12:17" x14ac:dyDescent="0.2">
      <c r="L1188" t="s">
        <v>1085</v>
      </c>
      <c r="M1188">
        <v>25</v>
      </c>
      <c r="N1188">
        <v>172</v>
      </c>
      <c r="O1188">
        <v>70</v>
      </c>
      <c r="P1188" t="str">
        <f t="shared" si="36"/>
        <v>conditioned</v>
      </c>
      <c r="Q1188" t="str">
        <f t="shared" si="37"/>
        <v>not a candidate</v>
      </c>
    </row>
    <row r="1189" spans="12:17" x14ac:dyDescent="0.2">
      <c r="L1189" t="s">
        <v>1086</v>
      </c>
      <c r="M1189">
        <v>24</v>
      </c>
      <c r="N1189">
        <v>185</v>
      </c>
      <c r="O1189">
        <v>70</v>
      </c>
      <c r="P1189" t="str">
        <f t="shared" si="36"/>
        <v>candidate</v>
      </c>
      <c r="Q1189" t="str">
        <f t="shared" si="37"/>
        <v>candidate</v>
      </c>
    </row>
    <row r="1190" spans="12:17" x14ac:dyDescent="0.2">
      <c r="L1190" t="s">
        <v>1087</v>
      </c>
      <c r="M1190">
        <v>26</v>
      </c>
      <c r="N1190">
        <v>181</v>
      </c>
      <c r="O1190">
        <v>76</v>
      </c>
      <c r="P1190" t="str">
        <f t="shared" si="36"/>
        <v>candidate</v>
      </c>
      <c r="Q1190" t="str">
        <f t="shared" si="37"/>
        <v>candidate</v>
      </c>
    </row>
    <row r="1191" spans="12:17" x14ac:dyDescent="0.2">
      <c r="L1191" t="s">
        <v>1088</v>
      </c>
      <c r="M1191">
        <v>25</v>
      </c>
      <c r="N1191">
        <v>190</v>
      </c>
      <c r="O1191">
        <v>77</v>
      </c>
      <c r="P1191" t="str">
        <f t="shared" si="36"/>
        <v>candidate</v>
      </c>
      <c r="Q1191" t="str">
        <f t="shared" si="37"/>
        <v>candidate</v>
      </c>
    </row>
    <row r="1192" spans="12:17" x14ac:dyDescent="0.2">
      <c r="L1192" t="s">
        <v>1089</v>
      </c>
      <c r="M1192">
        <v>27</v>
      </c>
      <c r="N1192">
        <v>178</v>
      </c>
      <c r="O1192">
        <v>75</v>
      </c>
      <c r="P1192" t="str">
        <f t="shared" si="36"/>
        <v>conditioned</v>
      </c>
      <c r="Q1192" t="str">
        <f t="shared" si="37"/>
        <v>candidate</v>
      </c>
    </row>
    <row r="1193" spans="12:17" x14ac:dyDescent="0.2">
      <c r="L1193" t="s">
        <v>1090</v>
      </c>
      <c r="M1193">
        <v>24</v>
      </c>
      <c r="N1193">
        <v>165</v>
      </c>
      <c r="O1193">
        <v>64</v>
      </c>
      <c r="P1193" t="str">
        <f t="shared" si="36"/>
        <v>conditioned</v>
      </c>
      <c r="Q1193" t="str">
        <f t="shared" si="37"/>
        <v>not a candidate</v>
      </c>
    </row>
    <row r="1194" spans="12:17" x14ac:dyDescent="0.2">
      <c r="L1194" t="s">
        <v>1091</v>
      </c>
      <c r="M1194">
        <v>29</v>
      </c>
      <c r="N1194">
        <v>180</v>
      </c>
      <c r="O1194">
        <v>73</v>
      </c>
      <c r="P1194" t="str">
        <f t="shared" si="36"/>
        <v>candidate</v>
      </c>
      <c r="Q1194" t="str">
        <f t="shared" si="37"/>
        <v>not a candidate</v>
      </c>
    </row>
    <row r="1195" spans="12:17" x14ac:dyDescent="0.2">
      <c r="L1195" t="s">
        <v>893</v>
      </c>
      <c r="M1195">
        <v>26</v>
      </c>
      <c r="N1195">
        <v>182</v>
      </c>
      <c r="O1195">
        <v>78</v>
      </c>
      <c r="P1195" t="str">
        <f t="shared" si="36"/>
        <v>candidate</v>
      </c>
      <c r="Q1195" t="str">
        <f t="shared" si="37"/>
        <v>candidate</v>
      </c>
    </row>
    <row r="1196" spans="12:17" x14ac:dyDescent="0.2">
      <c r="L1196" t="s">
        <v>1092</v>
      </c>
      <c r="M1196">
        <v>24</v>
      </c>
      <c r="N1196">
        <v>185</v>
      </c>
      <c r="O1196">
        <v>68</v>
      </c>
      <c r="P1196" t="str">
        <f t="shared" si="36"/>
        <v>candidate</v>
      </c>
      <c r="Q1196" t="str">
        <f t="shared" si="37"/>
        <v>candidate</v>
      </c>
    </row>
    <row r="1197" spans="12:17" x14ac:dyDescent="0.2">
      <c r="L1197" t="s">
        <v>1093</v>
      </c>
      <c r="M1197">
        <v>26</v>
      </c>
      <c r="N1197">
        <v>183</v>
      </c>
      <c r="O1197">
        <v>78</v>
      </c>
      <c r="P1197" t="str">
        <f t="shared" si="36"/>
        <v>candidate</v>
      </c>
      <c r="Q1197" t="str">
        <f t="shared" si="37"/>
        <v>candidate</v>
      </c>
    </row>
    <row r="1198" spans="12:17" x14ac:dyDescent="0.2">
      <c r="L1198" t="s">
        <v>1094</v>
      </c>
      <c r="M1198">
        <v>26</v>
      </c>
      <c r="N1198">
        <v>175</v>
      </c>
      <c r="O1198">
        <v>69</v>
      </c>
      <c r="P1198" t="str">
        <f t="shared" si="36"/>
        <v>conditioned</v>
      </c>
      <c r="Q1198" t="str">
        <f t="shared" si="37"/>
        <v>not a candidate</v>
      </c>
    </row>
    <row r="1199" spans="12:17" x14ac:dyDescent="0.2">
      <c r="L1199" t="s">
        <v>1095</v>
      </c>
      <c r="M1199">
        <v>25</v>
      </c>
      <c r="N1199">
        <v>173</v>
      </c>
      <c r="O1199">
        <v>65</v>
      </c>
      <c r="P1199" t="str">
        <f t="shared" si="36"/>
        <v>conditioned</v>
      </c>
      <c r="Q1199" t="str">
        <f t="shared" si="37"/>
        <v>not a candidate</v>
      </c>
    </row>
    <row r="1200" spans="12:17" x14ac:dyDescent="0.2">
      <c r="L1200" t="s">
        <v>1096</v>
      </c>
      <c r="M1200">
        <v>25</v>
      </c>
      <c r="N1200">
        <v>175</v>
      </c>
      <c r="O1200">
        <v>72</v>
      </c>
      <c r="P1200" t="str">
        <f t="shared" si="36"/>
        <v>conditioned</v>
      </c>
      <c r="Q1200" t="str">
        <f t="shared" si="37"/>
        <v>not a candidate</v>
      </c>
    </row>
    <row r="1201" spans="12:17" x14ac:dyDescent="0.2">
      <c r="L1201" t="s">
        <v>1097</v>
      </c>
      <c r="M1201">
        <v>24</v>
      </c>
      <c r="N1201">
        <v>188</v>
      </c>
      <c r="O1201">
        <v>78</v>
      </c>
      <c r="P1201" t="str">
        <f t="shared" si="36"/>
        <v>candidate</v>
      </c>
      <c r="Q1201" t="str">
        <f t="shared" si="37"/>
        <v>candidate</v>
      </c>
    </row>
    <row r="1202" spans="12:17" x14ac:dyDescent="0.2">
      <c r="L1202" t="s">
        <v>1098</v>
      </c>
      <c r="M1202">
        <v>39</v>
      </c>
      <c r="N1202">
        <v>180</v>
      </c>
      <c r="O1202">
        <v>82</v>
      </c>
      <c r="P1202" t="str">
        <f t="shared" si="36"/>
        <v>candidate</v>
      </c>
      <c r="Q1202" t="str">
        <f t="shared" si="37"/>
        <v>candidate</v>
      </c>
    </row>
    <row r="1203" spans="12:17" x14ac:dyDescent="0.2">
      <c r="L1203" t="s">
        <v>1099</v>
      </c>
      <c r="M1203">
        <v>36</v>
      </c>
      <c r="N1203">
        <v>179</v>
      </c>
      <c r="O1203">
        <v>75</v>
      </c>
      <c r="P1203" t="str">
        <f t="shared" si="36"/>
        <v>conditioned</v>
      </c>
      <c r="Q1203" t="str">
        <f t="shared" si="37"/>
        <v>candidate</v>
      </c>
    </row>
    <row r="1204" spans="12:17" x14ac:dyDescent="0.2">
      <c r="L1204" t="s">
        <v>1100</v>
      </c>
      <c r="M1204">
        <v>34</v>
      </c>
      <c r="N1204">
        <v>176</v>
      </c>
      <c r="O1204">
        <v>83</v>
      </c>
      <c r="P1204" t="str">
        <f t="shared" si="36"/>
        <v>conditioned</v>
      </c>
      <c r="Q1204" t="str">
        <f t="shared" si="37"/>
        <v>candidate</v>
      </c>
    </row>
    <row r="1205" spans="12:17" x14ac:dyDescent="0.2">
      <c r="L1205" t="s">
        <v>1101</v>
      </c>
      <c r="M1205">
        <v>19</v>
      </c>
      <c r="N1205">
        <v>168</v>
      </c>
      <c r="O1205">
        <v>66</v>
      </c>
      <c r="P1205" t="str">
        <f t="shared" si="36"/>
        <v>conditioned</v>
      </c>
      <c r="Q1205" t="str">
        <f t="shared" si="37"/>
        <v>candidate</v>
      </c>
    </row>
    <row r="1206" spans="12:17" x14ac:dyDescent="0.2">
      <c r="L1206" t="s">
        <v>1102</v>
      </c>
      <c r="M1206">
        <v>17</v>
      </c>
      <c r="N1206">
        <v>188</v>
      </c>
      <c r="O1206">
        <v>81</v>
      </c>
      <c r="P1206" t="str">
        <f t="shared" si="36"/>
        <v>conditioned</v>
      </c>
      <c r="Q1206" t="str">
        <f t="shared" si="37"/>
        <v>candidate</v>
      </c>
    </row>
    <row r="1207" spans="12:17" x14ac:dyDescent="0.2">
      <c r="L1207" t="s">
        <v>1103</v>
      </c>
      <c r="M1207">
        <v>38</v>
      </c>
      <c r="N1207">
        <v>187</v>
      </c>
      <c r="O1207">
        <v>85</v>
      </c>
      <c r="P1207" t="str">
        <f t="shared" si="36"/>
        <v>candidate</v>
      </c>
      <c r="Q1207" t="str">
        <f t="shared" si="37"/>
        <v>candidate</v>
      </c>
    </row>
    <row r="1208" spans="12:17" x14ac:dyDescent="0.2">
      <c r="L1208" t="s">
        <v>1104</v>
      </c>
      <c r="M1208">
        <v>38</v>
      </c>
      <c r="N1208">
        <v>183</v>
      </c>
      <c r="O1208">
        <v>88</v>
      </c>
      <c r="P1208" t="str">
        <f t="shared" si="36"/>
        <v>candidate</v>
      </c>
      <c r="Q1208" t="str">
        <f t="shared" si="37"/>
        <v>candidate</v>
      </c>
    </row>
    <row r="1209" spans="12:17" x14ac:dyDescent="0.2">
      <c r="L1209" t="s">
        <v>1105</v>
      </c>
      <c r="M1209">
        <v>35</v>
      </c>
      <c r="N1209">
        <v>194</v>
      </c>
      <c r="O1209">
        <v>85</v>
      </c>
      <c r="P1209" t="str">
        <f t="shared" si="36"/>
        <v>candidate</v>
      </c>
      <c r="Q1209" t="str">
        <f t="shared" si="37"/>
        <v>candidate</v>
      </c>
    </row>
    <row r="1210" spans="12:17" x14ac:dyDescent="0.2">
      <c r="L1210" t="s">
        <v>1106</v>
      </c>
      <c r="M1210">
        <v>37</v>
      </c>
      <c r="N1210">
        <v>175</v>
      </c>
      <c r="O1210">
        <v>65</v>
      </c>
      <c r="P1210" t="str">
        <f t="shared" si="36"/>
        <v>conditioned</v>
      </c>
      <c r="Q1210" t="str">
        <f t="shared" si="37"/>
        <v>not a candidate</v>
      </c>
    </row>
    <row r="1211" spans="12:17" x14ac:dyDescent="0.2">
      <c r="L1211" t="s">
        <v>1107</v>
      </c>
      <c r="M1211">
        <v>36</v>
      </c>
      <c r="N1211">
        <v>188</v>
      </c>
      <c r="O1211">
        <v>82</v>
      </c>
      <c r="P1211" t="str">
        <f t="shared" si="36"/>
        <v>candidate</v>
      </c>
      <c r="Q1211" t="str">
        <f t="shared" si="37"/>
        <v>candidate</v>
      </c>
    </row>
    <row r="1212" spans="12:17" x14ac:dyDescent="0.2">
      <c r="L1212" t="s">
        <v>1108</v>
      </c>
      <c r="M1212">
        <v>34</v>
      </c>
      <c r="N1212">
        <v>186</v>
      </c>
      <c r="O1212">
        <v>81</v>
      </c>
      <c r="P1212" t="str">
        <f t="shared" si="36"/>
        <v>candidate</v>
      </c>
      <c r="Q1212" t="str">
        <f t="shared" si="37"/>
        <v>candidate</v>
      </c>
    </row>
    <row r="1213" spans="12:17" x14ac:dyDescent="0.2">
      <c r="L1213" t="s">
        <v>1109</v>
      </c>
      <c r="M1213">
        <v>34</v>
      </c>
      <c r="N1213">
        <v>175</v>
      </c>
      <c r="O1213">
        <v>77</v>
      </c>
      <c r="P1213" t="str">
        <f t="shared" si="36"/>
        <v>conditioned</v>
      </c>
      <c r="Q1213" t="str">
        <f t="shared" si="37"/>
        <v>candidate</v>
      </c>
    </row>
    <row r="1214" spans="12:17" x14ac:dyDescent="0.2">
      <c r="L1214" t="s">
        <v>1110</v>
      </c>
      <c r="M1214">
        <v>32</v>
      </c>
      <c r="N1214">
        <v>185</v>
      </c>
      <c r="O1214">
        <v>73</v>
      </c>
      <c r="P1214" t="str">
        <f t="shared" si="36"/>
        <v>candidate</v>
      </c>
      <c r="Q1214" t="str">
        <f t="shared" si="37"/>
        <v>candidate</v>
      </c>
    </row>
    <row r="1215" spans="12:17" x14ac:dyDescent="0.2">
      <c r="L1215" t="s">
        <v>1111</v>
      </c>
      <c r="M1215">
        <v>32</v>
      </c>
      <c r="N1215">
        <v>183</v>
      </c>
      <c r="O1215">
        <v>76</v>
      </c>
      <c r="P1215" t="str">
        <f t="shared" si="36"/>
        <v>candidate</v>
      </c>
      <c r="Q1215" t="str">
        <f t="shared" si="37"/>
        <v>candidate</v>
      </c>
    </row>
    <row r="1216" spans="12:17" x14ac:dyDescent="0.2">
      <c r="L1216" t="s">
        <v>1040</v>
      </c>
      <c r="M1216">
        <v>34</v>
      </c>
      <c r="N1216">
        <v>192</v>
      </c>
      <c r="O1216">
        <v>87</v>
      </c>
      <c r="P1216" t="str">
        <f t="shared" si="36"/>
        <v>candidate</v>
      </c>
      <c r="Q1216" t="str">
        <f t="shared" si="37"/>
        <v>candidate</v>
      </c>
    </row>
    <row r="1217" spans="12:17" x14ac:dyDescent="0.2">
      <c r="L1217" t="s">
        <v>1041</v>
      </c>
      <c r="M1217">
        <v>32</v>
      </c>
      <c r="N1217">
        <v>180</v>
      </c>
      <c r="O1217">
        <v>80</v>
      </c>
      <c r="P1217" t="str">
        <f t="shared" si="36"/>
        <v>candidate</v>
      </c>
      <c r="Q1217" t="str">
        <f t="shared" si="37"/>
        <v>candidate</v>
      </c>
    </row>
    <row r="1218" spans="12:17" x14ac:dyDescent="0.2">
      <c r="L1218" t="s">
        <v>1042</v>
      </c>
      <c r="M1218">
        <v>32</v>
      </c>
      <c r="N1218">
        <v>189</v>
      </c>
      <c r="O1218">
        <v>84</v>
      </c>
      <c r="P1218" t="str">
        <f t="shared" ref="P1218:P1281" si="38">IF(AND(M1218&gt;=20, N1218&gt;=180), "candidate", "conditioned")</f>
        <v>candidate</v>
      </c>
      <c r="Q1218" t="str">
        <f t="shared" ref="Q1218:Q1281" si="39">IF(OR(M1218&lt;=22, N1218&gt;=183, O1218&gt;=74), "candidate", "not a candidate")</f>
        <v>candidate</v>
      </c>
    </row>
    <row r="1219" spans="12:17" x14ac:dyDescent="0.2">
      <c r="L1219" t="s">
        <v>1043</v>
      </c>
      <c r="M1219">
        <v>31</v>
      </c>
      <c r="N1219">
        <v>184</v>
      </c>
      <c r="O1219">
        <v>80</v>
      </c>
      <c r="P1219" t="str">
        <f t="shared" si="38"/>
        <v>candidate</v>
      </c>
      <c r="Q1219" t="str">
        <f t="shared" si="39"/>
        <v>candidate</v>
      </c>
    </row>
    <row r="1220" spans="12:17" x14ac:dyDescent="0.2">
      <c r="L1220" t="s">
        <v>826</v>
      </c>
      <c r="M1220">
        <v>31</v>
      </c>
      <c r="N1220">
        <v>182</v>
      </c>
      <c r="O1220">
        <v>76</v>
      </c>
      <c r="P1220" t="str">
        <f t="shared" si="38"/>
        <v>candidate</v>
      </c>
      <c r="Q1220" t="str">
        <f t="shared" si="39"/>
        <v>candidate</v>
      </c>
    </row>
    <row r="1221" spans="12:17" x14ac:dyDescent="0.2">
      <c r="L1221" t="s">
        <v>1112</v>
      </c>
      <c r="M1221">
        <v>21</v>
      </c>
      <c r="N1221">
        <v>175</v>
      </c>
      <c r="O1221">
        <v>76</v>
      </c>
      <c r="P1221" t="str">
        <f t="shared" si="38"/>
        <v>conditioned</v>
      </c>
      <c r="Q1221" t="str">
        <f t="shared" si="39"/>
        <v>candidate</v>
      </c>
    </row>
    <row r="1222" spans="12:17" x14ac:dyDescent="0.2">
      <c r="L1222" t="s">
        <v>1113</v>
      </c>
      <c r="M1222">
        <v>21</v>
      </c>
      <c r="N1222">
        <v>178</v>
      </c>
      <c r="O1222">
        <v>70</v>
      </c>
      <c r="P1222" t="str">
        <f t="shared" si="38"/>
        <v>conditioned</v>
      </c>
      <c r="Q1222" t="str">
        <f t="shared" si="39"/>
        <v>candidate</v>
      </c>
    </row>
    <row r="1223" spans="12:17" x14ac:dyDescent="0.2">
      <c r="L1223" t="s">
        <v>1114</v>
      </c>
      <c r="M1223">
        <v>21</v>
      </c>
      <c r="N1223">
        <v>182</v>
      </c>
      <c r="O1223">
        <v>71</v>
      </c>
      <c r="P1223" t="str">
        <f t="shared" si="38"/>
        <v>candidate</v>
      </c>
      <c r="Q1223" t="str">
        <f t="shared" si="39"/>
        <v>candidate</v>
      </c>
    </row>
    <row r="1224" spans="12:17" x14ac:dyDescent="0.2">
      <c r="L1224" t="s">
        <v>1115</v>
      </c>
      <c r="M1224">
        <v>20</v>
      </c>
      <c r="N1224">
        <v>181</v>
      </c>
      <c r="O1224">
        <v>82</v>
      </c>
      <c r="P1224" t="str">
        <f t="shared" si="38"/>
        <v>candidate</v>
      </c>
      <c r="Q1224" t="str">
        <f t="shared" si="39"/>
        <v>candidate</v>
      </c>
    </row>
    <row r="1225" spans="12:17" x14ac:dyDescent="0.2">
      <c r="L1225" t="s">
        <v>1116</v>
      </c>
      <c r="M1225">
        <v>20</v>
      </c>
      <c r="N1225">
        <v>179</v>
      </c>
      <c r="O1225">
        <v>74</v>
      </c>
      <c r="P1225" t="str">
        <f t="shared" si="38"/>
        <v>conditioned</v>
      </c>
      <c r="Q1225" t="str">
        <f t="shared" si="39"/>
        <v>candidate</v>
      </c>
    </row>
    <row r="1226" spans="12:17" x14ac:dyDescent="0.2">
      <c r="L1226" t="s">
        <v>1117</v>
      </c>
      <c r="M1226">
        <v>23</v>
      </c>
      <c r="N1226">
        <v>180</v>
      </c>
      <c r="O1226">
        <v>70</v>
      </c>
      <c r="P1226" t="str">
        <f t="shared" si="38"/>
        <v>candidate</v>
      </c>
      <c r="Q1226" t="str">
        <f t="shared" si="39"/>
        <v>not a candidate</v>
      </c>
    </row>
    <row r="1227" spans="12:17" x14ac:dyDescent="0.2">
      <c r="L1227" t="s">
        <v>1118</v>
      </c>
      <c r="M1227">
        <v>20</v>
      </c>
      <c r="N1227">
        <v>175</v>
      </c>
      <c r="O1227">
        <v>62</v>
      </c>
      <c r="P1227" t="str">
        <f t="shared" si="38"/>
        <v>conditioned</v>
      </c>
      <c r="Q1227" t="str">
        <f t="shared" si="39"/>
        <v>candidate</v>
      </c>
    </row>
    <row r="1228" spans="12:17" x14ac:dyDescent="0.2">
      <c r="L1228" t="s">
        <v>1119</v>
      </c>
      <c r="M1228">
        <v>21</v>
      </c>
      <c r="N1228">
        <v>193</v>
      </c>
      <c r="O1228">
        <v>87</v>
      </c>
      <c r="P1228" t="str">
        <f t="shared" si="38"/>
        <v>candidate</v>
      </c>
      <c r="Q1228" t="str">
        <f t="shared" si="39"/>
        <v>candidate</v>
      </c>
    </row>
    <row r="1229" spans="12:17" x14ac:dyDescent="0.2">
      <c r="L1229" t="s">
        <v>1120</v>
      </c>
      <c r="M1229">
        <v>20</v>
      </c>
      <c r="N1229">
        <v>180</v>
      </c>
      <c r="O1229">
        <v>73</v>
      </c>
      <c r="P1229" t="str">
        <f t="shared" si="38"/>
        <v>candidate</v>
      </c>
      <c r="Q1229" t="str">
        <f t="shared" si="39"/>
        <v>candidate</v>
      </c>
    </row>
    <row r="1230" spans="12:17" x14ac:dyDescent="0.2">
      <c r="L1230" t="s">
        <v>1121</v>
      </c>
      <c r="M1230">
        <v>22</v>
      </c>
      <c r="N1230">
        <v>189</v>
      </c>
      <c r="O1230">
        <v>83</v>
      </c>
      <c r="P1230" t="str">
        <f t="shared" si="38"/>
        <v>candidate</v>
      </c>
      <c r="Q1230" t="str">
        <f t="shared" si="39"/>
        <v>candidate</v>
      </c>
    </row>
    <row r="1231" spans="12:17" x14ac:dyDescent="0.2">
      <c r="L1231" t="s">
        <v>1122</v>
      </c>
      <c r="M1231">
        <v>21</v>
      </c>
      <c r="N1231">
        <v>187</v>
      </c>
      <c r="O1231">
        <v>70</v>
      </c>
      <c r="P1231" t="str">
        <f t="shared" si="38"/>
        <v>candidate</v>
      </c>
      <c r="Q1231" t="str">
        <f t="shared" si="39"/>
        <v>candidate</v>
      </c>
    </row>
    <row r="1232" spans="12:17" x14ac:dyDescent="0.2">
      <c r="L1232" t="s">
        <v>1123</v>
      </c>
      <c r="M1232">
        <v>20</v>
      </c>
      <c r="N1232">
        <v>175</v>
      </c>
      <c r="O1232">
        <v>69</v>
      </c>
      <c r="P1232" t="str">
        <f t="shared" si="38"/>
        <v>conditioned</v>
      </c>
      <c r="Q1232" t="str">
        <f t="shared" si="39"/>
        <v>candidate</v>
      </c>
    </row>
    <row r="1233" spans="12:17" x14ac:dyDescent="0.2">
      <c r="L1233" t="s">
        <v>1124</v>
      </c>
      <c r="M1233">
        <v>23</v>
      </c>
      <c r="N1233">
        <v>192</v>
      </c>
      <c r="O1233">
        <v>84</v>
      </c>
      <c r="P1233" t="str">
        <f t="shared" si="38"/>
        <v>candidate</v>
      </c>
      <c r="Q1233" t="str">
        <f t="shared" si="39"/>
        <v>candidate</v>
      </c>
    </row>
    <row r="1234" spans="12:17" x14ac:dyDescent="0.2">
      <c r="L1234" t="s">
        <v>1125</v>
      </c>
      <c r="M1234">
        <v>19</v>
      </c>
      <c r="N1234">
        <v>186</v>
      </c>
      <c r="O1234">
        <v>70</v>
      </c>
      <c r="P1234" t="str">
        <f t="shared" si="38"/>
        <v>conditioned</v>
      </c>
      <c r="Q1234" t="str">
        <f t="shared" si="39"/>
        <v>candidate</v>
      </c>
    </row>
    <row r="1235" spans="12:17" x14ac:dyDescent="0.2">
      <c r="L1235" t="s">
        <v>1126</v>
      </c>
      <c r="M1235">
        <v>22</v>
      </c>
      <c r="N1235">
        <v>187</v>
      </c>
      <c r="O1235">
        <v>75</v>
      </c>
      <c r="P1235" t="str">
        <f t="shared" si="38"/>
        <v>candidate</v>
      </c>
      <c r="Q1235" t="str">
        <f t="shared" si="39"/>
        <v>candidate</v>
      </c>
    </row>
    <row r="1236" spans="12:17" x14ac:dyDescent="0.2">
      <c r="L1236" t="s">
        <v>1127</v>
      </c>
      <c r="M1236">
        <v>17</v>
      </c>
      <c r="N1236">
        <v>185</v>
      </c>
      <c r="O1236">
        <v>76</v>
      </c>
      <c r="P1236" t="str">
        <f t="shared" si="38"/>
        <v>conditioned</v>
      </c>
      <c r="Q1236" t="str">
        <f t="shared" si="39"/>
        <v>candidate</v>
      </c>
    </row>
    <row r="1237" spans="12:17" x14ac:dyDescent="0.2">
      <c r="L1237" t="s">
        <v>1128</v>
      </c>
      <c r="M1237">
        <v>21</v>
      </c>
      <c r="N1237">
        <v>177</v>
      </c>
      <c r="O1237">
        <v>71</v>
      </c>
      <c r="P1237" t="str">
        <f t="shared" si="38"/>
        <v>conditioned</v>
      </c>
      <c r="Q1237" t="str">
        <f t="shared" si="39"/>
        <v>candidate</v>
      </c>
    </row>
    <row r="1238" spans="12:17" x14ac:dyDescent="0.2">
      <c r="L1238" t="s">
        <v>1129</v>
      </c>
      <c r="M1238">
        <v>21</v>
      </c>
      <c r="N1238">
        <v>191</v>
      </c>
      <c r="O1238">
        <v>75</v>
      </c>
      <c r="P1238" t="str">
        <f t="shared" si="38"/>
        <v>candidate</v>
      </c>
      <c r="Q1238" t="str">
        <f t="shared" si="39"/>
        <v>candidate</v>
      </c>
    </row>
    <row r="1239" spans="12:17" x14ac:dyDescent="0.2">
      <c r="L1239" t="s">
        <v>1130</v>
      </c>
      <c r="M1239">
        <v>20</v>
      </c>
      <c r="N1239">
        <v>190</v>
      </c>
      <c r="O1239">
        <v>82</v>
      </c>
      <c r="P1239" t="str">
        <f t="shared" si="38"/>
        <v>candidate</v>
      </c>
      <c r="Q1239" t="str">
        <f t="shared" si="39"/>
        <v>candidate</v>
      </c>
    </row>
    <row r="1240" spans="12:17" x14ac:dyDescent="0.2">
      <c r="L1240" t="s">
        <v>1131</v>
      </c>
      <c r="M1240">
        <v>22</v>
      </c>
      <c r="N1240">
        <v>173</v>
      </c>
      <c r="O1240">
        <v>69</v>
      </c>
      <c r="P1240" t="str">
        <f t="shared" si="38"/>
        <v>conditioned</v>
      </c>
      <c r="Q1240" t="str">
        <f t="shared" si="39"/>
        <v>candidate</v>
      </c>
    </row>
    <row r="1241" spans="12:17" x14ac:dyDescent="0.2">
      <c r="L1241" t="s">
        <v>1132</v>
      </c>
      <c r="M1241">
        <v>18</v>
      </c>
      <c r="N1241">
        <v>178</v>
      </c>
      <c r="O1241">
        <v>73</v>
      </c>
      <c r="P1241" t="str">
        <f t="shared" si="38"/>
        <v>conditioned</v>
      </c>
      <c r="Q1241" t="str">
        <f t="shared" si="39"/>
        <v>candidate</v>
      </c>
    </row>
    <row r="1242" spans="12:17" x14ac:dyDescent="0.2">
      <c r="L1242" t="s">
        <v>1133</v>
      </c>
      <c r="M1242">
        <v>19</v>
      </c>
      <c r="N1242">
        <v>192</v>
      </c>
      <c r="O1242">
        <v>80</v>
      </c>
      <c r="P1242" t="str">
        <f t="shared" si="38"/>
        <v>conditioned</v>
      </c>
      <c r="Q1242" t="str">
        <f t="shared" si="39"/>
        <v>candidate</v>
      </c>
    </row>
    <row r="1243" spans="12:17" x14ac:dyDescent="0.2">
      <c r="L1243" t="s">
        <v>1134</v>
      </c>
      <c r="M1243">
        <v>20</v>
      </c>
      <c r="N1243">
        <v>178</v>
      </c>
      <c r="O1243">
        <v>64</v>
      </c>
      <c r="P1243" t="str">
        <f t="shared" si="38"/>
        <v>conditioned</v>
      </c>
      <c r="Q1243" t="str">
        <f t="shared" si="39"/>
        <v>candidate</v>
      </c>
    </row>
    <row r="1244" spans="12:17" x14ac:dyDescent="0.2">
      <c r="L1244" t="s">
        <v>972</v>
      </c>
      <c r="M1244">
        <v>20</v>
      </c>
      <c r="N1244">
        <v>175</v>
      </c>
      <c r="O1244">
        <v>67</v>
      </c>
      <c r="P1244" t="str">
        <f t="shared" si="38"/>
        <v>conditioned</v>
      </c>
      <c r="Q1244" t="str">
        <f t="shared" si="39"/>
        <v>candidate</v>
      </c>
    </row>
    <row r="1245" spans="12:17" x14ac:dyDescent="0.2">
      <c r="L1245" t="s">
        <v>1135</v>
      </c>
      <c r="M1245">
        <v>19</v>
      </c>
      <c r="N1245">
        <v>188</v>
      </c>
      <c r="O1245">
        <v>76</v>
      </c>
      <c r="P1245" t="str">
        <f t="shared" si="38"/>
        <v>conditioned</v>
      </c>
      <c r="Q1245" t="str">
        <f t="shared" si="39"/>
        <v>candidate</v>
      </c>
    </row>
    <row r="1246" spans="12:17" x14ac:dyDescent="0.2">
      <c r="L1246" t="s">
        <v>1136</v>
      </c>
      <c r="M1246">
        <v>21</v>
      </c>
      <c r="N1246">
        <v>188</v>
      </c>
      <c r="O1246">
        <v>80</v>
      </c>
      <c r="P1246" t="str">
        <f t="shared" si="38"/>
        <v>candidate</v>
      </c>
      <c r="Q1246" t="str">
        <f t="shared" si="39"/>
        <v>candidate</v>
      </c>
    </row>
    <row r="1247" spans="12:17" x14ac:dyDescent="0.2">
      <c r="L1247" t="s">
        <v>1137</v>
      </c>
      <c r="M1247">
        <v>18</v>
      </c>
      <c r="N1247">
        <v>175</v>
      </c>
      <c r="O1247">
        <v>70</v>
      </c>
      <c r="P1247" t="str">
        <f t="shared" si="38"/>
        <v>conditioned</v>
      </c>
      <c r="Q1247" t="str">
        <f t="shared" si="39"/>
        <v>candidate</v>
      </c>
    </row>
    <row r="1248" spans="12:17" x14ac:dyDescent="0.2">
      <c r="L1248" t="s">
        <v>1138</v>
      </c>
      <c r="M1248">
        <v>18</v>
      </c>
      <c r="N1248">
        <v>172</v>
      </c>
      <c r="O1248">
        <v>69</v>
      </c>
      <c r="P1248" t="str">
        <f t="shared" si="38"/>
        <v>conditioned</v>
      </c>
      <c r="Q1248" t="str">
        <f t="shared" si="39"/>
        <v>candidate</v>
      </c>
    </row>
    <row r="1249" spans="12:17" x14ac:dyDescent="0.2">
      <c r="L1249" t="s">
        <v>1139</v>
      </c>
      <c r="M1249">
        <v>20</v>
      </c>
      <c r="N1249">
        <v>191</v>
      </c>
      <c r="O1249">
        <v>77</v>
      </c>
      <c r="P1249" t="str">
        <f t="shared" si="38"/>
        <v>candidate</v>
      </c>
      <c r="Q1249" t="str">
        <f t="shared" si="39"/>
        <v>candidate</v>
      </c>
    </row>
    <row r="1250" spans="12:17" x14ac:dyDescent="0.2">
      <c r="L1250" t="s">
        <v>871</v>
      </c>
      <c r="M1250">
        <v>20</v>
      </c>
      <c r="N1250">
        <v>180</v>
      </c>
      <c r="O1250">
        <v>65</v>
      </c>
      <c r="P1250" t="str">
        <f t="shared" si="38"/>
        <v>candidate</v>
      </c>
      <c r="Q1250" t="str">
        <f t="shared" si="39"/>
        <v>candidate</v>
      </c>
    </row>
    <row r="1251" spans="12:17" x14ac:dyDescent="0.2">
      <c r="L1251" t="s">
        <v>1140</v>
      </c>
      <c r="M1251">
        <v>17</v>
      </c>
      <c r="N1251">
        <v>185</v>
      </c>
      <c r="O1251">
        <v>72</v>
      </c>
      <c r="P1251" t="str">
        <f t="shared" si="38"/>
        <v>conditioned</v>
      </c>
      <c r="Q1251" t="str">
        <f t="shared" si="39"/>
        <v>candidate</v>
      </c>
    </row>
    <row r="1252" spans="12:17" x14ac:dyDescent="0.2">
      <c r="L1252" t="s">
        <v>1141</v>
      </c>
      <c r="M1252">
        <v>22</v>
      </c>
      <c r="N1252">
        <v>176</v>
      </c>
      <c r="O1252">
        <v>69</v>
      </c>
      <c r="P1252" t="str">
        <f t="shared" si="38"/>
        <v>conditioned</v>
      </c>
      <c r="Q1252" t="str">
        <f t="shared" si="39"/>
        <v>candidate</v>
      </c>
    </row>
    <row r="1253" spans="12:17" x14ac:dyDescent="0.2">
      <c r="L1253" t="s">
        <v>1142</v>
      </c>
      <c r="M1253">
        <v>18</v>
      </c>
      <c r="N1253">
        <v>190</v>
      </c>
      <c r="O1253">
        <v>68</v>
      </c>
      <c r="P1253" t="str">
        <f t="shared" si="38"/>
        <v>conditioned</v>
      </c>
      <c r="Q1253" t="str">
        <f t="shared" si="39"/>
        <v>candidate</v>
      </c>
    </row>
    <row r="1254" spans="12:17" x14ac:dyDescent="0.2">
      <c r="L1254" t="s">
        <v>1143</v>
      </c>
      <c r="M1254">
        <v>19</v>
      </c>
      <c r="N1254">
        <v>186</v>
      </c>
      <c r="O1254">
        <v>72</v>
      </c>
      <c r="P1254" t="str">
        <f t="shared" si="38"/>
        <v>conditioned</v>
      </c>
      <c r="Q1254" t="str">
        <f t="shared" si="39"/>
        <v>candidate</v>
      </c>
    </row>
    <row r="1255" spans="12:17" x14ac:dyDescent="0.2">
      <c r="L1255" t="s">
        <v>1144</v>
      </c>
      <c r="M1255">
        <v>20</v>
      </c>
      <c r="N1255">
        <v>174</v>
      </c>
      <c r="O1255">
        <v>69</v>
      </c>
      <c r="P1255" t="str">
        <f t="shared" si="38"/>
        <v>conditioned</v>
      </c>
      <c r="Q1255" t="str">
        <f t="shared" si="39"/>
        <v>candidate</v>
      </c>
    </row>
    <row r="1256" spans="12:17" x14ac:dyDescent="0.2">
      <c r="L1256" t="s">
        <v>1145</v>
      </c>
      <c r="M1256">
        <v>20</v>
      </c>
      <c r="N1256">
        <v>189</v>
      </c>
      <c r="O1256">
        <v>80</v>
      </c>
      <c r="P1256" t="str">
        <f t="shared" si="38"/>
        <v>candidate</v>
      </c>
      <c r="Q1256" t="str">
        <f t="shared" si="39"/>
        <v>candidate</v>
      </c>
    </row>
    <row r="1257" spans="12:17" x14ac:dyDescent="0.2">
      <c r="L1257" t="s">
        <v>1146</v>
      </c>
      <c r="M1257">
        <v>18</v>
      </c>
      <c r="N1257">
        <v>178</v>
      </c>
      <c r="O1257">
        <v>70</v>
      </c>
      <c r="P1257" t="str">
        <f t="shared" si="38"/>
        <v>conditioned</v>
      </c>
      <c r="Q1257" t="str">
        <f t="shared" si="39"/>
        <v>candidate</v>
      </c>
    </row>
    <row r="1258" spans="12:17" x14ac:dyDescent="0.2">
      <c r="L1258" t="s">
        <v>1147</v>
      </c>
      <c r="M1258">
        <v>17</v>
      </c>
      <c r="N1258">
        <v>191</v>
      </c>
      <c r="O1258">
        <v>76</v>
      </c>
      <c r="P1258" t="str">
        <f t="shared" si="38"/>
        <v>conditioned</v>
      </c>
      <c r="Q1258" t="str">
        <f t="shared" si="39"/>
        <v>candidate</v>
      </c>
    </row>
    <row r="1259" spans="12:17" x14ac:dyDescent="0.2">
      <c r="L1259" t="s">
        <v>1148</v>
      </c>
      <c r="M1259">
        <v>17</v>
      </c>
      <c r="N1259">
        <v>172</v>
      </c>
      <c r="O1259">
        <v>68</v>
      </c>
      <c r="P1259" t="str">
        <f t="shared" si="38"/>
        <v>conditioned</v>
      </c>
      <c r="Q1259" t="str">
        <f t="shared" si="39"/>
        <v>candidate</v>
      </c>
    </row>
    <row r="1260" spans="12:17" x14ac:dyDescent="0.2">
      <c r="L1260" t="s">
        <v>1149</v>
      </c>
      <c r="M1260">
        <v>16</v>
      </c>
      <c r="N1260">
        <v>173</v>
      </c>
      <c r="O1260">
        <v>65</v>
      </c>
      <c r="P1260" t="str">
        <f t="shared" si="38"/>
        <v>conditioned</v>
      </c>
      <c r="Q1260" t="str">
        <f t="shared" si="39"/>
        <v>candidate</v>
      </c>
    </row>
    <row r="1261" spans="12:17" x14ac:dyDescent="0.2">
      <c r="L1261" t="s">
        <v>1150</v>
      </c>
      <c r="M1261">
        <v>17</v>
      </c>
      <c r="N1261">
        <v>175</v>
      </c>
      <c r="O1261">
        <v>73</v>
      </c>
      <c r="P1261" t="str">
        <f t="shared" si="38"/>
        <v>conditioned</v>
      </c>
      <c r="Q1261" t="str">
        <f t="shared" si="39"/>
        <v>candidate</v>
      </c>
    </row>
    <row r="1262" spans="12:17" x14ac:dyDescent="0.2">
      <c r="L1262" t="s">
        <v>1151</v>
      </c>
      <c r="M1262">
        <v>27</v>
      </c>
      <c r="N1262">
        <v>181</v>
      </c>
      <c r="O1262">
        <v>73</v>
      </c>
      <c r="P1262" t="str">
        <f t="shared" si="38"/>
        <v>candidate</v>
      </c>
      <c r="Q1262" t="str">
        <f t="shared" si="39"/>
        <v>not a candidate</v>
      </c>
    </row>
    <row r="1263" spans="12:17" x14ac:dyDescent="0.2">
      <c r="L1263" t="s">
        <v>1095</v>
      </c>
      <c r="M1263">
        <v>25</v>
      </c>
      <c r="N1263">
        <v>173</v>
      </c>
      <c r="O1263">
        <v>65</v>
      </c>
      <c r="P1263" t="str">
        <f t="shared" si="38"/>
        <v>conditioned</v>
      </c>
      <c r="Q1263" t="str">
        <f t="shared" si="39"/>
        <v>not a candidate</v>
      </c>
    </row>
    <row r="1264" spans="12:17" x14ac:dyDescent="0.2">
      <c r="L1264" t="s">
        <v>1152</v>
      </c>
      <c r="M1264">
        <v>25</v>
      </c>
      <c r="N1264">
        <v>190</v>
      </c>
      <c r="O1264">
        <v>86</v>
      </c>
      <c r="P1264" t="str">
        <f t="shared" si="38"/>
        <v>candidate</v>
      </c>
      <c r="Q1264" t="str">
        <f t="shared" si="39"/>
        <v>candidate</v>
      </c>
    </row>
    <row r="1265" spans="12:17" x14ac:dyDescent="0.2">
      <c r="L1265" t="s">
        <v>1153</v>
      </c>
      <c r="M1265">
        <v>23</v>
      </c>
      <c r="N1265">
        <v>185</v>
      </c>
      <c r="O1265">
        <v>81</v>
      </c>
      <c r="P1265" t="str">
        <f t="shared" si="38"/>
        <v>candidate</v>
      </c>
      <c r="Q1265" t="str">
        <f t="shared" si="39"/>
        <v>candidate</v>
      </c>
    </row>
    <row r="1266" spans="12:17" x14ac:dyDescent="0.2">
      <c r="L1266" t="s">
        <v>1096</v>
      </c>
      <c r="M1266">
        <v>25</v>
      </c>
      <c r="N1266">
        <v>175</v>
      </c>
      <c r="O1266">
        <v>72</v>
      </c>
      <c r="P1266" t="str">
        <f t="shared" si="38"/>
        <v>conditioned</v>
      </c>
      <c r="Q1266" t="str">
        <f t="shared" si="39"/>
        <v>not a candidate</v>
      </c>
    </row>
    <row r="1267" spans="12:17" x14ac:dyDescent="0.2">
      <c r="L1267" t="s">
        <v>1154</v>
      </c>
      <c r="M1267">
        <v>25</v>
      </c>
      <c r="N1267">
        <v>191</v>
      </c>
      <c r="O1267">
        <v>90</v>
      </c>
      <c r="P1267" t="str">
        <f t="shared" si="38"/>
        <v>candidate</v>
      </c>
      <c r="Q1267" t="str">
        <f t="shared" si="39"/>
        <v>candidate</v>
      </c>
    </row>
    <row r="1268" spans="12:17" x14ac:dyDescent="0.2">
      <c r="L1268" t="s">
        <v>1155</v>
      </c>
      <c r="M1268">
        <v>25</v>
      </c>
      <c r="N1268">
        <v>175</v>
      </c>
      <c r="O1268">
        <v>67</v>
      </c>
      <c r="P1268" t="str">
        <f t="shared" si="38"/>
        <v>conditioned</v>
      </c>
      <c r="Q1268" t="str">
        <f t="shared" si="39"/>
        <v>not a candidate</v>
      </c>
    </row>
    <row r="1269" spans="12:17" x14ac:dyDescent="0.2">
      <c r="L1269" t="s">
        <v>1156</v>
      </c>
      <c r="M1269">
        <v>25</v>
      </c>
      <c r="N1269">
        <v>179</v>
      </c>
      <c r="O1269">
        <v>62</v>
      </c>
      <c r="P1269" t="str">
        <f t="shared" si="38"/>
        <v>conditioned</v>
      </c>
      <c r="Q1269" t="str">
        <f t="shared" si="39"/>
        <v>not a candidate</v>
      </c>
    </row>
    <row r="1270" spans="12:17" x14ac:dyDescent="0.2">
      <c r="L1270" t="s">
        <v>1157</v>
      </c>
      <c r="M1270">
        <v>25</v>
      </c>
      <c r="N1270">
        <v>191</v>
      </c>
      <c r="O1270">
        <v>80</v>
      </c>
      <c r="P1270" t="str">
        <f t="shared" si="38"/>
        <v>candidate</v>
      </c>
      <c r="Q1270" t="str">
        <f t="shared" si="39"/>
        <v>candidate</v>
      </c>
    </row>
    <row r="1271" spans="12:17" x14ac:dyDescent="0.2">
      <c r="L1271" t="s">
        <v>1158</v>
      </c>
      <c r="M1271">
        <v>23</v>
      </c>
      <c r="N1271">
        <v>184</v>
      </c>
      <c r="O1271">
        <v>78</v>
      </c>
      <c r="P1271" t="str">
        <f t="shared" si="38"/>
        <v>candidate</v>
      </c>
      <c r="Q1271" t="str">
        <f t="shared" si="39"/>
        <v>candidate</v>
      </c>
    </row>
    <row r="1272" spans="12:17" x14ac:dyDescent="0.2">
      <c r="L1272" t="s">
        <v>1159</v>
      </c>
      <c r="M1272">
        <v>23</v>
      </c>
      <c r="N1272">
        <v>185</v>
      </c>
      <c r="O1272">
        <v>78</v>
      </c>
      <c r="P1272" t="str">
        <f t="shared" si="38"/>
        <v>candidate</v>
      </c>
      <c r="Q1272" t="str">
        <f t="shared" si="39"/>
        <v>candidate</v>
      </c>
    </row>
    <row r="1273" spans="12:17" x14ac:dyDescent="0.2">
      <c r="L1273" t="s">
        <v>1160</v>
      </c>
      <c r="M1273">
        <v>23</v>
      </c>
      <c r="N1273">
        <v>182</v>
      </c>
      <c r="O1273">
        <v>66</v>
      </c>
      <c r="P1273" t="str">
        <f t="shared" si="38"/>
        <v>candidate</v>
      </c>
      <c r="Q1273" t="str">
        <f t="shared" si="39"/>
        <v>not a candidate</v>
      </c>
    </row>
    <row r="1274" spans="12:17" x14ac:dyDescent="0.2">
      <c r="L1274" t="s">
        <v>992</v>
      </c>
      <c r="M1274">
        <v>28</v>
      </c>
      <c r="N1274">
        <v>187</v>
      </c>
      <c r="O1274">
        <v>79</v>
      </c>
      <c r="P1274" t="str">
        <f t="shared" si="38"/>
        <v>candidate</v>
      </c>
      <c r="Q1274" t="str">
        <f t="shared" si="39"/>
        <v>candidate</v>
      </c>
    </row>
    <row r="1275" spans="12:17" x14ac:dyDescent="0.2">
      <c r="L1275" t="s">
        <v>1161</v>
      </c>
      <c r="M1275">
        <v>23</v>
      </c>
      <c r="N1275">
        <v>196</v>
      </c>
      <c r="O1275">
        <v>88</v>
      </c>
      <c r="P1275" t="str">
        <f t="shared" si="38"/>
        <v>candidate</v>
      </c>
      <c r="Q1275" t="str">
        <f t="shared" si="39"/>
        <v>candidate</v>
      </c>
    </row>
    <row r="1276" spans="12:17" x14ac:dyDescent="0.2">
      <c r="L1276" t="s">
        <v>1162</v>
      </c>
      <c r="M1276">
        <v>23</v>
      </c>
      <c r="N1276">
        <v>184</v>
      </c>
      <c r="O1276">
        <v>75</v>
      </c>
      <c r="P1276" t="str">
        <f t="shared" si="38"/>
        <v>candidate</v>
      </c>
      <c r="Q1276" t="str">
        <f t="shared" si="39"/>
        <v>candidate</v>
      </c>
    </row>
    <row r="1277" spans="12:17" x14ac:dyDescent="0.2">
      <c r="L1277" t="s">
        <v>1163</v>
      </c>
      <c r="M1277">
        <v>24</v>
      </c>
      <c r="N1277">
        <v>190</v>
      </c>
      <c r="O1277">
        <v>85</v>
      </c>
      <c r="P1277" t="str">
        <f t="shared" si="38"/>
        <v>candidate</v>
      </c>
      <c r="Q1277" t="str">
        <f t="shared" si="39"/>
        <v>candidate</v>
      </c>
    </row>
    <row r="1278" spans="12:17" x14ac:dyDescent="0.2">
      <c r="L1278" t="s">
        <v>1164</v>
      </c>
      <c r="M1278">
        <v>29</v>
      </c>
      <c r="N1278">
        <v>192</v>
      </c>
      <c r="O1278">
        <v>75</v>
      </c>
      <c r="P1278" t="str">
        <f t="shared" si="38"/>
        <v>candidate</v>
      </c>
      <c r="Q1278" t="str">
        <f t="shared" si="39"/>
        <v>candidate</v>
      </c>
    </row>
    <row r="1279" spans="12:17" x14ac:dyDescent="0.2">
      <c r="L1279" t="s">
        <v>1165</v>
      </c>
      <c r="M1279">
        <v>21</v>
      </c>
      <c r="N1279">
        <v>187</v>
      </c>
      <c r="O1279">
        <v>74</v>
      </c>
      <c r="P1279" t="str">
        <f t="shared" si="38"/>
        <v>candidate</v>
      </c>
      <c r="Q1279" t="str">
        <f t="shared" si="39"/>
        <v>candidate</v>
      </c>
    </row>
    <row r="1280" spans="12:17" x14ac:dyDescent="0.2">
      <c r="L1280" t="s">
        <v>1166</v>
      </c>
      <c r="M1280">
        <v>22</v>
      </c>
      <c r="N1280">
        <v>184</v>
      </c>
      <c r="O1280">
        <v>76</v>
      </c>
      <c r="P1280" t="str">
        <f t="shared" si="38"/>
        <v>candidate</v>
      </c>
      <c r="Q1280" t="str">
        <f t="shared" si="39"/>
        <v>candidate</v>
      </c>
    </row>
    <row r="1281" spans="12:17" x14ac:dyDescent="0.2">
      <c r="L1281" t="s">
        <v>1167</v>
      </c>
      <c r="M1281">
        <v>23</v>
      </c>
      <c r="N1281">
        <v>182</v>
      </c>
      <c r="O1281">
        <v>63</v>
      </c>
      <c r="P1281" t="str">
        <f t="shared" si="38"/>
        <v>candidate</v>
      </c>
      <c r="Q1281" t="str">
        <f t="shared" si="39"/>
        <v>not a candidate</v>
      </c>
    </row>
    <row r="1282" spans="12:17" x14ac:dyDescent="0.2">
      <c r="L1282" t="s">
        <v>1168</v>
      </c>
      <c r="M1282">
        <v>21</v>
      </c>
      <c r="N1282">
        <v>185</v>
      </c>
      <c r="O1282">
        <v>72</v>
      </c>
      <c r="P1282" t="str">
        <f t="shared" ref="P1282:P1345" si="40">IF(AND(M1282&gt;=20, N1282&gt;=180), "candidate", "conditioned")</f>
        <v>candidate</v>
      </c>
      <c r="Q1282" t="str">
        <f t="shared" ref="Q1282:Q1345" si="41">IF(OR(M1282&lt;=22, N1282&gt;=183, O1282&gt;=74), "candidate", "not a candidate")</f>
        <v>candidate</v>
      </c>
    </row>
    <row r="1283" spans="12:17" x14ac:dyDescent="0.2">
      <c r="L1283" t="s">
        <v>1169</v>
      </c>
      <c r="M1283">
        <v>25</v>
      </c>
      <c r="N1283">
        <v>186</v>
      </c>
      <c r="O1283">
        <v>82</v>
      </c>
      <c r="P1283" t="str">
        <f t="shared" si="40"/>
        <v>candidate</v>
      </c>
      <c r="Q1283" t="str">
        <f t="shared" si="41"/>
        <v>candidate</v>
      </c>
    </row>
    <row r="1284" spans="12:17" x14ac:dyDescent="0.2">
      <c r="L1284" t="s">
        <v>1170</v>
      </c>
      <c r="M1284">
        <v>23</v>
      </c>
      <c r="N1284">
        <v>173</v>
      </c>
      <c r="O1284">
        <v>66</v>
      </c>
      <c r="P1284" t="str">
        <f t="shared" si="40"/>
        <v>conditioned</v>
      </c>
      <c r="Q1284" t="str">
        <f t="shared" si="41"/>
        <v>not a candidate</v>
      </c>
    </row>
    <row r="1285" spans="12:17" x14ac:dyDescent="0.2">
      <c r="L1285" t="s">
        <v>1171</v>
      </c>
      <c r="M1285">
        <v>22</v>
      </c>
      <c r="N1285">
        <v>185</v>
      </c>
      <c r="O1285">
        <v>74</v>
      </c>
      <c r="P1285" t="str">
        <f t="shared" si="40"/>
        <v>candidate</v>
      </c>
      <c r="Q1285" t="str">
        <f t="shared" si="41"/>
        <v>candidate</v>
      </c>
    </row>
    <row r="1286" spans="12:17" x14ac:dyDescent="0.2">
      <c r="L1286" t="s">
        <v>1172</v>
      </c>
      <c r="M1286">
        <v>23</v>
      </c>
      <c r="N1286">
        <v>174</v>
      </c>
      <c r="O1286">
        <v>63</v>
      </c>
      <c r="P1286" t="str">
        <f t="shared" si="40"/>
        <v>conditioned</v>
      </c>
      <c r="Q1286" t="str">
        <f t="shared" si="41"/>
        <v>not a candidate</v>
      </c>
    </row>
    <row r="1287" spans="12:17" x14ac:dyDescent="0.2">
      <c r="L1287" t="s">
        <v>1173</v>
      </c>
      <c r="M1287">
        <v>21</v>
      </c>
      <c r="N1287">
        <v>182</v>
      </c>
      <c r="O1287">
        <v>73</v>
      </c>
      <c r="P1287" t="str">
        <f t="shared" si="40"/>
        <v>candidate</v>
      </c>
      <c r="Q1287" t="str">
        <f t="shared" si="41"/>
        <v>candidate</v>
      </c>
    </row>
    <row r="1288" spans="12:17" x14ac:dyDescent="0.2">
      <c r="L1288" t="s">
        <v>1174</v>
      </c>
      <c r="M1288">
        <v>23</v>
      </c>
      <c r="N1288">
        <v>170</v>
      </c>
      <c r="O1288">
        <v>65</v>
      </c>
      <c r="P1288" t="str">
        <f t="shared" si="40"/>
        <v>conditioned</v>
      </c>
      <c r="Q1288" t="str">
        <f t="shared" si="41"/>
        <v>not a candidate</v>
      </c>
    </row>
    <row r="1289" spans="12:17" x14ac:dyDescent="0.2">
      <c r="L1289" t="s">
        <v>1175</v>
      </c>
      <c r="M1289">
        <v>22</v>
      </c>
      <c r="N1289">
        <v>175</v>
      </c>
      <c r="O1289">
        <v>67</v>
      </c>
      <c r="P1289" t="str">
        <f t="shared" si="40"/>
        <v>conditioned</v>
      </c>
      <c r="Q1289" t="str">
        <f t="shared" si="41"/>
        <v>candidate</v>
      </c>
    </row>
    <row r="1290" spans="12:17" x14ac:dyDescent="0.2">
      <c r="L1290" t="s">
        <v>1007</v>
      </c>
      <c r="M1290">
        <v>21</v>
      </c>
      <c r="N1290">
        <v>182</v>
      </c>
      <c r="O1290">
        <v>75</v>
      </c>
      <c r="P1290" t="str">
        <f t="shared" si="40"/>
        <v>candidate</v>
      </c>
      <c r="Q1290" t="str">
        <f t="shared" si="41"/>
        <v>candidate</v>
      </c>
    </row>
    <row r="1291" spans="12:17" x14ac:dyDescent="0.2">
      <c r="L1291" t="s">
        <v>1176</v>
      </c>
      <c r="M1291">
        <v>21</v>
      </c>
      <c r="N1291">
        <v>172</v>
      </c>
      <c r="O1291">
        <v>68</v>
      </c>
      <c r="P1291" t="str">
        <f t="shared" si="40"/>
        <v>conditioned</v>
      </c>
      <c r="Q1291" t="str">
        <f t="shared" si="41"/>
        <v>candidate</v>
      </c>
    </row>
    <row r="1292" spans="12:17" x14ac:dyDescent="0.2">
      <c r="L1292" t="s">
        <v>1177</v>
      </c>
      <c r="M1292">
        <v>22</v>
      </c>
      <c r="N1292">
        <v>168</v>
      </c>
      <c r="O1292">
        <v>67</v>
      </c>
      <c r="P1292" t="str">
        <f t="shared" si="40"/>
        <v>conditioned</v>
      </c>
      <c r="Q1292" t="str">
        <f t="shared" si="41"/>
        <v>candidate</v>
      </c>
    </row>
    <row r="1293" spans="12:17" x14ac:dyDescent="0.2">
      <c r="L1293" t="s">
        <v>1178</v>
      </c>
      <c r="M1293">
        <v>23</v>
      </c>
      <c r="N1293">
        <v>183</v>
      </c>
      <c r="O1293">
        <v>83</v>
      </c>
      <c r="P1293" t="str">
        <f t="shared" si="40"/>
        <v>candidate</v>
      </c>
      <c r="Q1293" t="str">
        <f t="shared" si="41"/>
        <v>candidate</v>
      </c>
    </row>
    <row r="1294" spans="12:17" x14ac:dyDescent="0.2">
      <c r="L1294" t="s">
        <v>1179</v>
      </c>
      <c r="M1294">
        <v>26</v>
      </c>
      <c r="N1294">
        <v>178</v>
      </c>
      <c r="O1294">
        <v>72</v>
      </c>
      <c r="P1294" t="str">
        <f t="shared" si="40"/>
        <v>conditioned</v>
      </c>
      <c r="Q1294" t="str">
        <f t="shared" si="41"/>
        <v>not a candidate</v>
      </c>
    </row>
    <row r="1295" spans="12:17" x14ac:dyDescent="0.2">
      <c r="L1295" t="s">
        <v>1180</v>
      </c>
      <c r="M1295">
        <v>22</v>
      </c>
      <c r="N1295">
        <v>191</v>
      </c>
      <c r="O1295">
        <v>73</v>
      </c>
      <c r="P1295" t="str">
        <f t="shared" si="40"/>
        <v>candidate</v>
      </c>
      <c r="Q1295" t="str">
        <f t="shared" si="41"/>
        <v>candidate</v>
      </c>
    </row>
    <row r="1296" spans="12:17" x14ac:dyDescent="0.2">
      <c r="L1296" t="s">
        <v>1181</v>
      </c>
      <c r="M1296">
        <v>23</v>
      </c>
      <c r="N1296">
        <v>183</v>
      </c>
      <c r="O1296">
        <v>75</v>
      </c>
      <c r="P1296" t="str">
        <f t="shared" si="40"/>
        <v>candidate</v>
      </c>
      <c r="Q1296" t="str">
        <f t="shared" si="41"/>
        <v>candidate</v>
      </c>
    </row>
    <row r="1297" spans="12:17" x14ac:dyDescent="0.2">
      <c r="L1297" t="s">
        <v>1182</v>
      </c>
      <c r="M1297">
        <v>23</v>
      </c>
      <c r="N1297">
        <v>183</v>
      </c>
      <c r="O1297">
        <v>68</v>
      </c>
      <c r="P1297" t="str">
        <f t="shared" si="40"/>
        <v>candidate</v>
      </c>
      <c r="Q1297" t="str">
        <f t="shared" si="41"/>
        <v>candidate</v>
      </c>
    </row>
    <row r="1298" spans="12:17" x14ac:dyDescent="0.2">
      <c r="L1298" t="s">
        <v>1183</v>
      </c>
      <c r="M1298">
        <v>19</v>
      </c>
      <c r="N1298">
        <v>182</v>
      </c>
      <c r="O1298">
        <v>68</v>
      </c>
      <c r="P1298" t="str">
        <f t="shared" si="40"/>
        <v>conditioned</v>
      </c>
      <c r="Q1298" t="str">
        <f t="shared" si="41"/>
        <v>candidate</v>
      </c>
    </row>
    <row r="1299" spans="12:17" x14ac:dyDescent="0.2">
      <c r="L1299" t="s">
        <v>1184</v>
      </c>
      <c r="M1299">
        <v>21</v>
      </c>
      <c r="N1299">
        <v>178</v>
      </c>
      <c r="O1299">
        <v>69</v>
      </c>
      <c r="P1299" t="str">
        <f t="shared" si="40"/>
        <v>conditioned</v>
      </c>
      <c r="Q1299" t="str">
        <f t="shared" si="41"/>
        <v>candidate</v>
      </c>
    </row>
    <row r="1300" spans="12:17" x14ac:dyDescent="0.2">
      <c r="L1300" t="s">
        <v>1016</v>
      </c>
      <c r="M1300">
        <v>21</v>
      </c>
      <c r="N1300">
        <v>179</v>
      </c>
      <c r="O1300">
        <v>73</v>
      </c>
      <c r="P1300" t="str">
        <f t="shared" si="40"/>
        <v>conditioned</v>
      </c>
      <c r="Q1300" t="str">
        <f t="shared" si="41"/>
        <v>candidate</v>
      </c>
    </row>
    <row r="1301" spans="12:17" x14ac:dyDescent="0.2">
      <c r="L1301" t="s">
        <v>1185</v>
      </c>
      <c r="M1301">
        <v>20</v>
      </c>
      <c r="N1301">
        <v>180</v>
      </c>
      <c r="O1301">
        <v>70</v>
      </c>
      <c r="P1301" t="str">
        <f t="shared" si="40"/>
        <v>candidate</v>
      </c>
      <c r="Q1301" t="str">
        <f t="shared" si="41"/>
        <v>candidate</v>
      </c>
    </row>
    <row r="1302" spans="12:17" x14ac:dyDescent="0.2">
      <c r="L1302" t="s">
        <v>1186</v>
      </c>
      <c r="M1302">
        <v>19</v>
      </c>
      <c r="N1302">
        <v>174</v>
      </c>
      <c r="O1302">
        <v>64</v>
      </c>
      <c r="P1302" t="str">
        <f t="shared" si="40"/>
        <v>conditioned</v>
      </c>
      <c r="Q1302" t="str">
        <f t="shared" si="41"/>
        <v>candidate</v>
      </c>
    </row>
    <row r="1303" spans="12:17" x14ac:dyDescent="0.2">
      <c r="L1303" t="s">
        <v>1187</v>
      </c>
      <c r="M1303">
        <v>25</v>
      </c>
      <c r="N1303">
        <v>172</v>
      </c>
      <c r="O1303">
        <v>70</v>
      </c>
      <c r="P1303" t="str">
        <f t="shared" si="40"/>
        <v>conditioned</v>
      </c>
      <c r="Q1303" t="str">
        <f t="shared" si="41"/>
        <v>not a candidate</v>
      </c>
    </row>
    <row r="1304" spans="12:17" x14ac:dyDescent="0.2">
      <c r="L1304" t="s">
        <v>1188</v>
      </c>
      <c r="M1304">
        <v>22</v>
      </c>
      <c r="N1304">
        <v>185</v>
      </c>
      <c r="O1304">
        <v>68</v>
      </c>
      <c r="P1304" t="str">
        <f t="shared" si="40"/>
        <v>candidate</v>
      </c>
      <c r="Q1304" t="str">
        <f t="shared" si="41"/>
        <v>candidate</v>
      </c>
    </row>
    <row r="1305" spans="12:17" x14ac:dyDescent="0.2">
      <c r="L1305" t="s">
        <v>1189</v>
      </c>
      <c r="M1305">
        <v>21</v>
      </c>
      <c r="N1305">
        <v>181</v>
      </c>
      <c r="O1305">
        <v>74</v>
      </c>
      <c r="P1305" t="str">
        <f t="shared" si="40"/>
        <v>candidate</v>
      </c>
      <c r="Q1305" t="str">
        <f t="shared" si="41"/>
        <v>candidate</v>
      </c>
    </row>
    <row r="1306" spans="12:17" x14ac:dyDescent="0.2">
      <c r="L1306" t="s">
        <v>1190</v>
      </c>
      <c r="M1306">
        <v>18</v>
      </c>
      <c r="N1306">
        <v>170</v>
      </c>
      <c r="O1306">
        <v>60</v>
      </c>
      <c r="P1306" t="str">
        <f t="shared" si="40"/>
        <v>conditioned</v>
      </c>
      <c r="Q1306" t="str">
        <f t="shared" si="41"/>
        <v>candidate</v>
      </c>
    </row>
    <row r="1307" spans="12:17" x14ac:dyDescent="0.2">
      <c r="L1307" t="s">
        <v>1191</v>
      </c>
      <c r="M1307">
        <v>21</v>
      </c>
      <c r="N1307">
        <v>176</v>
      </c>
      <c r="O1307">
        <v>72</v>
      </c>
      <c r="P1307" t="str">
        <f t="shared" si="40"/>
        <v>conditioned</v>
      </c>
      <c r="Q1307" t="str">
        <f t="shared" si="41"/>
        <v>candidate</v>
      </c>
    </row>
    <row r="1308" spans="12:17" x14ac:dyDescent="0.2">
      <c r="L1308" t="s">
        <v>1192</v>
      </c>
      <c r="M1308">
        <v>21</v>
      </c>
      <c r="N1308">
        <v>187</v>
      </c>
      <c r="O1308">
        <v>71</v>
      </c>
      <c r="P1308" t="str">
        <f t="shared" si="40"/>
        <v>candidate</v>
      </c>
      <c r="Q1308" t="str">
        <f t="shared" si="41"/>
        <v>candidate</v>
      </c>
    </row>
    <row r="1309" spans="12:17" x14ac:dyDescent="0.2">
      <c r="L1309" t="s">
        <v>1193</v>
      </c>
      <c r="M1309">
        <v>19</v>
      </c>
      <c r="N1309">
        <v>178</v>
      </c>
      <c r="O1309">
        <v>71</v>
      </c>
      <c r="P1309" t="str">
        <f t="shared" si="40"/>
        <v>conditioned</v>
      </c>
      <c r="Q1309" t="str">
        <f t="shared" si="41"/>
        <v>candidate</v>
      </c>
    </row>
    <row r="1310" spans="12:17" x14ac:dyDescent="0.2">
      <c r="L1310" t="s">
        <v>1194</v>
      </c>
      <c r="M1310">
        <v>23</v>
      </c>
      <c r="N1310">
        <v>179</v>
      </c>
      <c r="O1310">
        <v>66</v>
      </c>
      <c r="P1310" t="str">
        <f t="shared" si="40"/>
        <v>conditioned</v>
      </c>
      <c r="Q1310" t="str">
        <f t="shared" si="41"/>
        <v>not a candidate</v>
      </c>
    </row>
    <row r="1311" spans="12:17" x14ac:dyDescent="0.2">
      <c r="L1311" t="s">
        <v>1195</v>
      </c>
      <c r="M1311">
        <v>19</v>
      </c>
      <c r="N1311">
        <v>177</v>
      </c>
      <c r="O1311">
        <v>63</v>
      </c>
      <c r="P1311" t="str">
        <f t="shared" si="40"/>
        <v>conditioned</v>
      </c>
      <c r="Q1311" t="str">
        <f t="shared" si="41"/>
        <v>candidate</v>
      </c>
    </row>
    <row r="1312" spans="12:17" x14ac:dyDescent="0.2">
      <c r="L1312" t="s">
        <v>1196</v>
      </c>
      <c r="M1312">
        <v>23</v>
      </c>
      <c r="N1312">
        <v>188</v>
      </c>
      <c r="O1312">
        <v>80</v>
      </c>
      <c r="P1312" t="str">
        <f t="shared" si="40"/>
        <v>candidate</v>
      </c>
      <c r="Q1312" t="str">
        <f t="shared" si="41"/>
        <v>candidate</v>
      </c>
    </row>
    <row r="1313" spans="12:17" x14ac:dyDescent="0.2">
      <c r="L1313" t="s">
        <v>1027</v>
      </c>
      <c r="M1313">
        <v>20</v>
      </c>
      <c r="N1313">
        <v>187</v>
      </c>
      <c r="O1313">
        <v>80</v>
      </c>
      <c r="P1313" t="str">
        <f t="shared" si="40"/>
        <v>candidate</v>
      </c>
      <c r="Q1313" t="str">
        <f t="shared" si="41"/>
        <v>candidate</v>
      </c>
    </row>
    <row r="1314" spans="12:17" x14ac:dyDescent="0.2">
      <c r="L1314" t="s">
        <v>1030</v>
      </c>
      <c r="M1314">
        <v>21</v>
      </c>
      <c r="N1314">
        <v>176</v>
      </c>
      <c r="O1314">
        <v>72</v>
      </c>
      <c r="P1314" t="str">
        <f t="shared" si="40"/>
        <v>conditioned</v>
      </c>
      <c r="Q1314" t="str">
        <f t="shared" si="41"/>
        <v>candidate</v>
      </c>
    </row>
    <row r="1315" spans="12:17" x14ac:dyDescent="0.2">
      <c r="L1315" t="s">
        <v>1197</v>
      </c>
      <c r="M1315">
        <v>21</v>
      </c>
      <c r="N1315">
        <v>177</v>
      </c>
      <c r="O1315">
        <v>72</v>
      </c>
      <c r="P1315" t="str">
        <f t="shared" si="40"/>
        <v>conditioned</v>
      </c>
      <c r="Q1315" t="str">
        <f t="shared" si="41"/>
        <v>candidate</v>
      </c>
    </row>
    <row r="1316" spans="12:17" x14ac:dyDescent="0.2">
      <c r="L1316" t="s">
        <v>1198</v>
      </c>
      <c r="M1316">
        <v>23</v>
      </c>
      <c r="N1316">
        <v>184</v>
      </c>
      <c r="O1316">
        <v>76</v>
      </c>
      <c r="P1316" t="str">
        <f t="shared" si="40"/>
        <v>candidate</v>
      </c>
      <c r="Q1316" t="str">
        <f t="shared" si="41"/>
        <v>candidate</v>
      </c>
    </row>
    <row r="1317" spans="12:17" x14ac:dyDescent="0.2">
      <c r="L1317" t="s">
        <v>1199</v>
      </c>
      <c r="M1317">
        <v>21</v>
      </c>
      <c r="N1317">
        <v>186</v>
      </c>
      <c r="O1317">
        <v>78</v>
      </c>
      <c r="P1317" t="str">
        <f t="shared" si="40"/>
        <v>candidate</v>
      </c>
      <c r="Q1317" t="str">
        <f t="shared" si="41"/>
        <v>candidate</v>
      </c>
    </row>
    <row r="1318" spans="12:17" x14ac:dyDescent="0.2">
      <c r="L1318" t="s">
        <v>1200</v>
      </c>
      <c r="M1318">
        <v>17</v>
      </c>
      <c r="N1318">
        <v>188</v>
      </c>
      <c r="O1318">
        <v>71</v>
      </c>
      <c r="P1318" t="str">
        <f t="shared" si="40"/>
        <v>conditioned</v>
      </c>
      <c r="Q1318" t="str">
        <f t="shared" si="41"/>
        <v>candidate</v>
      </c>
    </row>
    <row r="1319" spans="12:17" x14ac:dyDescent="0.2">
      <c r="L1319" t="s">
        <v>1201</v>
      </c>
      <c r="M1319">
        <v>24</v>
      </c>
      <c r="N1319">
        <v>184</v>
      </c>
      <c r="O1319">
        <v>75</v>
      </c>
      <c r="P1319" t="str">
        <f t="shared" si="40"/>
        <v>candidate</v>
      </c>
      <c r="Q1319" t="str">
        <f t="shared" si="41"/>
        <v>candidate</v>
      </c>
    </row>
    <row r="1320" spans="12:17" x14ac:dyDescent="0.2">
      <c r="L1320" t="s">
        <v>1202</v>
      </c>
      <c r="M1320">
        <v>20</v>
      </c>
      <c r="N1320">
        <v>184</v>
      </c>
      <c r="O1320">
        <v>70</v>
      </c>
      <c r="P1320" t="str">
        <f t="shared" si="40"/>
        <v>candidate</v>
      </c>
      <c r="Q1320" t="str">
        <f t="shared" si="41"/>
        <v>candidate</v>
      </c>
    </row>
    <row r="1321" spans="12:17" x14ac:dyDescent="0.2">
      <c r="L1321" t="s">
        <v>1203</v>
      </c>
      <c r="M1321">
        <v>20</v>
      </c>
      <c r="N1321">
        <v>175</v>
      </c>
      <c r="O1321">
        <v>62</v>
      </c>
      <c r="P1321" t="str">
        <f t="shared" si="40"/>
        <v>conditioned</v>
      </c>
      <c r="Q1321" t="str">
        <f t="shared" si="41"/>
        <v>candidate</v>
      </c>
    </row>
    <row r="1322" spans="12:17" x14ac:dyDescent="0.2">
      <c r="L1322" t="s">
        <v>1204</v>
      </c>
      <c r="M1322">
        <v>28</v>
      </c>
      <c r="N1322">
        <v>180</v>
      </c>
      <c r="O1322">
        <v>72</v>
      </c>
      <c r="P1322" t="str">
        <f t="shared" si="40"/>
        <v>candidate</v>
      </c>
      <c r="Q1322" t="str">
        <f t="shared" si="41"/>
        <v>not a candidate</v>
      </c>
    </row>
    <row r="1323" spans="12:17" x14ac:dyDescent="0.2">
      <c r="L1323" t="s">
        <v>1205</v>
      </c>
      <c r="M1323">
        <v>28</v>
      </c>
      <c r="N1323">
        <v>171</v>
      </c>
      <c r="O1323">
        <v>67</v>
      </c>
      <c r="P1323" t="str">
        <f t="shared" si="40"/>
        <v>conditioned</v>
      </c>
      <c r="Q1323" t="str">
        <f t="shared" si="41"/>
        <v>not a candidate</v>
      </c>
    </row>
    <row r="1324" spans="12:17" x14ac:dyDescent="0.2">
      <c r="L1324" t="s">
        <v>1206</v>
      </c>
      <c r="M1324">
        <v>30</v>
      </c>
      <c r="N1324">
        <v>168</v>
      </c>
      <c r="O1324">
        <v>70</v>
      </c>
      <c r="P1324" t="str">
        <f t="shared" si="40"/>
        <v>conditioned</v>
      </c>
      <c r="Q1324" t="str">
        <f t="shared" si="41"/>
        <v>not a candidate</v>
      </c>
    </row>
    <row r="1325" spans="12:17" x14ac:dyDescent="0.2">
      <c r="L1325" t="s">
        <v>1207</v>
      </c>
      <c r="M1325">
        <v>28</v>
      </c>
      <c r="N1325">
        <v>184</v>
      </c>
      <c r="O1325">
        <v>83</v>
      </c>
      <c r="P1325" t="str">
        <f t="shared" si="40"/>
        <v>candidate</v>
      </c>
      <c r="Q1325" t="str">
        <f t="shared" si="41"/>
        <v>candidate</v>
      </c>
    </row>
    <row r="1326" spans="12:17" x14ac:dyDescent="0.2">
      <c r="L1326" t="s">
        <v>1208</v>
      </c>
      <c r="M1326">
        <v>28</v>
      </c>
      <c r="N1326">
        <v>172</v>
      </c>
      <c r="O1326">
        <v>66</v>
      </c>
      <c r="P1326" t="str">
        <f t="shared" si="40"/>
        <v>conditioned</v>
      </c>
      <c r="Q1326" t="str">
        <f t="shared" si="41"/>
        <v>not a candidate</v>
      </c>
    </row>
    <row r="1327" spans="12:17" x14ac:dyDescent="0.2">
      <c r="L1327" t="s">
        <v>1209</v>
      </c>
      <c r="M1327">
        <v>29</v>
      </c>
      <c r="N1327">
        <v>190</v>
      </c>
      <c r="O1327">
        <v>81</v>
      </c>
      <c r="P1327" t="str">
        <f t="shared" si="40"/>
        <v>candidate</v>
      </c>
      <c r="Q1327" t="str">
        <f t="shared" si="41"/>
        <v>candidate</v>
      </c>
    </row>
    <row r="1328" spans="12:17" x14ac:dyDescent="0.2">
      <c r="L1328" t="s">
        <v>1210</v>
      </c>
      <c r="M1328">
        <v>28</v>
      </c>
      <c r="N1328">
        <v>175</v>
      </c>
      <c r="O1328">
        <v>70</v>
      </c>
      <c r="P1328" t="str">
        <f t="shared" si="40"/>
        <v>conditioned</v>
      </c>
      <c r="Q1328" t="str">
        <f t="shared" si="41"/>
        <v>not a candidate</v>
      </c>
    </row>
    <row r="1329" spans="12:17" x14ac:dyDescent="0.2">
      <c r="L1329" t="s">
        <v>1211</v>
      </c>
      <c r="M1329">
        <v>30</v>
      </c>
      <c r="N1329">
        <v>170</v>
      </c>
      <c r="O1329">
        <v>70</v>
      </c>
      <c r="P1329" t="str">
        <f t="shared" si="40"/>
        <v>conditioned</v>
      </c>
      <c r="Q1329" t="str">
        <f t="shared" si="41"/>
        <v>not a candidate</v>
      </c>
    </row>
    <row r="1330" spans="12:17" x14ac:dyDescent="0.2">
      <c r="L1330" t="s">
        <v>1212</v>
      </c>
      <c r="M1330">
        <v>26</v>
      </c>
      <c r="N1330">
        <v>184</v>
      </c>
      <c r="O1330">
        <v>74</v>
      </c>
      <c r="P1330" t="str">
        <f t="shared" si="40"/>
        <v>candidate</v>
      </c>
      <c r="Q1330" t="str">
        <f t="shared" si="41"/>
        <v>candidate</v>
      </c>
    </row>
    <row r="1331" spans="12:17" x14ac:dyDescent="0.2">
      <c r="L1331" t="s">
        <v>1213</v>
      </c>
      <c r="M1331">
        <v>29</v>
      </c>
      <c r="N1331">
        <v>185</v>
      </c>
      <c r="O1331">
        <v>77</v>
      </c>
      <c r="P1331" t="str">
        <f t="shared" si="40"/>
        <v>candidate</v>
      </c>
      <c r="Q1331" t="str">
        <f t="shared" si="41"/>
        <v>candidate</v>
      </c>
    </row>
    <row r="1332" spans="12:17" x14ac:dyDescent="0.2">
      <c r="L1332" t="s">
        <v>1214</v>
      </c>
      <c r="M1332">
        <v>28</v>
      </c>
      <c r="N1332">
        <v>178</v>
      </c>
      <c r="O1332">
        <v>71</v>
      </c>
      <c r="P1332" t="str">
        <f t="shared" si="40"/>
        <v>conditioned</v>
      </c>
      <c r="Q1332" t="str">
        <f t="shared" si="41"/>
        <v>not a candidate</v>
      </c>
    </row>
    <row r="1333" spans="12:17" x14ac:dyDescent="0.2">
      <c r="L1333" t="s">
        <v>1215</v>
      </c>
      <c r="M1333">
        <v>32</v>
      </c>
      <c r="N1333">
        <v>188</v>
      </c>
      <c r="O1333">
        <v>92</v>
      </c>
      <c r="P1333" t="str">
        <f t="shared" si="40"/>
        <v>candidate</v>
      </c>
      <c r="Q1333" t="str">
        <f t="shared" si="41"/>
        <v>candidate</v>
      </c>
    </row>
    <row r="1334" spans="12:17" x14ac:dyDescent="0.2">
      <c r="L1334" t="s">
        <v>1216</v>
      </c>
      <c r="M1334">
        <v>27</v>
      </c>
      <c r="N1334">
        <v>185</v>
      </c>
      <c r="O1334">
        <v>81</v>
      </c>
      <c r="P1334" t="str">
        <f t="shared" si="40"/>
        <v>candidate</v>
      </c>
      <c r="Q1334" t="str">
        <f t="shared" si="41"/>
        <v>candidate</v>
      </c>
    </row>
    <row r="1335" spans="12:17" x14ac:dyDescent="0.2">
      <c r="L1335" t="s">
        <v>1062</v>
      </c>
      <c r="M1335">
        <v>29</v>
      </c>
      <c r="N1335">
        <v>181</v>
      </c>
      <c r="O1335">
        <v>73</v>
      </c>
      <c r="P1335" t="str">
        <f t="shared" si="40"/>
        <v>candidate</v>
      </c>
      <c r="Q1335" t="str">
        <f t="shared" si="41"/>
        <v>not a candidate</v>
      </c>
    </row>
    <row r="1336" spans="12:17" x14ac:dyDescent="0.2">
      <c r="L1336" t="s">
        <v>1217</v>
      </c>
      <c r="M1336">
        <v>28</v>
      </c>
      <c r="N1336">
        <v>181</v>
      </c>
      <c r="O1336">
        <v>81</v>
      </c>
      <c r="P1336" t="str">
        <f t="shared" si="40"/>
        <v>candidate</v>
      </c>
      <c r="Q1336" t="str">
        <f t="shared" si="41"/>
        <v>candidate</v>
      </c>
    </row>
    <row r="1337" spans="12:17" x14ac:dyDescent="0.2">
      <c r="L1337" t="s">
        <v>1218</v>
      </c>
      <c r="M1337">
        <v>26</v>
      </c>
      <c r="N1337">
        <v>173</v>
      </c>
      <c r="O1337">
        <v>70</v>
      </c>
      <c r="P1337" t="str">
        <f t="shared" si="40"/>
        <v>conditioned</v>
      </c>
      <c r="Q1337" t="str">
        <f t="shared" si="41"/>
        <v>not a candidate</v>
      </c>
    </row>
    <row r="1338" spans="12:17" x14ac:dyDescent="0.2">
      <c r="L1338" t="s">
        <v>1219</v>
      </c>
      <c r="M1338">
        <v>27</v>
      </c>
      <c r="N1338">
        <v>178</v>
      </c>
      <c r="O1338">
        <v>70</v>
      </c>
      <c r="P1338" t="str">
        <f t="shared" si="40"/>
        <v>conditioned</v>
      </c>
      <c r="Q1338" t="str">
        <f t="shared" si="41"/>
        <v>not a candidate</v>
      </c>
    </row>
    <row r="1339" spans="12:17" x14ac:dyDescent="0.2">
      <c r="L1339" t="s">
        <v>1220</v>
      </c>
      <c r="M1339">
        <v>28</v>
      </c>
      <c r="N1339">
        <v>189</v>
      </c>
      <c r="O1339">
        <v>77</v>
      </c>
      <c r="P1339" t="str">
        <f t="shared" si="40"/>
        <v>candidate</v>
      </c>
      <c r="Q1339" t="str">
        <f t="shared" si="41"/>
        <v>candidate</v>
      </c>
    </row>
    <row r="1340" spans="12:17" x14ac:dyDescent="0.2">
      <c r="L1340" t="s">
        <v>1221</v>
      </c>
      <c r="M1340">
        <v>29</v>
      </c>
      <c r="N1340">
        <v>186</v>
      </c>
      <c r="O1340">
        <v>80</v>
      </c>
      <c r="P1340" t="str">
        <f t="shared" si="40"/>
        <v>candidate</v>
      </c>
      <c r="Q1340" t="str">
        <f t="shared" si="41"/>
        <v>candidate</v>
      </c>
    </row>
    <row r="1341" spans="12:17" x14ac:dyDescent="0.2">
      <c r="L1341" t="s">
        <v>1068</v>
      </c>
      <c r="M1341">
        <v>27</v>
      </c>
      <c r="N1341">
        <v>189</v>
      </c>
      <c r="O1341">
        <v>88</v>
      </c>
      <c r="P1341" t="str">
        <f t="shared" si="40"/>
        <v>candidate</v>
      </c>
      <c r="Q1341" t="str">
        <f t="shared" si="41"/>
        <v>candidate</v>
      </c>
    </row>
    <row r="1342" spans="12:17" x14ac:dyDescent="0.2">
      <c r="L1342" t="s">
        <v>1222</v>
      </c>
      <c r="M1342">
        <v>28</v>
      </c>
      <c r="N1342">
        <v>184</v>
      </c>
      <c r="O1342">
        <v>80</v>
      </c>
      <c r="P1342" t="str">
        <f t="shared" si="40"/>
        <v>candidate</v>
      </c>
      <c r="Q1342" t="str">
        <f t="shared" si="41"/>
        <v>candidate</v>
      </c>
    </row>
    <row r="1343" spans="12:17" x14ac:dyDescent="0.2">
      <c r="L1343" t="s">
        <v>1223</v>
      </c>
      <c r="M1343">
        <v>31</v>
      </c>
      <c r="N1343">
        <v>179</v>
      </c>
      <c r="O1343">
        <v>73</v>
      </c>
      <c r="P1343" t="str">
        <f t="shared" si="40"/>
        <v>conditioned</v>
      </c>
      <c r="Q1343" t="str">
        <f t="shared" si="41"/>
        <v>not a candidate</v>
      </c>
    </row>
    <row r="1344" spans="12:17" x14ac:dyDescent="0.2">
      <c r="L1344" t="s">
        <v>1224</v>
      </c>
      <c r="M1344">
        <v>27</v>
      </c>
      <c r="N1344">
        <v>178</v>
      </c>
      <c r="O1344">
        <v>72</v>
      </c>
      <c r="P1344" t="str">
        <f t="shared" si="40"/>
        <v>conditioned</v>
      </c>
      <c r="Q1344" t="str">
        <f t="shared" si="41"/>
        <v>not a candidate</v>
      </c>
    </row>
    <row r="1345" spans="12:17" x14ac:dyDescent="0.2">
      <c r="L1345" t="s">
        <v>1225</v>
      </c>
      <c r="M1345">
        <v>28</v>
      </c>
      <c r="N1345">
        <v>187</v>
      </c>
      <c r="O1345">
        <v>82</v>
      </c>
      <c r="P1345" t="str">
        <f t="shared" si="40"/>
        <v>candidate</v>
      </c>
      <c r="Q1345" t="str">
        <f t="shared" si="41"/>
        <v>candidate</v>
      </c>
    </row>
    <row r="1346" spans="12:17" x14ac:dyDescent="0.2">
      <c r="L1346" t="s">
        <v>1226</v>
      </c>
      <c r="M1346">
        <v>26</v>
      </c>
      <c r="N1346">
        <v>175</v>
      </c>
      <c r="O1346">
        <v>68</v>
      </c>
      <c r="P1346" t="str">
        <f t="shared" ref="P1346:P1409" si="42">IF(AND(M1346&gt;=20, N1346&gt;=180), "candidate", "conditioned")</f>
        <v>conditioned</v>
      </c>
      <c r="Q1346" t="str">
        <f t="shared" ref="Q1346:Q1409" si="43">IF(OR(M1346&lt;=22, N1346&gt;=183, O1346&gt;=74), "candidate", "not a candidate")</f>
        <v>not a candidate</v>
      </c>
    </row>
    <row r="1347" spans="12:17" x14ac:dyDescent="0.2">
      <c r="L1347" t="s">
        <v>1227</v>
      </c>
      <c r="M1347">
        <v>27</v>
      </c>
      <c r="N1347">
        <v>173</v>
      </c>
      <c r="O1347">
        <v>68</v>
      </c>
      <c r="P1347" t="str">
        <f t="shared" si="42"/>
        <v>conditioned</v>
      </c>
      <c r="Q1347" t="str">
        <f t="shared" si="43"/>
        <v>not a candidate</v>
      </c>
    </row>
    <row r="1348" spans="12:17" x14ac:dyDescent="0.2">
      <c r="L1348" t="s">
        <v>1228</v>
      </c>
      <c r="M1348">
        <v>26</v>
      </c>
      <c r="N1348">
        <v>180</v>
      </c>
      <c r="O1348">
        <v>78</v>
      </c>
      <c r="P1348" t="str">
        <f t="shared" si="42"/>
        <v>candidate</v>
      </c>
      <c r="Q1348" t="str">
        <f t="shared" si="43"/>
        <v>candidate</v>
      </c>
    </row>
    <row r="1349" spans="12:17" x14ac:dyDescent="0.2">
      <c r="L1349" t="s">
        <v>1229</v>
      </c>
      <c r="M1349">
        <v>26</v>
      </c>
      <c r="N1349">
        <v>192</v>
      </c>
      <c r="O1349">
        <v>82</v>
      </c>
      <c r="P1349" t="str">
        <f t="shared" si="42"/>
        <v>candidate</v>
      </c>
      <c r="Q1349" t="str">
        <f t="shared" si="43"/>
        <v>candidate</v>
      </c>
    </row>
    <row r="1350" spans="12:17" x14ac:dyDescent="0.2">
      <c r="L1350" t="s">
        <v>1230</v>
      </c>
      <c r="M1350">
        <v>26</v>
      </c>
      <c r="N1350">
        <v>192</v>
      </c>
      <c r="O1350">
        <v>89</v>
      </c>
      <c r="P1350" t="str">
        <f t="shared" si="42"/>
        <v>candidate</v>
      </c>
      <c r="Q1350" t="str">
        <f t="shared" si="43"/>
        <v>candidate</v>
      </c>
    </row>
    <row r="1351" spans="12:17" x14ac:dyDescent="0.2">
      <c r="L1351" t="s">
        <v>1231</v>
      </c>
      <c r="M1351">
        <v>25</v>
      </c>
      <c r="N1351">
        <v>182</v>
      </c>
      <c r="O1351">
        <v>71</v>
      </c>
      <c r="P1351" t="str">
        <f t="shared" si="42"/>
        <v>candidate</v>
      </c>
      <c r="Q1351" t="str">
        <f t="shared" si="43"/>
        <v>not a candidate</v>
      </c>
    </row>
    <row r="1352" spans="12:17" x14ac:dyDescent="0.2">
      <c r="L1352" t="s">
        <v>1232</v>
      </c>
      <c r="M1352">
        <v>30</v>
      </c>
      <c r="N1352">
        <v>178</v>
      </c>
      <c r="O1352">
        <v>76</v>
      </c>
      <c r="P1352" t="str">
        <f t="shared" si="42"/>
        <v>conditioned</v>
      </c>
      <c r="Q1352" t="str">
        <f t="shared" si="43"/>
        <v>candidate</v>
      </c>
    </row>
    <row r="1353" spans="12:17" x14ac:dyDescent="0.2">
      <c r="L1353" t="s">
        <v>1233</v>
      </c>
      <c r="M1353">
        <v>26</v>
      </c>
      <c r="N1353">
        <v>178</v>
      </c>
      <c r="O1353">
        <v>70</v>
      </c>
      <c r="P1353" t="str">
        <f t="shared" si="42"/>
        <v>conditioned</v>
      </c>
      <c r="Q1353" t="str">
        <f t="shared" si="43"/>
        <v>not a candidate</v>
      </c>
    </row>
    <row r="1354" spans="12:17" x14ac:dyDescent="0.2">
      <c r="L1354" t="s">
        <v>1234</v>
      </c>
      <c r="M1354">
        <v>29</v>
      </c>
      <c r="N1354">
        <v>180</v>
      </c>
      <c r="O1354">
        <v>71</v>
      </c>
      <c r="P1354" t="str">
        <f t="shared" si="42"/>
        <v>candidate</v>
      </c>
      <c r="Q1354" t="str">
        <f t="shared" si="43"/>
        <v>not a candidate</v>
      </c>
    </row>
    <row r="1355" spans="12:17" x14ac:dyDescent="0.2">
      <c r="L1355" t="s">
        <v>1235</v>
      </c>
      <c r="M1355">
        <v>26</v>
      </c>
      <c r="N1355">
        <v>186</v>
      </c>
      <c r="O1355">
        <v>76</v>
      </c>
      <c r="P1355" t="str">
        <f t="shared" si="42"/>
        <v>candidate</v>
      </c>
      <c r="Q1355" t="str">
        <f t="shared" si="43"/>
        <v>candidate</v>
      </c>
    </row>
    <row r="1356" spans="12:17" x14ac:dyDescent="0.2">
      <c r="L1356" t="s">
        <v>1236</v>
      </c>
      <c r="M1356">
        <v>26</v>
      </c>
      <c r="N1356">
        <v>183</v>
      </c>
      <c r="O1356">
        <v>79</v>
      </c>
      <c r="P1356" t="str">
        <f t="shared" si="42"/>
        <v>candidate</v>
      </c>
      <c r="Q1356" t="str">
        <f t="shared" si="43"/>
        <v>candidate</v>
      </c>
    </row>
    <row r="1357" spans="12:17" x14ac:dyDescent="0.2">
      <c r="L1357" t="s">
        <v>1237</v>
      </c>
      <c r="M1357">
        <v>25</v>
      </c>
      <c r="N1357">
        <v>182</v>
      </c>
      <c r="O1357">
        <v>86</v>
      </c>
      <c r="P1357" t="str">
        <f t="shared" si="42"/>
        <v>candidate</v>
      </c>
      <c r="Q1357" t="str">
        <f t="shared" si="43"/>
        <v>candidate</v>
      </c>
    </row>
    <row r="1358" spans="12:17" x14ac:dyDescent="0.2">
      <c r="L1358" t="s">
        <v>1075</v>
      </c>
      <c r="M1358">
        <v>25</v>
      </c>
      <c r="N1358">
        <v>193</v>
      </c>
      <c r="O1358">
        <v>89</v>
      </c>
      <c r="P1358" t="str">
        <f t="shared" si="42"/>
        <v>candidate</v>
      </c>
      <c r="Q1358" t="str">
        <f t="shared" si="43"/>
        <v>candidate</v>
      </c>
    </row>
    <row r="1359" spans="12:17" x14ac:dyDescent="0.2">
      <c r="L1359" t="s">
        <v>1238</v>
      </c>
      <c r="M1359">
        <v>27</v>
      </c>
      <c r="N1359">
        <v>168</v>
      </c>
      <c r="O1359">
        <v>62</v>
      </c>
      <c r="P1359" t="str">
        <f t="shared" si="42"/>
        <v>conditioned</v>
      </c>
      <c r="Q1359" t="str">
        <f t="shared" si="43"/>
        <v>not a candidate</v>
      </c>
    </row>
    <row r="1360" spans="12:17" x14ac:dyDescent="0.2">
      <c r="L1360" t="s">
        <v>1079</v>
      </c>
      <c r="M1360">
        <v>26</v>
      </c>
      <c r="N1360">
        <v>191</v>
      </c>
      <c r="O1360">
        <v>84</v>
      </c>
      <c r="P1360" t="str">
        <f t="shared" si="42"/>
        <v>candidate</v>
      </c>
      <c r="Q1360" t="str">
        <f t="shared" si="43"/>
        <v>candidate</v>
      </c>
    </row>
    <row r="1361" spans="12:17" x14ac:dyDescent="0.2">
      <c r="L1361" t="s">
        <v>1239</v>
      </c>
      <c r="M1361">
        <v>26</v>
      </c>
      <c r="N1361">
        <v>181</v>
      </c>
      <c r="O1361">
        <v>77</v>
      </c>
      <c r="P1361" t="str">
        <f t="shared" si="42"/>
        <v>candidate</v>
      </c>
      <c r="Q1361" t="str">
        <f t="shared" si="43"/>
        <v>candidate</v>
      </c>
    </row>
    <row r="1362" spans="12:17" x14ac:dyDescent="0.2">
      <c r="L1362" t="s">
        <v>1240</v>
      </c>
      <c r="M1362">
        <v>27</v>
      </c>
      <c r="N1362">
        <v>181</v>
      </c>
      <c r="O1362">
        <v>80</v>
      </c>
      <c r="P1362" t="str">
        <f t="shared" si="42"/>
        <v>candidate</v>
      </c>
      <c r="Q1362" t="str">
        <f t="shared" si="43"/>
        <v>candidate</v>
      </c>
    </row>
    <row r="1363" spans="12:17" x14ac:dyDescent="0.2">
      <c r="L1363" t="s">
        <v>1241</v>
      </c>
      <c r="M1363">
        <v>23</v>
      </c>
      <c r="N1363">
        <v>183</v>
      </c>
      <c r="O1363">
        <v>77</v>
      </c>
      <c r="P1363" t="str">
        <f t="shared" si="42"/>
        <v>candidate</v>
      </c>
      <c r="Q1363" t="str">
        <f t="shared" si="43"/>
        <v>candidate</v>
      </c>
    </row>
    <row r="1364" spans="12:17" x14ac:dyDescent="0.2">
      <c r="L1364" t="s">
        <v>1242</v>
      </c>
      <c r="M1364">
        <v>26</v>
      </c>
      <c r="N1364">
        <v>171</v>
      </c>
      <c r="O1364">
        <v>73</v>
      </c>
      <c r="P1364" t="str">
        <f t="shared" si="42"/>
        <v>conditioned</v>
      </c>
      <c r="Q1364" t="str">
        <f t="shared" si="43"/>
        <v>not a candidate</v>
      </c>
    </row>
    <row r="1365" spans="12:17" x14ac:dyDescent="0.2">
      <c r="L1365" t="s">
        <v>1243</v>
      </c>
      <c r="M1365">
        <v>29</v>
      </c>
      <c r="N1365">
        <v>174</v>
      </c>
      <c r="O1365">
        <v>70</v>
      </c>
      <c r="P1365" t="str">
        <f t="shared" si="42"/>
        <v>conditioned</v>
      </c>
      <c r="Q1365" t="str">
        <f t="shared" si="43"/>
        <v>not a candidate</v>
      </c>
    </row>
    <row r="1366" spans="12:17" x14ac:dyDescent="0.2">
      <c r="L1366" t="s">
        <v>1244</v>
      </c>
      <c r="M1366">
        <v>28</v>
      </c>
      <c r="N1366">
        <v>172</v>
      </c>
      <c r="O1366">
        <v>70</v>
      </c>
      <c r="P1366" t="str">
        <f t="shared" si="42"/>
        <v>conditioned</v>
      </c>
      <c r="Q1366" t="str">
        <f t="shared" si="43"/>
        <v>not a candidate</v>
      </c>
    </row>
    <row r="1367" spans="12:17" x14ac:dyDescent="0.2">
      <c r="L1367" t="s">
        <v>1245</v>
      </c>
      <c r="M1367">
        <v>27</v>
      </c>
      <c r="N1367">
        <v>182</v>
      </c>
      <c r="O1367">
        <v>78</v>
      </c>
      <c r="P1367" t="str">
        <f t="shared" si="42"/>
        <v>candidate</v>
      </c>
      <c r="Q1367" t="str">
        <f t="shared" si="43"/>
        <v>candidate</v>
      </c>
    </row>
    <row r="1368" spans="12:17" x14ac:dyDescent="0.2">
      <c r="L1368" t="s">
        <v>1246</v>
      </c>
      <c r="M1368">
        <v>30</v>
      </c>
      <c r="N1368">
        <v>181</v>
      </c>
      <c r="O1368">
        <v>79</v>
      </c>
      <c r="P1368" t="str">
        <f t="shared" si="42"/>
        <v>candidate</v>
      </c>
      <c r="Q1368" t="str">
        <f t="shared" si="43"/>
        <v>candidate</v>
      </c>
    </row>
    <row r="1369" spans="12:17" x14ac:dyDescent="0.2">
      <c r="L1369" t="s">
        <v>1247</v>
      </c>
      <c r="M1369">
        <v>27</v>
      </c>
      <c r="N1369">
        <v>179</v>
      </c>
      <c r="O1369">
        <v>77</v>
      </c>
      <c r="P1369" t="str">
        <f t="shared" si="42"/>
        <v>conditioned</v>
      </c>
      <c r="Q1369" t="str">
        <f t="shared" si="43"/>
        <v>candidate</v>
      </c>
    </row>
    <row r="1370" spans="12:17" x14ac:dyDescent="0.2">
      <c r="L1370" t="s">
        <v>1248</v>
      </c>
      <c r="M1370">
        <v>25</v>
      </c>
      <c r="N1370">
        <v>185</v>
      </c>
      <c r="O1370">
        <v>85</v>
      </c>
      <c r="P1370" t="str">
        <f t="shared" si="42"/>
        <v>candidate</v>
      </c>
      <c r="Q1370" t="str">
        <f t="shared" si="43"/>
        <v>candidate</v>
      </c>
    </row>
    <row r="1371" spans="12:17" x14ac:dyDescent="0.2">
      <c r="L1371" t="s">
        <v>1249</v>
      </c>
      <c r="M1371">
        <v>28</v>
      </c>
      <c r="N1371">
        <v>173</v>
      </c>
      <c r="O1371">
        <v>71</v>
      </c>
      <c r="P1371" t="str">
        <f t="shared" si="42"/>
        <v>conditioned</v>
      </c>
      <c r="Q1371" t="str">
        <f t="shared" si="43"/>
        <v>not a candidate</v>
      </c>
    </row>
    <row r="1372" spans="12:17" x14ac:dyDescent="0.2">
      <c r="L1372" t="s">
        <v>1250</v>
      </c>
      <c r="M1372">
        <v>24</v>
      </c>
      <c r="N1372">
        <v>175</v>
      </c>
      <c r="O1372">
        <v>72</v>
      </c>
      <c r="P1372" t="str">
        <f t="shared" si="42"/>
        <v>conditioned</v>
      </c>
      <c r="Q1372" t="str">
        <f t="shared" si="43"/>
        <v>not a candidate</v>
      </c>
    </row>
    <row r="1373" spans="12:17" x14ac:dyDescent="0.2">
      <c r="L1373" t="s">
        <v>1251</v>
      </c>
      <c r="M1373">
        <v>29</v>
      </c>
      <c r="N1373">
        <v>190</v>
      </c>
      <c r="O1373">
        <v>79</v>
      </c>
      <c r="P1373" t="str">
        <f t="shared" si="42"/>
        <v>candidate</v>
      </c>
      <c r="Q1373" t="str">
        <f t="shared" si="43"/>
        <v>candidate</v>
      </c>
    </row>
    <row r="1374" spans="12:17" x14ac:dyDescent="0.2">
      <c r="L1374" t="s">
        <v>1252</v>
      </c>
      <c r="M1374">
        <v>26</v>
      </c>
      <c r="N1374">
        <v>183</v>
      </c>
      <c r="O1374">
        <v>73</v>
      </c>
      <c r="P1374" t="str">
        <f t="shared" si="42"/>
        <v>candidate</v>
      </c>
      <c r="Q1374" t="str">
        <f t="shared" si="43"/>
        <v>candidate</v>
      </c>
    </row>
    <row r="1375" spans="12:17" x14ac:dyDescent="0.2">
      <c r="L1375" t="s">
        <v>1253</v>
      </c>
      <c r="M1375">
        <v>25</v>
      </c>
      <c r="N1375">
        <v>191</v>
      </c>
      <c r="O1375">
        <v>77</v>
      </c>
      <c r="P1375" t="str">
        <f t="shared" si="42"/>
        <v>candidate</v>
      </c>
      <c r="Q1375" t="str">
        <f t="shared" si="43"/>
        <v>candidate</v>
      </c>
    </row>
    <row r="1376" spans="12:17" x14ac:dyDescent="0.2">
      <c r="L1376" t="s">
        <v>1254</v>
      </c>
      <c r="M1376">
        <v>26</v>
      </c>
      <c r="N1376">
        <v>180</v>
      </c>
      <c r="O1376">
        <v>76</v>
      </c>
      <c r="P1376" t="str">
        <f t="shared" si="42"/>
        <v>candidate</v>
      </c>
      <c r="Q1376" t="str">
        <f t="shared" si="43"/>
        <v>candidate</v>
      </c>
    </row>
    <row r="1377" spans="12:17" x14ac:dyDescent="0.2">
      <c r="L1377" t="s">
        <v>1255</v>
      </c>
      <c r="M1377">
        <v>25</v>
      </c>
      <c r="N1377">
        <v>187</v>
      </c>
      <c r="O1377">
        <v>80</v>
      </c>
      <c r="P1377" t="str">
        <f t="shared" si="42"/>
        <v>candidate</v>
      </c>
      <c r="Q1377" t="str">
        <f t="shared" si="43"/>
        <v>candidate</v>
      </c>
    </row>
    <row r="1378" spans="12:17" x14ac:dyDescent="0.2">
      <c r="L1378" t="s">
        <v>1256</v>
      </c>
      <c r="M1378">
        <v>25</v>
      </c>
      <c r="N1378">
        <v>183</v>
      </c>
      <c r="O1378">
        <v>83</v>
      </c>
      <c r="P1378" t="str">
        <f t="shared" si="42"/>
        <v>candidate</v>
      </c>
      <c r="Q1378" t="str">
        <f t="shared" si="43"/>
        <v>candidate</v>
      </c>
    </row>
    <row r="1379" spans="12:17" x14ac:dyDescent="0.2">
      <c r="L1379" t="s">
        <v>1257</v>
      </c>
      <c r="M1379">
        <v>25</v>
      </c>
      <c r="N1379">
        <v>185</v>
      </c>
      <c r="O1379">
        <v>72</v>
      </c>
      <c r="P1379" t="str">
        <f t="shared" si="42"/>
        <v>candidate</v>
      </c>
      <c r="Q1379" t="str">
        <f t="shared" si="43"/>
        <v>candidate</v>
      </c>
    </row>
    <row r="1380" spans="12:17" x14ac:dyDescent="0.2">
      <c r="L1380" t="s">
        <v>1258</v>
      </c>
      <c r="M1380">
        <v>25</v>
      </c>
      <c r="N1380">
        <v>175</v>
      </c>
      <c r="O1380">
        <v>70</v>
      </c>
      <c r="P1380" t="str">
        <f t="shared" si="42"/>
        <v>conditioned</v>
      </c>
      <c r="Q1380" t="str">
        <f t="shared" si="43"/>
        <v>not a candidate</v>
      </c>
    </row>
    <row r="1381" spans="12:17" x14ac:dyDescent="0.2">
      <c r="L1381" t="s">
        <v>1259</v>
      </c>
      <c r="M1381">
        <v>26</v>
      </c>
      <c r="N1381">
        <v>185</v>
      </c>
      <c r="O1381">
        <v>77</v>
      </c>
      <c r="P1381" t="str">
        <f t="shared" si="42"/>
        <v>candidate</v>
      </c>
      <c r="Q1381" t="str">
        <f t="shared" si="43"/>
        <v>candidate</v>
      </c>
    </row>
    <row r="1382" spans="12:17" x14ac:dyDescent="0.2">
      <c r="L1382" t="s">
        <v>1260</v>
      </c>
      <c r="M1382">
        <v>36</v>
      </c>
      <c r="N1382">
        <v>187</v>
      </c>
      <c r="O1382">
        <v>90</v>
      </c>
      <c r="P1382" t="str">
        <f t="shared" si="42"/>
        <v>candidate</v>
      </c>
      <c r="Q1382" t="str">
        <f t="shared" si="43"/>
        <v>candidate</v>
      </c>
    </row>
    <row r="1383" spans="12:17" x14ac:dyDescent="0.2">
      <c r="L1383" t="s">
        <v>1261</v>
      </c>
      <c r="M1383">
        <v>17</v>
      </c>
      <c r="N1383">
        <v>183</v>
      </c>
      <c r="O1383">
        <v>69</v>
      </c>
      <c r="P1383" t="str">
        <f t="shared" si="42"/>
        <v>conditioned</v>
      </c>
      <c r="Q1383" t="str">
        <f t="shared" si="43"/>
        <v>candidate</v>
      </c>
    </row>
    <row r="1384" spans="12:17" x14ac:dyDescent="0.2">
      <c r="L1384" t="s">
        <v>1262</v>
      </c>
      <c r="M1384">
        <v>34</v>
      </c>
      <c r="N1384">
        <v>172</v>
      </c>
      <c r="O1384">
        <v>70</v>
      </c>
      <c r="P1384" t="str">
        <f t="shared" si="42"/>
        <v>conditioned</v>
      </c>
      <c r="Q1384" t="str">
        <f t="shared" si="43"/>
        <v>not a candidate</v>
      </c>
    </row>
    <row r="1385" spans="12:17" x14ac:dyDescent="0.2">
      <c r="L1385" t="s">
        <v>1263</v>
      </c>
      <c r="M1385">
        <v>36</v>
      </c>
      <c r="N1385">
        <v>189</v>
      </c>
      <c r="O1385">
        <v>88</v>
      </c>
      <c r="P1385" t="str">
        <f t="shared" si="42"/>
        <v>candidate</v>
      </c>
      <c r="Q1385" t="str">
        <f t="shared" si="43"/>
        <v>candidate</v>
      </c>
    </row>
    <row r="1386" spans="12:17" x14ac:dyDescent="0.2">
      <c r="L1386" t="s">
        <v>1264</v>
      </c>
      <c r="M1386">
        <v>32</v>
      </c>
      <c r="N1386">
        <v>185</v>
      </c>
      <c r="O1386">
        <v>82</v>
      </c>
      <c r="P1386" t="str">
        <f t="shared" si="42"/>
        <v>candidate</v>
      </c>
      <c r="Q1386" t="str">
        <f t="shared" si="43"/>
        <v>candidate</v>
      </c>
    </row>
    <row r="1387" spans="12:17" x14ac:dyDescent="0.2">
      <c r="L1387" t="s">
        <v>1265</v>
      </c>
      <c r="M1387">
        <v>36</v>
      </c>
      <c r="N1387">
        <v>180</v>
      </c>
      <c r="O1387">
        <v>75</v>
      </c>
      <c r="P1387" t="str">
        <f t="shared" si="42"/>
        <v>candidate</v>
      </c>
      <c r="Q1387" t="str">
        <f t="shared" si="43"/>
        <v>candidate</v>
      </c>
    </row>
    <row r="1388" spans="12:17" x14ac:dyDescent="0.2">
      <c r="L1388" t="s">
        <v>1266</v>
      </c>
      <c r="M1388">
        <v>32</v>
      </c>
      <c r="N1388">
        <v>189</v>
      </c>
      <c r="O1388">
        <v>86</v>
      </c>
      <c r="P1388" t="str">
        <f t="shared" si="42"/>
        <v>candidate</v>
      </c>
      <c r="Q1388" t="str">
        <f t="shared" si="43"/>
        <v>candidate</v>
      </c>
    </row>
    <row r="1389" spans="12:17" x14ac:dyDescent="0.2">
      <c r="L1389" t="s">
        <v>1267</v>
      </c>
      <c r="M1389">
        <v>31</v>
      </c>
      <c r="N1389">
        <v>189</v>
      </c>
      <c r="O1389">
        <v>83</v>
      </c>
      <c r="P1389" t="str">
        <f t="shared" si="42"/>
        <v>candidate</v>
      </c>
      <c r="Q1389" t="str">
        <f t="shared" si="43"/>
        <v>candidate</v>
      </c>
    </row>
    <row r="1390" spans="12:17" x14ac:dyDescent="0.2">
      <c r="L1390" t="s">
        <v>1268</v>
      </c>
      <c r="M1390">
        <v>35</v>
      </c>
      <c r="N1390">
        <v>179</v>
      </c>
      <c r="O1390">
        <v>72</v>
      </c>
      <c r="P1390" t="str">
        <f t="shared" si="42"/>
        <v>conditioned</v>
      </c>
      <c r="Q1390" t="str">
        <f t="shared" si="43"/>
        <v>not a candidate</v>
      </c>
    </row>
    <row r="1391" spans="12:17" x14ac:dyDescent="0.2">
      <c r="L1391" t="s">
        <v>1269</v>
      </c>
      <c r="M1391">
        <v>30</v>
      </c>
      <c r="N1391">
        <v>185</v>
      </c>
      <c r="O1391">
        <v>71</v>
      </c>
      <c r="P1391" t="str">
        <f t="shared" si="42"/>
        <v>candidate</v>
      </c>
      <c r="Q1391" t="str">
        <f t="shared" si="43"/>
        <v>candidate</v>
      </c>
    </row>
    <row r="1392" spans="12:17" x14ac:dyDescent="0.2">
      <c r="L1392" t="s">
        <v>1270</v>
      </c>
      <c r="M1392">
        <v>32</v>
      </c>
      <c r="N1392">
        <v>186</v>
      </c>
      <c r="O1392">
        <v>84</v>
      </c>
      <c r="P1392" t="str">
        <f t="shared" si="42"/>
        <v>candidate</v>
      </c>
      <c r="Q1392" t="str">
        <f t="shared" si="43"/>
        <v>candidate</v>
      </c>
    </row>
    <row r="1393" spans="12:17" x14ac:dyDescent="0.2">
      <c r="L1393" t="s">
        <v>1271</v>
      </c>
      <c r="M1393">
        <v>30</v>
      </c>
      <c r="N1393">
        <v>192</v>
      </c>
      <c r="O1393">
        <v>90</v>
      </c>
      <c r="P1393" t="str">
        <f t="shared" si="42"/>
        <v>candidate</v>
      </c>
      <c r="Q1393" t="str">
        <f t="shared" si="43"/>
        <v>candidate</v>
      </c>
    </row>
    <row r="1394" spans="12:17" x14ac:dyDescent="0.2">
      <c r="L1394" t="s">
        <v>1272</v>
      </c>
      <c r="M1394">
        <v>30</v>
      </c>
      <c r="N1394">
        <v>188</v>
      </c>
      <c r="O1394">
        <v>87</v>
      </c>
      <c r="P1394" t="str">
        <f t="shared" si="42"/>
        <v>candidate</v>
      </c>
      <c r="Q1394" t="str">
        <f t="shared" si="43"/>
        <v>candidate</v>
      </c>
    </row>
    <row r="1395" spans="12:17" x14ac:dyDescent="0.2">
      <c r="L1395" t="s">
        <v>1273</v>
      </c>
      <c r="M1395">
        <v>32</v>
      </c>
      <c r="N1395">
        <v>185</v>
      </c>
      <c r="O1395">
        <v>72</v>
      </c>
      <c r="P1395" t="str">
        <f t="shared" si="42"/>
        <v>candidate</v>
      </c>
      <c r="Q1395" t="str">
        <f t="shared" si="43"/>
        <v>candidate</v>
      </c>
    </row>
    <row r="1396" spans="12:17" x14ac:dyDescent="0.2">
      <c r="L1396" t="s">
        <v>1274</v>
      </c>
      <c r="M1396">
        <v>32</v>
      </c>
      <c r="N1396">
        <v>179</v>
      </c>
      <c r="O1396">
        <v>67</v>
      </c>
      <c r="P1396" t="str">
        <f t="shared" si="42"/>
        <v>conditioned</v>
      </c>
      <c r="Q1396" t="str">
        <f t="shared" si="43"/>
        <v>not a candidate</v>
      </c>
    </row>
    <row r="1397" spans="12:17" x14ac:dyDescent="0.2">
      <c r="L1397" t="s">
        <v>1275</v>
      </c>
      <c r="M1397">
        <v>32</v>
      </c>
      <c r="N1397">
        <v>170</v>
      </c>
      <c r="O1397">
        <v>67</v>
      </c>
      <c r="P1397" t="str">
        <f t="shared" si="42"/>
        <v>conditioned</v>
      </c>
      <c r="Q1397" t="str">
        <f t="shared" si="43"/>
        <v>not a candidate</v>
      </c>
    </row>
    <row r="1398" spans="12:17" x14ac:dyDescent="0.2">
      <c r="L1398" t="s">
        <v>1276</v>
      </c>
      <c r="M1398">
        <v>30</v>
      </c>
      <c r="N1398">
        <v>186</v>
      </c>
      <c r="O1398">
        <v>87</v>
      </c>
      <c r="P1398" t="str">
        <f t="shared" si="42"/>
        <v>candidate</v>
      </c>
      <c r="Q1398" t="str">
        <f t="shared" si="43"/>
        <v>candidate</v>
      </c>
    </row>
    <row r="1399" spans="12:17" x14ac:dyDescent="0.2">
      <c r="L1399" t="s">
        <v>1277</v>
      </c>
      <c r="M1399">
        <v>32</v>
      </c>
      <c r="N1399">
        <v>187</v>
      </c>
      <c r="O1399">
        <v>80</v>
      </c>
      <c r="P1399" t="str">
        <f t="shared" si="42"/>
        <v>candidate</v>
      </c>
      <c r="Q1399" t="str">
        <f t="shared" si="43"/>
        <v>candidate</v>
      </c>
    </row>
    <row r="1400" spans="12:17" x14ac:dyDescent="0.2">
      <c r="L1400" t="s">
        <v>1278</v>
      </c>
      <c r="M1400">
        <v>29</v>
      </c>
      <c r="N1400">
        <v>185</v>
      </c>
      <c r="O1400">
        <v>70</v>
      </c>
      <c r="P1400" t="str">
        <f t="shared" si="42"/>
        <v>candidate</v>
      </c>
      <c r="Q1400" t="str">
        <f t="shared" si="43"/>
        <v>candidate</v>
      </c>
    </row>
    <row r="1401" spans="12:17" x14ac:dyDescent="0.2">
      <c r="L1401" t="s">
        <v>1279</v>
      </c>
      <c r="M1401">
        <v>32</v>
      </c>
      <c r="N1401">
        <v>188</v>
      </c>
      <c r="O1401">
        <v>81</v>
      </c>
      <c r="P1401" t="str">
        <f t="shared" si="42"/>
        <v>candidate</v>
      </c>
      <c r="Q1401" t="str">
        <f t="shared" si="43"/>
        <v>candidate</v>
      </c>
    </row>
    <row r="1402" spans="12:17" x14ac:dyDescent="0.2">
      <c r="L1402" t="s">
        <v>1280</v>
      </c>
      <c r="M1402">
        <v>31</v>
      </c>
      <c r="N1402">
        <v>196</v>
      </c>
      <c r="O1402">
        <v>90</v>
      </c>
      <c r="P1402" t="str">
        <f t="shared" si="42"/>
        <v>candidate</v>
      </c>
      <c r="Q1402" t="str">
        <f t="shared" si="43"/>
        <v>candidate</v>
      </c>
    </row>
    <row r="1403" spans="12:17" x14ac:dyDescent="0.2">
      <c r="L1403" t="s">
        <v>1053</v>
      </c>
      <c r="M1403">
        <v>29</v>
      </c>
      <c r="N1403">
        <v>182</v>
      </c>
      <c r="O1403">
        <v>75</v>
      </c>
      <c r="P1403" t="str">
        <f t="shared" si="42"/>
        <v>candidate</v>
      </c>
      <c r="Q1403" t="str">
        <f t="shared" si="43"/>
        <v>candidate</v>
      </c>
    </row>
    <row r="1404" spans="12:17" x14ac:dyDescent="0.2">
      <c r="L1404" t="s">
        <v>1281</v>
      </c>
      <c r="M1404">
        <v>29</v>
      </c>
      <c r="N1404">
        <v>191</v>
      </c>
      <c r="O1404">
        <v>90</v>
      </c>
      <c r="P1404" t="str">
        <f t="shared" si="42"/>
        <v>candidate</v>
      </c>
      <c r="Q1404" t="str">
        <f t="shared" si="43"/>
        <v>candidate</v>
      </c>
    </row>
    <row r="1405" spans="12:17" x14ac:dyDescent="0.2">
      <c r="L1405" t="s">
        <v>1282</v>
      </c>
      <c r="M1405">
        <v>29</v>
      </c>
      <c r="N1405">
        <v>180</v>
      </c>
      <c r="O1405">
        <v>75</v>
      </c>
      <c r="P1405" t="str">
        <f t="shared" si="42"/>
        <v>candidate</v>
      </c>
      <c r="Q1405" t="str">
        <f t="shared" si="43"/>
        <v>candidate</v>
      </c>
    </row>
    <row r="1406" spans="12:17" x14ac:dyDescent="0.2">
      <c r="L1406" t="s">
        <v>1283</v>
      </c>
      <c r="M1406">
        <v>29</v>
      </c>
      <c r="N1406">
        <v>163</v>
      </c>
      <c r="O1406">
        <v>70</v>
      </c>
      <c r="P1406" t="str">
        <f t="shared" si="42"/>
        <v>conditioned</v>
      </c>
      <c r="Q1406" t="str">
        <f t="shared" si="43"/>
        <v>not a candidate</v>
      </c>
    </row>
    <row r="1407" spans="12:17" x14ac:dyDescent="0.2">
      <c r="L1407" t="s">
        <v>1284</v>
      </c>
      <c r="M1407">
        <v>29</v>
      </c>
      <c r="N1407">
        <v>175</v>
      </c>
      <c r="O1407">
        <v>74</v>
      </c>
      <c r="P1407" t="str">
        <f t="shared" si="42"/>
        <v>conditioned</v>
      </c>
      <c r="Q1407" t="str">
        <f t="shared" si="43"/>
        <v>candidate</v>
      </c>
    </row>
    <row r="1408" spans="12:17" x14ac:dyDescent="0.2">
      <c r="L1408" t="s">
        <v>1285</v>
      </c>
      <c r="M1408">
        <v>30</v>
      </c>
      <c r="N1408">
        <v>184</v>
      </c>
      <c r="O1408">
        <v>84</v>
      </c>
      <c r="P1408" t="str">
        <f t="shared" si="42"/>
        <v>candidate</v>
      </c>
      <c r="Q1408" t="str">
        <f t="shared" si="43"/>
        <v>candidate</v>
      </c>
    </row>
    <row r="1409" spans="12:17" x14ac:dyDescent="0.2">
      <c r="L1409" t="s">
        <v>1286</v>
      </c>
      <c r="M1409">
        <v>23</v>
      </c>
      <c r="N1409">
        <v>177</v>
      </c>
      <c r="O1409">
        <v>68</v>
      </c>
      <c r="P1409" t="str">
        <f t="shared" si="42"/>
        <v>conditioned</v>
      </c>
      <c r="Q1409" t="str">
        <f t="shared" si="43"/>
        <v>not a candidate</v>
      </c>
    </row>
    <row r="1410" spans="12:17" x14ac:dyDescent="0.2">
      <c r="L1410" t="s">
        <v>1287</v>
      </c>
      <c r="M1410">
        <v>20</v>
      </c>
      <c r="N1410">
        <v>186</v>
      </c>
      <c r="O1410">
        <v>78</v>
      </c>
      <c r="P1410" t="str">
        <f t="shared" ref="P1410:P1473" si="44">IF(AND(M1410&gt;=20, N1410&gt;=180), "candidate", "conditioned")</f>
        <v>candidate</v>
      </c>
      <c r="Q1410" t="str">
        <f t="shared" ref="Q1410:Q1473" si="45">IF(OR(M1410&lt;=22, N1410&gt;=183, O1410&gt;=74), "candidate", "not a candidate")</f>
        <v>candidate</v>
      </c>
    </row>
    <row r="1411" spans="12:17" x14ac:dyDescent="0.2">
      <c r="L1411" t="s">
        <v>1288</v>
      </c>
      <c r="M1411">
        <v>19</v>
      </c>
      <c r="N1411">
        <v>190</v>
      </c>
      <c r="O1411">
        <v>84</v>
      </c>
      <c r="P1411" t="str">
        <f t="shared" si="44"/>
        <v>conditioned</v>
      </c>
      <c r="Q1411" t="str">
        <f t="shared" si="45"/>
        <v>candidate</v>
      </c>
    </row>
    <row r="1412" spans="12:17" x14ac:dyDescent="0.2">
      <c r="L1412" t="s">
        <v>1289</v>
      </c>
      <c r="M1412">
        <v>19</v>
      </c>
      <c r="N1412">
        <v>172</v>
      </c>
      <c r="O1412">
        <v>66</v>
      </c>
      <c r="P1412" t="str">
        <f t="shared" si="44"/>
        <v>conditioned</v>
      </c>
      <c r="Q1412" t="str">
        <f t="shared" si="45"/>
        <v>candidate</v>
      </c>
    </row>
    <row r="1413" spans="12:17" x14ac:dyDescent="0.2">
      <c r="L1413" t="s">
        <v>1290</v>
      </c>
      <c r="M1413">
        <v>21</v>
      </c>
      <c r="N1413">
        <v>184</v>
      </c>
      <c r="O1413">
        <v>76</v>
      </c>
      <c r="P1413" t="str">
        <f t="shared" si="44"/>
        <v>candidate</v>
      </c>
      <c r="Q1413" t="str">
        <f t="shared" si="45"/>
        <v>candidate</v>
      </c>
    </row>
    <row r="1414" spans="12:17" x14ac:dyDescent="0.2">
      <c r="L1414" t="s">
        <v>1291</v>
      </c>
      <c r="M1414">
        <v>21</v>
      </c>
      <c r="N1414">
        <v>173</v>
      </c>
      <c r="O1414">
        <v>66</v>
      </c>
      <c r="P1414" t="str">
        <f t="shared" si="44"/>
        <v>conditioned</v>
      </c>
      <c r="Q1414" t="str">
        <f t="shared" si="45"/>
        <v>candidate</v>
      </c>
    </row>
    <row r="1415" spans="12:17" x14ac:dyDescent="0.2">
      <c r="L1415" t="s">
        <v>1292</v>
      </c>
      <c r="M1415">
        <v>20</v>
      </c>
      <c r="N1415">
        <v>182</v>
      </c>
      <c r="O1415">
        <v>75</v>
      </c>
      <c r="P1415" t="str">
        <f t="shared" si="44"/>
        <v>candidate</v>
      </c>
      <c r="Q1415" t="str">
        <f t="shared" si="45"/>
        <v>candidate</v>
      </c>
    </row>
    <row r="1416" spans="12:17" x14ac:dyDescent="0.2">
      <c r="L1416" t="s">
        <v>1293</v>
      </c>
      <c r="M1416">
        <v>18</v>
      </c>
      <c r="N1416">
        <v>188</v>
      </c>
      <c r="O1416">
        <v>78</v>
      </c>
      <c r="P1416" t="str">
        <f t="shared" si="44"/>
        <v>conditioned</v>
      </c>
      <c r="Q1416" t="str">
        <f t="shared" si="45"/>
        <v>candidate</v>
      </c>
    </row>
    <row r="1417" spans="12:17" x14ac:dyDescent="0.2">
      <c r="L1417" t="s">
        <v>1294</v>
      </c>
      <c r="M1417">
        <v>19</v>
      </c>
      <c r="N1417">
        <v>182</v>
      </c>
      <c r="O1417">
        <v>75</v>
      </c>
      <c r="P1417" t="str">
        <f t="shared" si="44"/>
        <v>conditioned</v>
      </c>
      <c r="Q1417" t="str">
        <f t="shared" si="45"/>
        <v>candidate</v>
      </c>
    </row>
    <row r="1418" spans="12:17" x14ac:dyDescent="0.2">
      <c r="L1418" t="s">
        <v>1295</v>
      </c>
      <c r="M1418">
        <v>19</v>
      </c>
      <c r="N1418">
        <v>184</v>
      </c>
      <c r="O1418">
        <v>76</v>
      </c>
      <c r="P1418" t="str">
        <f t="shared" si="44"/>
        <v>conditioned</v>
      </c>
      <c r="Q1418" t="str">
        <f t="shared" si="45"/>
        <v>candidate</v>
      </c>
    </row>
    <row r="1419" spans="12:17" x14ac:dyDescent="0.2">
      <c r="L1419" t="s">
        <v>1296</v>
      </c>
      <c r="M1419">
        <v>19</v>
      </c>
      <c r="N1419">
        <v>190</v>
      </c>
      <c r="O1419">
        <v>80</v>
      </c>
      <c r="P1419" t="str">
        <f t="shared" si="44"/>
        <v>conditioned</v>
      </c>
      <c r="Q1419" t="str">
        <f t="shared" si="45"/>
        <v>candidate</v>
      </c>
    </row>
    <row r="1420" spans="12:17" x14ac:dyDescent="0.2">
      <c r="L1420" t="s">
        <v>1297</v>
      </c>
      <c r="M1420">
        <v>22</v>
      </c>
      <c r="N1420">
        <v>162</v>
      </c>
      <c r="O1420">
        <v>69</v>
      </c>
      <c r="P1420" t="str">
        <f t="shared" si="44"/>
        <v>conditioned</v>
      </c>
      <c r="Q1420" t="str">
        <f t="shared" si="45"/>
        <v>candidate</v>
      </c>
    </row>
    <row r="1421" spans="12:17" x14ac:dyDescent="0.2">
      <c r="L1421" t="s">
        <v>1137</v>
      </c>
      <c r="M1421">
        <v>18</v>
      </c>
      <c r="N1421">
        <v>175</v>
      </c>
      <c r="O1421">
        <v>70</v>
      </c>
      <c r="P1421" t="str">
        <f t="shared" si="44"/>
        <v>conditioned</v>
      </c>
      <c r="Q1421" t="str">
        <f t="shared" si="45"/>
        <v>candidate</v>
      </c>
    </row>
    <row r="1422" spans="12:17" x14ac:dyDescent="0.2">
      <c r="L1422" t="s">
        <v>1298</v>
      </c>
      <c r="M1422">
        <v>20</v>
      </c>
      <c r="N1422">
        <v>173</v>
      </c>
      <c r="O1422">
        <v>67</v>
      </c>
      <c r="P1422" t="str">
        <f t="shared" si="44"/>
        <v>conditioned</v>
      </c>
      <c r="Q1422" t="str">
        <f t="shared" si="45"/>
        <v>candidate</v>
      </c>
    </row>
    <row r="1423" spans="12:17" x14ac:dyDescent="0.2">
      <c r="L1423" t="s">
        <v>1299</v>
      </c>
      <c r="M1423">
        <v>20</v>
      </c>
      <c r="N1423">
        <v>185</v>
      </c>
      <c r="O1423">
        <v>71</v>
      </c>
      <c r="P1423" t="str">
        <f t="shared" si="44"/>
        <v>candidate</v>
      </c>
      <c r="Q1423" t="str">
        <f t="shared" si="45"/>
        <v>candidate</v>
      </c>
    </row>
    <row r="1424" spans="12:17" x14ac:dyDescent="0.2">
      <c r="L1424" t="s">
        <v>1300</v>
      </c>
      <c r="M1424">
        <v>18</v>
      </c>
      <c r="N1424">
        <v>181</v>
      </c>
      <c r="O1424">
        <v>75</v>
      </c>
      <c r="P1424" t="str">
        <f t="shared" si="44"/>
        <v>conditioned</v>
      </c>
      <c r="Q1424" t="str">
        <f t="shared" si="45"/>
        <v>candidate</v>
      </c>
    </row>
    <row r="1425" spans="12:17" x14ac:dyDescent="0.2">
      <c r="L1425" t="s">
        <v>1301</v>
      </c>
      <c r="M1425">
        <v>18</v>
      </c>
      <c r="N1425">
        <v>193</v>
      </c>
      <c r="O1425">
        <v>81</v>
      </c>
      <c r="P1425" t="str">
        <f t="shared" si="44"/>
        <v>conditioned</v>
      </c>
      <c r="Q1425" t="str">
        <f t="shared" si="45"/>
        <v>candidate</v>
      </c>
    </row>
    <row r="1426" spans="12:17" x14ac:dyDescent="0.2">
      <c r="L1426" t="s">
        <v>1302</v>
      </c>
      <c r="M1426">
        <v>19</v>
      </c>
      <c r="N1426">
        <v>173</v>
      </c>
      <c r="O1426">
        <v>70</v>
      </c>
      <c r="P1426" t="str">
        <f t="shared" si="44"/>
        <v>conditioned</v>
      </c>
      <c r="Q1426" t="str">
        <f t="shared" si="45"/>
        <v>candidate</v>
      </c>
    </row>
    <row r="1427" spans="12:17" x14ac:dyDescent="0.2">
      <c r="L1427" t="s">
        <v>1303</v>
      </c>
      <c r="M1427">
        <v>18</v>
      </c>
      <c r="N1427">
        <v>177</v>
      </c>
      <c r="O1427">
        <v>65</v>
      </c>
      <c r="P1427" t="str">
        <f t="shared" si="44"/>
        <v>conditioned</v>
      </c>
      <c r="Q1427" t="str">
        <f t="shared" si="45"/>
        <v>candidate</v>
      </c>
    </row>
    <row r="1428" spans="12:17" x14ac:dyDescent="0.2">
      <c r="L1428" t="s">
        <v>1304</v>
      </c>
      <c r="M1428">
        <v>18</v>
      </c>
      <c r="N1428">
        <v>172</v>
      </c>
      <c r="O1428">
        <v>68</v>
      </c>
      <c r="P1428" t="str">
        <f t="shared" si="44"/>
        <v>conditioned</v>
      </c>
      <c r="Q1428" t="str">
        <f t="shared" si="45"/>
        <v>candidate</v>
      </c>
    </row>
    <row r="1429" spans="12:17" x14ac:dyDescent="0.2">
      <c r="L1429" t="s">
        <v>1305</v>
      </c>
      <c r="M1429">
        <v>18</v>
      </c>
      <c r="N1429">
        <v>182</v>
      </c>
      <c r="O1429">
        <v>80</v>
      </c>
      <c r="P1429" t="str">
        <f t="shared" si="44"/>
        <v>conditioned</v>
      </c>
      <c r="Q1429" t="str">
        <f t="shared" si="45"/>
        <v>candidate</v>
      </c>
    </row>
    <row r="1430" spans="12:17" x14ac:dyDescent="0.2">
      <c r="L1430" t="s">
        <v>1306</v>
      </c>
      <c r="M1430">
        <v>17</v>
      </c>
      <c r="N1430">
        <v>185</v>
      </c>
      <c r="O1430">
        <v>78</v>
      </c>
      <c r="P1430" t="str">
        <f t="shared" si="44"/>
        <v>conditioned</v>
      </c>
      <c r="Q1430" t="str">
        <f t="shared" si="45"/>
        <v>candidate</v>
      </c>
    </row>
    <row r="1431" spans="12:17" x14ac:dyDescent="0.2">
      <c r="L1431" t="s">
        <v>1307</v>
      </c>
      <c r="M1431">
        <v>18</v>
      </c>
      <c r="N1431">
        <v>188</v>
      </c>
      <c r="O1431">
        <v>72</v>
      </c>
      <c r="P1431" t="str">
        <f t="shared" si="44"/>
        <v>conditioned</v>
      </c>
      <c r="Q1431" t="str">
        <f t="shared" si="45"/>
        <v>candidate</v>
      </c>
    </row>
    <row r="1432" spans="12:17" x14ac:dyDescent="0.2">
      <c r="L1432" t="s">
        <v>1308</v>
      </c>
      <c r="M1432">
        <v>18</v>
      </c>
      <c r="N1432">
        <v>192</v>
      </c>
      <c r="O1432">
        <v>80</v>
      </c>
      <c r="P1432" t="str">
        <f t="shared" si="44"/>
        <v>conditioned</v>
      </c>
      <c r="Q1432" t="str">
        <f t="shared" si="45"/>
        <v>candidate</v>
      </c>
    </row>
    <row r="1433" spans="12:17" x14ac:dyDescent="0.2">
      <c r="L1433" t="s">
        <v>1309</v>
      </c>
      <c r="M1433">
        <v>17</v>
      </c>
      <c r="N1433">
        <v>177</v>
      </c>
      <c r="O1433">
        <v>69</v>
      </c>
      <c r="P1433" t="str">
        <f t="shared" si="44"/>
        <v>conditioned</v>
      </c>
      <c r="Q1433" t="str">
        <f t="shared" si="45"/>
        <v>candidate</v>
      </c>
    </row>
    <row r="1434" spans="12:17" x14ac:dyDescent="0.2">
      <c r="L1434" t="s">
        <v>1310</v>
      </c>
      <c r="M1434">
        <v>19</v>
      </c>
      <c r="N1434">
        <v>188</v>
      </c>
      <c r="O1434">
        <v>75</v>
      </c>
      <c r="P1434" t="str">
        <f t="shared" si="44"/>
        <v>conditioned</v>
      </c>
      <c r="Q1434" t="str">
        <f t="shared" si="45"/>
        <v>candidate</v>
      </c>
    </row>
    <row r="1435" spans="12:17" x14ac:dyDescent="0.2">
      <c r="L1435" t="s">
        <v>1311</v>
      </c>
      <c r="M1435">
        <v>20</v>
      </c>
      <c r="N1435">
        <v>187</v>
      </c>
      <c r="O1435">
        <v>84</v>
      </c>
      <c r="P1435" t="str">
        <f t="shared" si="44"/>
        <v>candidate</v>
      </c>
      <c r="Q1435" t="str">
        <f t="shared" si="45"/>
        <v>candidate</v>
      </c>
    </row>
    <row r="1436" spans="12:17" x14ac:dyDescent="0.2">
      <c r="L1436" t="s">
        <v>1312</v>
      </c>
      <c r="M1436">
        <v>18</v>
      </c>
      <c r="N1436">
        <v>185</v>
      </c>
      <c r="O1436">
        <v>83</v>
      </c>
      <c r="P1436" t="str">
        <f t="shared" si="44"/>
        <v>conditioned</v>
      </c>
      <c r="Q1436" t="str">
        <f t="shared" si="45"/>
        <v>candidate</v>
      </c>
    </row>
    <row r="1437" spans="12:17" x14ac:dyDescent="0.2">
      <c r="L1437" t="s">
        <v>1313</v>
      </c>
      <c r="M1437">
        <v>16</v>
      </c>
      <c r="N1437">
        <v>165</v>
      </c>
      <c r="O1437">
        <v>57</v>
      </c>
      <c r="P1437" t="str">
        <f t="shared" si="44"/>
        <v>conditioned</v>
      </c>
      <c r="Q1437" t="str">
        <f t="shared" si="45"/>
        <v>candidate</v>
      </c>
    </row>
    <row r="1438" spans="12:17" x14ac:dyDescent="0.2">
      <c r="L1438" t="s">
        <v>1145</v>
      </c>
      <c r="M1438">
        <v>20</v>
      </c>
      <c r="N1438">
        <v>189</v>
      </c>
      <c r="O1438">
        <v>80</v>
      </c>
      <c r="P1438" t="str">
        <f t="shared" si="44"/>
        <v>candidate</v>
      </c>
      <c r="Q1438" t="str">
        <f t="shared" si="45"/>
        <v>candidate</v>
      </c>
    </row>
    <row r="1439" spans="12:17" x14ac:dyDescent="0.2">
      <c r="L1439" t="s">
        <v>1314</v>
      </c>
      <c r="M1439">
        <v>23</v>
      </c>
      <c r="N1439">
        <v>179</v>
      </c>
      <c r="O1439">
        <v>71</v>
      </c>
      <c r="P1439" t="str">
        <f t="shared" si="44"/>
        <v>conditioned</v>
      </c>
      <c r="Q1439" t="str">
        <f t="shared" si="45"/>
        <v>not a candidate</v>
      </c>
    </row>
    <row r="1440" spans="12:17" x14ac:dyDescent="0.2">
      <c r="L1440" t="s">
        <v>1148</v>
      </c>
      <c r="M1440">
        <v>17</v>
      </c>
      <c r="N1440">
        <v>172</v>
      </c>
      <c r="O1440">
        <v>68</v>
      </c>
      <c r="P1440" t="str">
        <f t="shared" si="44"/>
        <v>conditioned</v>
      </c>
      <c r="Q1440" t="str">
        <f t="shared" si="45"/>
        <v>candidate</v>
      </c>
    </row>
    <row r="1441" spans="12:17" x14ac:dyDescent="0.2">
      <c r="L1441" t="s">
        <v>1315</v>
      </c>
      <c r="M1441">
        <v>17</v>
      </c>
      <c r="N1441">
        <v>187</v>
      </c>
      <c r="O1441">
        <v>70</v>
      </c>
      <c r="P1441" t="str">
        <f t="shared" si="44"/>
        <v>conditioned</v>
      </c>
      <c r="Q1441" t="str">
        <f t="shared" si="45"/>
        <v>candidate</v>
      </c>
    </row>
    <row r="1442" spans="12:17" x14ac:dyDescent="0.2">
      <c r="L1442" t="s">
        <v>1316</v>
      </c>
      <c r="M1442">
        <v>21</v>
      </c>
      <c r="N1442">
        <v>180</v>
      </c>
      <c r="O1442">
        <v>75</v>
      </c>
      <c r="P1442" t="str">
        <f t="shared" si="44"/>
        <v>candidate</v>
      </c>
      <c r="Q1442" t="str">
        <f t="shared" si="45"/>
        <v>candidate</v>
      </c>
    </row>
    <row r="1443" spans="12:17" x14ac:dyDescent="0.2">
      <c r="L1443" t="s">
        <v>1317</v>
      </c>
      <c r="M1443">
        <v>22</v>
      </c>
      <c r="N1443">
        <v>192</v>
      </c>
      <c r="O1443">
        <v>70</v>
      </c>
      <c r="P1443" t="str">
        <f t="shared" si="44"/>
        <v>candidate</v>
      </c>
      <c r="Q1443" t="str">
        <f t="shared" si="45"/>
        <v>candidate</v>
      </c>
    </row>
    <row r="1444" spans="12:17" x14ac:dyDescent="0.2">
      <c r="L1444" t="s">
        <v>1318</v>
      </c>
      <c r="M1444">
        <v>22</v>
      </c>
      <c r="N1444">
        <v>173</v>
      </c>
      <c r="O1444">
        <v>65</v>
      </c>
      <c r="P1444" t="str">
        <f t="shared" si="44"/>
        <v>conditioned</v>
      </c>
      <c r="Q1444" t="str">
        <f t="shared" si="45"/>
        <v>candidate</v>
      </c>
    </row>
    <row r="1445" spans="12:17" x14ac:dyDescent="0.2">
      <c r="L1445" t="s">
        <v>1319</v>
      </c>
      <c r="M1445">
        <v>23</v>
      </c>
      <c r="N1445">
        <v>191</v>
      </c>
      <c r="O1445">
        <v>89</v>
      </c>
      <c r="P1445" t="str">
        <f t="shared" si="44"/>
        <v>candidate</v>
      </c>
      <c r="Q1445" t="str">
        <f t="shared" si="45"/>
        <v>candidate</v>
      </c>
    </row>
    <row r="1446" spans="12:17" x14ac:dyDescent="0.2">
      <c r="L1446" t="s">
        <v>1320</v>
      </c>
      <c r="M1446">
        <v>23</v>
      </c>
      <c r="N1446">
        <v>182</v>
      </c>
      <c r="O1446">
        <v>62</v>
      </c>
      <c r="P1446" t="str">
        <f t="shared" si="44"/>
        <v>candidate</v>
      </c>
      <c r="Q1446" t="str">
        <f t="shared" si="45"/>
        <v>not a candidate</v>
      </c>
    </row>
    <row r="1447" spans="12:17" x14ac:dyDescent="0.2">
      <c r="L1447" t="s">
        <v>1321</v>
      </c>
      <c r="M1447">
        <v>22</v>
      </c>
      <c r="N1447">
        <v>178</v>
      </c>
      <c r="O1447">
        <v>77</v>
      </c>
      <c r="P1447" t="str">
        <f t="shared" si="44"/>
        <v>conditioned</v>
      </c>
      <c r="Q1447" t="str">
        <f t="shared" si="45"/>
        <v>candidate</v>
      </c>
    </row>
    <row r="1448" spans="12:17" x14ac:dyDescent="0.2">
      <c r="L1448" t="s">
        <v>1322</v>
      </c>
      <c r="M1448">
        <v>22</v>
      </c>
      <c r="N1448">
        <v>183</v>
      </c>
      <c r="O1448">
        <v>75</v>
      </c>
      <c r="P1448" t="str">
        <f t="shared" si="44"/>
        <v>candidate</v>
      </c>
      <c r="Q1448" t="str">
        <f t="shared" si="45"/>
        <v>candidate</v>
      </c>
    </row>
    <row r="1449" spans="12:17" x14ac:dyDescent="0.2">
      <c r="L1449" t="s">
        <v>1323</v>
      </c>
      <c r="M1449">
        <v>21</v>
      </c>
      <c r="N1449">
        <v>185</v>
      </c>
      <c r="O1449">
        <v>66</v>
      </c>
      <c r="P1449" t="str">
        <f t="shared" si="44"/>
        <v>candidate</v>
      </c>
      <c r="Q1449" t="str">
        <f t="shared" si="45"/>
        <v>candidate</v>
      </c>
    </row>
    <row r="1450" spans="12:17" x14ac:dyDescent="0.2">
      <c r="L1450" t="s">
        <v>1324</v>
      </c>
      <c r="M1450">
        <v>23</v>
      </c>
      <c r="N1450">
        <v>172</v>
      </c>
      <c r="O1450">
        <v>62</v>
      </c>
      <c r="P1450" t="str">
        <f t="shared" si="44"/>
        <v>conditioned</v>
      </c>
      <c r="Q1450" t="str">
        <f t="shared" si="45"/>
        <v>not a candidate</v>
      </c>
    </row>
    <row r="1451" spans="12:17" x14ac:dyDescent="0.2">
      <c r="L1451" t="s">
        <v>1189</v>
      </c>
      <c r="M1451">
        <v>21</v>
      </c>
      <c r="N1451">
        <v>181</v>
      </c>
      <c r="O1451">
        <v>74</v>
      </c>
      <c r="P1451" t="str">
        <f t="shared" si="44"/>
        <v>candidate</v>
      </c>
      <c r="Q1451" t="str">
        <f t="shared" si="45"/>
        <v>candidate</v>
      </c>
    </row>
    <row r="1452" spans="12:17" x14ac:dyDescent="0.2">
      <c r="L1452" t="s">
        <v>1190</v>
      </c>
      <c r="M1452">
        <v>18</v>
      </c>
      <c r="N1452">
        <v>170</v>
      </c>
      <c r="O1452">
        <v>60</v>
      </c>
      <c r="P1452" t="str">
        <f t="shared" si="44"/>
        <v>conditioned</v>
      </c>
      <c r="Q1452" t="str">
        <f t="shared" si="45"/>
        <v>candidate</v>
      </c>
    </row>
    <row r="1453" spans="12:17" x14ac:dyDescent="0.2">
      <c r="L1453" t="s">
        <v>1325</v>
      </c>
      <c r="M1453">
        <v>20</v>
      </c>
      <c r="N1453">
        <v>175</v>
      </c>
      <c r="O1453">
        <v>70</v>
      </c>
      <c r="P1453" t="str">
        <f t="shared" si="44"/>
        <v>conditioned</v>
      </c>
      <c r="Q1453" t="str">
        <f t="shared" si="45"/>
        <v>candidate</v>
      </c>
    </row>
    <row r="1454" spans="12:17" x14ac:dyDescent="0.2">
      <c r="L1454" t="s">
        <v>1326</v>
      </c>
      <c r="M1454">
        <v>23</v>
      </c>
      <c r="N1454">
        <v>185</v>
      </c>
      <c r="O1454">
        <v>78</v>
      </c>
      <c r="P1454" t="str">
        <f t="shared" si="44"/>
        <v>candidate</v>
      </c>
      <c r="Q1454" t="str">
        <f t="shared" si="45"/>
        <v>candidate</v>
      </c>
    </row>
    <row r="1455" spans="12:17" x14ac:dyDescent="0.2">
      <c r="L1455" t="s">
        <v>1327</v>
      </c>
      <c r="M1455">
        <v>21</v>
      </c>
      <c r="N1455">
        <v>178</v>
      </c>
      <c r="O1455">
        <v>71</v>
      </c>
      <c r="P1455" t="str">
        <f t="shared" si="44"/>
        <v>conditioned</v>
      </c>
      <c r="Q1455" t="str">
        <f t="shared" si="45"/>
        <v>candidate</v>
      </c>
    </row>
    <row r="1456" spans="12:17" x14ac:dyDescent="0.2">
      <c r="L1456" t="s">
        <v>1328</v>
      </c>
      <c r="M1456">
        <v>21</v>
      </c>
      <c r="N1456">
        <v>179</v>
      </c>
      <c r="O1456">
        <v>73</v>
      </c>
      <c r="P1456" t="str">
        <f t="shared" si="44"/>
        <v>conditioned</v>
      </c>
      <c r="Q1456" t="str">
        <f t="shared" si="45"/>
        <v>candidate</v>
      </c>
    </row>
    <row r="1457" spans="12:17" x14ac:dyDescent="0.2">
      <c r="L1457" t="s">
        <v>1329</v>
      </c>
      <c r="M1457">
        <v>20</v>
      </c>
      <c r="N1457">
        <v>169</v>
      </c>
      <c r="O1457">
        <v>66</v>
      </c>
      <c r="P1457" t="str">
        <f t="shared" si="44"/>
        <v>conditioned</v>
      </c>
      <c r="Q1457" t="str">
        <f t="shared" si="45"/>
        <v>candidate</v>
      </c>
    </row>
    <row r="1458" spans="12:17" x14ac:dyDescent="0.2">
      <c r="L1458" t="s">
        <v>1330</v>
      </c>
      <c r="M1458">
        <v>20</v>
      </c>
      <c r="N1458">
        <v>181</v>
      </c>
      <c r="O1458">
        <v>82</v>
      </c>
      <c r="P1458" t="str">
        <f t="shared" si="44"/>
        <v>candidate</v>
      </c>
      <c r="Q1458" t="str">
        <f t="shared" si="45"/>
        <v>candidate</v>
      </c>
    </row>
    <row r="1459" spans="12:17" x14ac:dyDescent="0.2">
      <c r="L1459" t="s">
        <v>1331</v>
      </c>
      <c r="M1459">
        <v>22</v>
      </c>
      <c r="N1459">
        <v>178</v>
      </c>
      <c r="O1459">
        <v>69</v>
      </c>
      <c r="P1459" t="str">
        <f t="shared" si="44"/>
        <v>conditioned</v>
      </c>
      <c r="Q1459" t="str">
        <f t="shared" si="45"/>
        <v>candidate</v>
      </c>
    </row>
    <row r="1460" spans="12:17" x14ac:dyDescent="0.2">
      <c r="L1460" t="s">
        <v>1332</v>
      </c>
      <c r="M1460">
        <v>23</v>
      </c>
      <c r="N1460">
        <v>182</v>
      </c>
      <c r="O1460">
        <v>80</v>
      </c>
      <c r="P1460" t="str">
        <f t="shared" si="44"/>
        <v>candidate</v>
      </c>
      <c r="Q1460" t="str">
        <f t="shared" si="45"/>
        <v>candidate</v>
      </c>
    </row>
    <row r="1461" spans="12:17" x14ac:dyDescent="0.2">
      <c r="L1461" t="s">
        <v>1333</v>
      </c>
      <c r="M1461">
        <v>21</v>
      </c>
      <c r="N1461">
        <v>176</v>
      </c>
      <c r="O1461">
        <v>72</v>
      </c>
      <c r="P1461" t="str">
        <f t="shared" si="44"/>
        <v>conditioned</v>
      </c>
      <c r="Q1461" t="str">
        <f t="shared" si="45"/>
        <v>candidate</v>
      </c>
    </row>
    <row r="1462" spans="12:17" x14ac:dyDescent="0.2">
      <c r="L1462" t="s">
        <v>1334</v>
      </c>
      <c r="M1462">
        <v>20</v>
      </c>
      <c r="N1462">
        <v>176</v>
      </c>
      <c r="O1462">
        <v>71</v>
      </c>
      <c r="P1462" t="str">
        <f t="shared" si="44"/>
        <v>conditioned</v>
      </c>
      <c r="Q1462" t="str">
        <f t="shared" si="45"/>
        <v>candidate</v>
      </c>
    </row>
    <row r="1463" spans="12:17" x14ac:dyDescent="0.2">
      <c r="L1463" t="s">
        <v>1335</v>
      </c>
      <c r="M1463">
        <v>21</v>
      </c>
      <c r="N1463">
        <v>175</v>
      </c>
      <c r="O1463">
        <v>77</v>
      </c>
      <c r="P1463" t="str">
        <f t="shared" si="44"/>
        <v>conditioned</v>
      </c>
      <c r="Q1463" t="str">
        <f t="shared" si="45"/>
        <v>candidate</v>
      </c>
    </row>
    <row r="1464" spans="12:17" x14ac:dyDescent="0.2">
      <c r="L1464" t="s">
        <v>1336</v>
      </c>
      <c r="M1464">
        <v>19</v>
      </c>
      <c r="N1464">
        <v>178</v>
      </c>
      <c r="O1464">
        <v>66</v>
      </c>
      <c r="P1464" t="str">
        <f t="shared" si="44"/>
        <v>conditioned</v>
      </c>
      <c r="Q1464" t="str">
        <f t="shared" si="45"/>
        <v>candidate</v>
      </c>
    </row>
    <row r="1465" spans="12:17" x14ac:dyDescent="0.2">
      <c r="L1465" t="s">
        <v>1337</v>
      </c>
      <c r="M1465">
        <v>22</v>
      </c>
      <c r="N1465">
        <v>194</v>
      </c>
      <c r="O1465">
        <v>88</v>
      </c>
      <c r="P1465" t="str">
        <f t="shared" si="44"/>
        <v>candidate</v>
      </c>
      <c r="Q1465" t="str">
        <f t="shared" si="45"/>
        <v>candidate</v>
      </c>
    </row>
    <row r="1466" spans="12:17" x14ac:dyDescent="0.2">
      <c r="L1466" t="s">
        <v>1338</v>
      </c>
      <c r="M1466">
        <v>21</v>
      </c>
      <c r="N1466">
        <v>183</v>
      </c>
      <c r="O1466">
        <v>75</v>
      </c>
      <c r="P1466" t="str">
        <f t="shared" si="44"/>
        <v>candidate</v>
      </c>
      <c r="Q1466" t="str">
        <f t="shared" si="45"/>
        <v>candidate</v>
      </c>
    </row>
    <row r="1467" spans="12:17" x14ac:dyDescent="0.2">
      <c r="L1467" t="s">
        <v>1339</v>
      </c>
      <c r="M1467">
        <v>23</v>
      </c>
      <c r="N1467">
        <v>185</v>
      </c>
      <c r="O1467">
        <v>78</v>
      </c>
      <c r="P1467" t="str">
        <f t="shared" si="44"/>
        <v>candidate</v>
      </c>
      <c r="Q1467" t="str">
        <f t="shared" si="45"/>
        <v>candidate</v>
      </c>
    </row>
    <row r="1468" spans="12:17" x14ac:dyDescent="0.2">
      <c r="L1468" t="s">
        <v>1340</v>
      </c>
      <c r="M1468">
        <v>21</v>
      </c>
      <c r="N1468">
        <v>175</v>
      </c>
      <c r="O1468">
        <v>68</v>
      </c>
      <c r="P1468" t="str">
        <f t="shared" si="44"/>
        <v>conditioned</v>
      </c>
      <c r="Q1468" t="str">
        <f t="shared" si="45"/>
        <v>candidate</v>
      </c>
    </row>
    <row r="1469" spans="12:17" x14ac:dyDescent="0.2">
      <c r="L1469" t="s">
        <v>1341</v>
      </c>
      <c r="M1469">
        <v>20</v>
      </c>
      <c r="N1469">
        <v>174</v>
      </c>
      <c r="O1469">
        <v>65</v>
      </c>
      <c r="P1469" t="str">
        <f t="shared" si="44"/>
        <v>conditioned</v>
      </c>
      <c r="Q1469" t="str">
        <f t="shared" si="45"/>
        <v>candidate</v>
      </c>
    </row>
    <row r="1470" spans="12:17" x14ac:dyDescent="0.2">
      <c r="L1470" t="s">
        <v>1342</v>
      </c>
      <c r="M1470">
        <v>21</v>
      </c>
      <c r="N1470">
        <v>171</v>
      </c>
      <c r="O1470">
        <v>65</v>
      </c>
      <c r="P1470" t="str">
        <f t="shared" si="44"/>
        <v>conditioned</v>
      </c>
      <c r="Q1470" t="str">
        <f t="shared" si="45"/>
        <v>candidate</v>
      </c>
    </row>
    <row r="1471" spans="12:17" x14ac:dyDescent="0.2">
      <c r="L1471" t="s">
        <v>1343</v>
      </c>
      <c r="M1471">
        <v>22</v>
      </c>
      <c r="N1471">
        <v>192</v>
      </c>
      <c r="O1471">
        <v>78</v>
      </c>
      <c r="P1471" t="str">
        <f t="shared" si="44"/>
        <v>candidate</v>
      </c>
      <c r="Q1471" t="str">
        <f t="shared" si="45"/>
        <v>candidate</v>
      </c>
    </row>
    <row r="1472" spans="12:17" x14ac:dyDescent="0.2">
      <c r="L1472" t="s">
        <v>1344</v>
      </c>
      <c r="M1472">
        <v>21</v>
      </c>
      <c r="N1472">
        <v>183</v>
      </c>
      <c r="O1472">
        <v>73</v>
      </c>
      <c r="P1472" t="str">
        <f t="shared" si="44"/>
        <v>candidate</v>
      </c>
      <c r="Q1472" t="str">
        <f t="shared" si="45"/>
        <v>candidate</v>
      </c>
    </row>
    <row r="1473" spans="12:17" x14ac:dyDescent="0.2">
      <c r="L1473" t="s">
        <v>1199</v>
      </c>
      <c r="M1473">
        <v>21</v>
      </c>
      <c r="N1473">
        <v>186</v>
      </c>
      <c r="O1473">
        <v>78</v>
      </c>
      <c r="P1473" t="str">
        <f t="shared" si="44"/>
        <v>candidate</v>
      </c>
      <c r="Q1473" t="str">
        <f t="shared" si="45"/>
        <v>candidate</v>
      </c>
    </row>
    <row r="1474" spans="12:17" x14ac:dyDescent="0.2">
      <c r="L1474" t="s">
        <v>1345</v>
      </c>
      <c r="M1474">
        <v>19</v>
      </c>
      <c r="N1474">
        <v>189</v>
      </c>
      <c r="O1474">
        <v>86</v>
      </c>
      <c r="P1474" t="str">
        <f t="shared" ref="P1474:P1537" si="46">IF(AND(M1474&gt;=20, N1474&gt;=180), "candidate", "conditioned")</f>
        <v>conditioned</v>
      </c>
      <c r="Q1474" t="str">
        <f t="shared" ref="Q1474:Q1537" si="47">IF(OR(M1474&lt;=22, N1474&gt;=183, O1474&gt;=74), "candidate", "not a candidate")</f>
        <v>candidate</v>
      </c>
    </row>
    <row r="1475" spans="12:17" x14ac:dyDescent="0.2">
      <c r="L1475" t="s">
        <v>1346</v>
      </c>
      <c r="M1475">
        <v>21</v>
      </c>
      <c r="N1475">
        <v>184</v>
      </c>
      <c r="O1475">
        <v>73</v>
      </c>
      <c r="P1475" t="str">
        <f t="shared" si="46"/>
        <v>candidate</v>
      </c>
      <c r="Q1475" t="str">
        <f t="shared" si="47"/>
        <v>candidate</v>
      </c>
    </row>
    <row r="1476" spans="12:17" x14ac:dyDescent="0.2">
      <c r="L1476" t="s">
        <v>1347</v>
      </c>
      <c r="M1476">
        <v>21</v>
      </c>
      <c r="N1476">
        <v>180</v>
      </c>
      <c r="O1476">
        <v>70</v>
      </c>
      <c r="P1476" t="str">
        <f t="shared" si="46"/>
        <v>candidate</v>
      </c>
      <c r="Q1476" t="str">
        <f t="shared" si="47"/>
        <v>candidate</v>
      </c>
    </row>
    <row r="1477" spans="12:17" x14ac:dyDescent="0.2">
      <c r="L1477" t="s">
        <v>1348</v>
      </c>
      <c r="M1477">
        <v>20</v>
      </c>
      <c r="N1477">
        <v>188</v>
      </c>
      <c r="O1477">
        <v>80</v>
      </c>
      <c r="P1477" t="str">
        <f t="shared" si="46"/>
        <v>candidate</v>
      </c>
      <c r="Q1477" t="str">
        <f t="shared" si="47"/>
        <v>candidate</v>
      </c>
    </row>
    <row r="1478" spans="12:17" x14ac:dyDescent="0.2">
      <c r="L1478" t="s">
        <v>1349</v>
      </c>
      <c r="M1478">
        <v>21</v>
      </c>
      <c r="N1478">
        <v>176</v>
      </c>
      <c r="O1478">
        <v>69</v>
      </c>
      <c r="P1478" t="str">
        <f t="shared" si="46"/>
        <v>conditioned</v>
      </c>
      <c r="Q1478" t="str">
        <f t="shared" si="47"/>
        <v>candidate</v>
      </c>
    </row>
    <row r="1479" spans="12:17" x14ac:dyDescent="0.2">
      <c r="L1479" t="s">
        <v>1350</v>
      </c>
      <c r="M1479">
        <v>20</v>
      </c>
      <c r="N1479">
        <v>178</v>
      </c>
      <c r="O1479">
        <v>69</v>
      </c>
      <c r="P1479" t="str">
        <f t="shared" si="46"/>
        <v>conditioned</v>
      </c>
      <c r="Q1479" t="str">
        <f t="shared" si="47"/>
        <v>candidate</v>
      </c>
    </row>
    <row r="1480" spans="12:17" x14ac:dyDescent="0.2">
      <c r="L1480" t="s">
        <v>1351</v>
      </c>
      <c r="M1480">
        <v>21</v>
      </c>
      <c r="N1480">
        <v>174</v>
      </c>
      <c r="O1480">
        <v>68</v>
      </c>
      <c r="P1480" t="str">
        <f t="shared" si="46"/>
        <v>conditioned</v>
      </c>
      <c r="Q1480" t="str">
        <f t="shared" si="47"/>
        <v>candidate</v>
      </c>
    </row>
    <row r="1481" spans="12:17" x14ac:dyDescent="0.2">
      <c r="L1481" t="s">
        <v>1352</v>
      </c>
      <c r="M1481">
        <v>17</v>
      </c>
      <c r="N1481">
        <v>175</v>
      </c>
      <c r="O1481">
        <v>68</v>
      </c>
      <c r="P1481" t="str">
        <f t="shared" si="46"/>
        <v>conditioned</v>
      </c>
      <c r="Q1481" t="str">
        <f t="shared" si="47"/>
        <v>candidate</v>
      </c>
    </row>
    <row r="1482" spans="12:17" x14ac:dyDescent="0.2">
      <c r="L1482" t="s">
        <v>1353</v>
      </c>
      <c r="M1482">
        <v>20</v>
      </c>
      <c r="N1482">
        <v>183</v>
      </c>
      <c r="O1482">
        <v>78</v>
      </c>
      <c r="P1482" t="str">
        <f t="shared" si="46"/>
        <v>candidate</v>
      </c>
      <c r="Q1482" t="str">
        <f t="shared" si="47"/>
        <v>candidate</v>
      </c>
    </row>
    <row r="1483" spans="12:17" x14ac:dyDescent="0.2">
      <c r="L1483" t="s">
        <v>1354</v>
      </c>
      <c r="M1483">
        <v>22</v>
      </c>
      <c r="N1483">
        <v>187</v>
      </c>
      <c r="O1483">
        <v>80</v>
      </c>
      <c r="P1483" t="str">
        <f t="shared" si="46"/>
        <v>candidate</v>
      </c>
      <c r="Q1483" t="str">
        <f t="shared" si="47"/>
        <v>candidate</v>
      </c>
    </row>
    <row r="1484" spans="12:17" x14ac:dyDescent="0.2">
      <c r="L1484" t="s">
        <v>1355</v>
      </c>
      <c r="M1484">
        <v>21</v>
      </c>
      <c r="N1484">
        <v>190</v>
      </c>
      <c r="O1484">
        <v>82</v>
      </c>
      <c r="P1484" t="str">
        <f t="shared" si="46"/>
        <v>candidate</v>
      </c>
      <c r="Q1484" t="str">
        <f t="shared" si="47"/>
        <v>candidate</v>
      </c>
    </row>
    <row r="1485" spans="12:17" x14ac:dyDescent="0.2">
      <c r="L1485" t="s">
        <v>1356</v>
      </c>
      <c r="M1485">
        <v>18</v>
      </c>
      <c r="N1485">
        <v>172</v>
      </c>
      <c r="O1485">
        <v>65</v>
      </c>
      <c r="P1485" t="str">
        <f t="shared" si="46"/>
        <v>conditioned</v>
      </c>
      <c r="Q1485" t="str">
        <f t="shared" si="47"/>
        <v>candidate</v>
      </c>
    </row>
    <row r="1486" spans="12:17" x14ac:dyDescent="0.2">
      <c r="L1486" t="s">
        <v>1357</v>
      </c>
      <c r="M1486">
        <v>20</v>
      </c>
      <c r="N1486">
        <v>191</v>
      </c>
      <c r="O1486">
        <v>78</v>
      </c>
      <c r="P1486" t="str">
        <f t="shared" si="46"/>
        <v>candidate</v>
      </c>
      <c r="Q1486" t="str">
        <f t="shared" si="47"/>
        <v>candidate</v>
      </c>
    </row>
    <row r="1487" spans="12:17" x14ac:dyDescent="0.2">
      <c r="L1487" t="s">
        <v>1358</v>
      </c>
      <c r="M1487">
        <v>20</v>
      </c>
      <c r="N1487">
        <v>173</v>
      </c>
      <c r="O1487">
        <v>75</v>
      </c>
      <c r="P1487" t="str">
        <f t="shared" si="46"/>
        <v>conditioned</v>
      </c>
      <c r="Q1487" t="str">
        <f t="shared" si="47"/>
        <v>candidate</v>
      </c>
    </row>
    <row r="1488" spans="12:17" x14ac:dyDescent="0.2">
      <c r="L1488" t="s">
        <v>1359</v>
      </c>
      <c r="M1488">
        <v>20</v>
      </c>
      <c r="N1488">
        <v>178</v>
      </c>
      <c r="O1488">
        <v>70</v>
      </c>
      <c r="P1488" t="str">
        <f t="shared" si="46"/>
        <v>conditioned</v>
      </c>
      <c r="Q1488" t="str">
        <f t="shared" si="47"/>
        <v>candidate</v>
      </c>
    </row>
    <row r="1489" spans="12:17" x14ac:dyDescent="0.2">
      <c r="L1489" t="s">
        <v>1360</v>
      </c>
      <c r="M1489">
        <v>19</v>
      </c>
      <c r="N1489">
        <v>190</v>
      </c>
      <c r="O1489">
        <v>83</v>
      </c>
      <c r="P1489" t="str">
        <f t="shared" si="46"/>
        <v>conditioned</v>
      </c>
      <c r="Q1489" t="str">
        <f t="shared" si="47"/>
        <v>candidate</v>
      </c>
    </row>
    <row r="1490" spans="12:17" x14ac:dyDescent="0.2">
      <c r="L1490" t="s">
        <v>1361</v>
      </c>
      <c r="M1490">
        <v>20</v>
      </c>
      <c r="N1490">
        <v>181</v>
      </c>
      <c r="O1490">
        <v>65</v>
      </c>
      <c r="P1490" t="str">
        <f t="shared" si="46"/>
        <v>candidate</v>
      </c>
      <c r="Q1490" t="str">
        <f t="shared" si="47"/>
        <v>candidate</v>
      </c>
    </row>
    <row r="1491" spans="12:17" x14ac:dyDescent="0.2">
      <c r="L1491" t="s">
        <v>1362</v>
      </c>
      <c r="M1491">
        <v>22</v>
      </c>
      <c r="N1491">
        <v>184</v>
      </c>
      <c r="O1491">
        <v>75</v>
      </c>
      <c r="P1491" t="str">
        <f t="shared" si="46"/>
        <v>candidate</v>
      </c>
      <c r="Q1491" t="str">
        <f t="shared" si="47"/>
        <v>candidate</v>
      </c>
    </row>
    <row r="1492" spans="12:17" x14ac:dyDescent="0.2">
      <c r="L1492" t="s">
        <v>1363</v>
      </c>
      <c r="M1492">
        <v>24</v>
      </c>
      <c r="N1492">
        <v>178</v>
      </c>
      <c r="O1492">
        <v>73</v>
      </c>
      <c r="P1492" t="str">
        <f t="shared" si="46"/>
        <v>conditioned</v>
      </c>
      <c r="Q1492" t="str">
        <f t="shared" si="47"/>
        <v>not a candidate</v>
      </c>
    </row>
    <row r="1493" spans="12:17" x14ac:dyDescent="0.2">
      <c r="L1493" t="s">
        <v>1132</v>
      </c>
      <c r="M1493">
        <v>18</v>
      </c>
      <c r="N1493">
        <v>178</v>
      </c>
      <c r="O1493">
        <v>73</v>
      </c>
      <c r="P1493" t="str">
        <f t="shared" si="46"/>
        <v>conditioned</v>
      </c>
      <c r="Q1493" t="str">
        <f t="shared" si="47"/>
        <v>candidate</v>
      </c>
    </row>
    <row r="1494" spans="12:17" x14ac:dyDescent="0.2">
      <c r="L1494" t="s">
        <v>1364</v>
      </c>
      <c r="M1494">
        <v>19</v>
      </c>
      <c r="N1494">
        <v>175</v>
      </c>
      <c r="O1494">
        <v>66</v>
      </c>
      <c r="P1494" t="str">
        <f t="shared" si="46"/>
        <v>conditioned</v>
      </c>
      <c r="Q1494" t="str">
        <f t="shared" si="47"/>
        <v>candidate</v>
      </c>
    </row>
    <row r="1495" spans="12:17" x14ac:dyDescent="0.2">
      <c r="L1495" t="s">
        <v>1365</v>
      </c>
      <c r="M1495">
        <v>18</v>
      </c>
      <c r="N1495">
        <v>192</v>
      </c>
      <c r="O1495">
        <v>77</v>
      </c>
      <c r="P1495" t="str">
        <f t="shared" si="46"/>
        <v>conditioned</v>
      </c>
      <c r="Q1495" t="str">
        <f t="shared" si="47"/>
        <v>candidate</v>
      </c>
    </row>
    <row r="1496" spans="12:17" x14ac:dyDescent="0.2">
      <c r="L1496" t="s">
        <v>1366</v>
      </c>
      <c r="M1496">
        <v>24</v>
      </c>
      <c r="N1496">
        <v>188</v>
      </c>
      <c r="O1496">
        <v>80</v>
      </c>
      <c r="P1496" t="str">
        <f t="shared" si="46"/>
        <v>candidate</v>
      </c>
      <c r="Q1496" t="str">
        <f t="shared" si="47"/>
        <v>candidate</v>
      </c>
    </row>
    <row r="1497" spans="12:17" x14ac:dyDescent="0.2">
      <c r="L1497" t="s">
        <v>1367</v>
      </c>
      <c r="M1497">
        <v>22</v>
      </c>
      <c r="N1497">
        <v>201</v>
      </c>
      <c r="O1497">
        <v>80</v>
      </c>
      <c r="P1497" t="str">
        <f t="shared" si="46"/>
        <v>candidate</v>
      </c>
      <c r="Q1497" t="str">
        <f t="shared" si="47"/>
        <v>candidate</v>
      </c>
    </row>
    <row r="1498" spans="12:17" x14ac:dyDescent="0.2">
      <c r="L1498" t="s">
        <v>1368</v>
      </c>
      <c r="M1498">
        <v>25</v>
      </c>
      <c r="N1498">
        <v>180</v>
      </c>
      <c r="O1498">
        <v>72</v>
      </c>
      <c r="P1498" t="str">
        <f t="shared" si="46"/>
        <v>candidate</v>
      </c>
      <c r="Q1498" t="str">
        <f t="shared" si="47"/>
        <v>not a candidate</v>
      </c>
    </row>
    <row r="1499" spans="12:17" x14ac:dyDescent="0.2">
      <c r="L1499" t="s">
        <v>1369</v>
      </c>
      <c r="M1499">
        <v>22</v>
      </c>
      <c r="N1499">
        <v>176</v>
      </c>
      <c r="O1499">
        <v>72</v>
      </c>
      <c r="P1499" t="str">
        <f t="shared" si="46"/>
        <v>conditioned</v>
      </c>
      <c r="Q1499" t="str">
        <f t="shared" si="47"/>
        <v>candidate</v>
      </c>
    </row>
    <row r="1500" spans="12:17" x14ac:dyDescent="0.2">
      <c r="L1500" t="s">
        <v>1286</v>
      </c>
      <c r="M1500">
        <v>23</v>
      </c>
      <c r="N1500">
        <v>177</v>
      </c>
      <c r="O1500">
        <v>68</v>
      </c>
      <c r="P1500" t="str">
        <f t="shared" si="46"/>
        <v>conditioned</v>
      </c>
      <c r="Q1500" t="str">
        <f t="shared" si="47"/>
        <v>not a candidate</v>
      </c>
    </row>
    <row r="1501" spans="12:17" x14ac:dyDescent="0.2">
      <c r="L1501" t="s">
        <v>1287</v>
      </c>
      <c r="M1501">
        <v>20</v>
      </c>
      <c r="N1501">
        <v>186</v>
      </c>
      <c r="O1501">
        <v>78</v>
      </c>
      <c r="P1501" t="str">
        <f t="shared" si="46"/>
        <v>candidate</v>
      </c>
      <c r="Q1501" t="str">
        <f t="shared" si="47"/>
        <v>candidate</v>
      </c>
    </row>
    <row r="1502" spans="12:17" x14ac:dyDescent="0.2">
      <c r="L1502" t="s">
        <v>1370</v>
      </c>
      <c r="M1502">
        <v>24</v>
      </c>
      <c r="N1502">
        <v>173</v>
      </c>
      <c r="O1502">
        <v>64</v>
      </c>
      <c r="P1502" t="str">
        <f t="shared" si="46"/>
        <v>conditioned</v>
      </c>
      <c r="Q1502" t="str">
        <f t="shared" si="47"/>
        <v>not a candidate</v>
      </c>
    </row>
    <row r="1503" spans="12:17" x14ac:dyDescent="0.2">
      <c r="L1503" t="s">
        <v>1371</v>
      </c>
      <c r="M1503">
        <v>27</v>
      </c>
      <c r="N1503">
        <v>175</v>
      </c>
      <c r="O1503">
        <v>71</v>
      </c>
      <c r="P1503" t="str">
        <f t="shared" si="46"/>
        <v>conditioned</v>
      </c>
      <c r="Q1503" t="str">
        <f t="shared" si="47"/>
        <v>not a candidate</v>
      </c>
    </row>
    <row r="1504" spans="12:17" x14ac:dyDescent="0.2">
      <c r="L1504" t="s">
        <v>1372</v>
      </c>
      <c r="M1504">
        <v>24</v>
      </c>
      <c r="N1504">
        <v>187</v>
      </c>
      <c r="O1504">
        <v>68</v>
      </c>
      <c r="P1504" t="str">
        <f t="shared" si="46"/>
        <v>candidate</v>
      </c>
      <c r="Q1504" t="str">
        <f t="shared" si="47"/>
        <v>candidate</v>
      </c>
    </row>
    <row r="1505" spans="12:17" x14ac:dyDescent="0.2">
      <c r="L1505" t="s">
        <v>1373</v>
      </c>
      <c r="M1505">
        <v>28</v>
      </c>
      <c r="N1505">
        <v>192</v>
      </c>
      <c r="O1505">
        <v>86</v>
      </c>
      <c r="P1505" t="str">
        <f t="shared" si="46"/>
        <v>candidate</v>
      </c>
      <c r="Q1505" t="str">
        <f t="shared" si="47"/>
        <v>candidate</v>
      </c>
    </row>
    <row r="1506" spans="12:17" x14ac:dyDescent="0.2">
      <c r="L1506" t="s">
        <v>1374</v>
      </c>
      <c r="M1506">
        <v>26</v>
      </c>
      <c r="N1506">
        <v>183</v>
      </c>
      <c r="O1506">
        <v>76</v>
      </c>
      <c r="P1506" t="str">
        <f t="shared" si="46"/>
        <v>candidate</v>
      </c>
      <c r="Q1506" t="str">
        <f t="shared" si="47"/>
        <v>candidate</v>
      </c>
    </row>
    <row r="1507" spans="12:17" x14ac:dyDescent="0.2">
      <c r="L1507" t="s">
        <v>1375</v>
      </c>
      <c r="M1507">
        <v>23</v>
      </c>
      <c r="N1507">
        <v>176</v>
      </c>
      <c r="O1507">
        <v>70</v>
      </c>
      <c r="P1507" t="str">
        <f t="shared" si="46"/>
        <v>conditioned</v>
      </c>
      <c r="Q1507" t="str">
        <f t="shared" si="47"/>
        <v>not a candidate</v>
      </c>
    </row>
    <row r="1508" spans="12:17" x14ac:dyDescent="0.2">
      <c r="L1508" t="s">
        <v>1376</v>
      </c>
      <c r="M1508">
        <v>25</v>
      </c>
      <c r="N1508">
        <v>180</v>
      </c>
      <c r="O1508">
        <v>65</v>
      </c>
      <c r="P1508" t="str">
        <f t="shared" si="46"/>
        <v>candidate</v>
      </c>
      <c r="Q1508" t="str">
        <f t="shared" si="47"/>
        <v>not a candidate</v>
      </c>
    </row>
    <row r="1509" spans="12:17" x14ac:dyDescent="0.2">
      <c r="L1509" t="s">
        <v>1377</v>
      </c>
      <c r="M1509">
        <v>22</v>
      </c>
      <c r="N1509">
        <v>181</v>
      </c>
      <c r="O1509">
        <v>81</v>
      </c>
      <c r="P1509" t="str">
        <f t="shared" si="46"/>
        <v>candidate</v>
      </c>
      <c r="Q1509" t="str">
        <f t="shared" si="47"/>
        <v>candidate</v>
      </c>
    </row>
    <row r="1510" spans="12:17" x14ac:dyDescent="0.2">
      <c r="L1510" t="s">
        <v>1378</v>
      </c>
      <c r="M1510">
        <v>24</v>
      </c>
      <c r="N1510">
        <v>177</v>
      </c>
      <c r="O1510">
        <v>70</v>
      </c>
      <c r="P1510" t="str">
        <f t="shared" si="46"/>
        <v>conditioned</v>
      </c>
      <c r="Q1510" t="str">
        <f t="shared" si="47"/>
        <v>not a candidate</v>
      </c>
    </row>
    <row r="1511" spans="12:17" x14ac:dyDescent="0.2">
      <c r="L1511" t="s">
        <v>1379</v>
      </c>
      <c r="M1511">
        <v>24</v>
      </c>
      <c r="N1511">
        <v>178</v>
      </c>
      <c r="O1511">
        <v>70</v>
      </c>
      <c r="P1511" t="str">
        <f t="shared" si="46"/>
        <v>conditioned</v>
      </c>
      <c r="Q1511" t="str">
        <f t="shared" si="47"/>
        <v>not a candidate</v>
      </c>
    </row>
    <row r="1512" spans="12:17" x14ac:dyDescent="0.2">
      <c r="L1512" t="s">
        <v>1095</v>
      </c>
      <c r="M1512">
        <v>25</v>
      </c>
      <c r="N1512">
        <v>173</v>
      </c>
      <c r="O1512">
        <v>65</v>
      </c>
      <c r="P1512" t="str">
        <f t="shared" si="46"/>
        <v>conditioned</v>
      </c>
      <c r="Q1512" t="str">
        <f t="shared" si="47"/>
        <v>not a candidate</v>
      </c>
    </row>
    <row r="1513" spans="12:17" x14ac:dyDescent="0.2">
      <c r="L1513" t="s">
        <v>1380</v>
      </c>
      <c r="M1513">
        <v>25</v>
      </c>
      <c r="N1513">
        <v>182</v>
      </c>
      <c r="O1513">
        <v>72</v>
      </c>
      <c r="P1513" t="str">
        <f t="shared" si="46"/>
        <v>candidate</v>
      </c>
      <c r="Q1513" t="str">
        <f t="shared" si="47"/>
        <v>not a candidate</v>
      </c>
    </row>
    <row r="1514" spans="12:17" x14ac:dyDescent="0.2">
      <c r="L1514" t="s">
        <v>1381</v>
      </c>
      <c r="M1514">
        <v>27</v>
      </c>
      <c r="N1514">
        <v>166</v>
      </c>
      <c r="O1514">
        <v>61</v>
      </c>
      <c r="P1514" t="str">
        <f t="shared" si="46"/>
        <v>conditioned</v>
      </c>
      <c r="Q1514" t="str">
        <f t="shared" si="47"/>
        <v>not a candidate</v>
      </c>
    </row>
    <row r="1515" spans="12:17" x14ac:dyDescent="0.2">
      <c r="L1515" t="s">
        <v>1153</v>
      </c>
      <c r="M1515">
        <v>23</v>
      </c>
      <c r="N1515">
        <v>185</v>
      </c>
      <c r="O1515">
        <v>81</v>
      </c>
      <c r="P1515" t="str">
        <f t="shared" si="46"/>
        <v>candidate</v>
      </c>
      <c r="Q1515" t="str">
        <f t="shared" si="47"/>
        <v>candidate</v>
      </c>
    </row>
    <row r="1516" spans="12:17" x14ac:dyDescent="0.2">
      <c r="L1516" t="s">
        <v>1382</v>
      </c>
      <c r="M1516">
        <v>25</v>
      </c>
      <c r="N1516">
        <v>171</v>
      </c>
      <c r="O1516">
        <v>64</v>
      </c>
      <c r="P1516" t="str">
        <f t="shared" si="46"/>
        <v>conditioned</v>
      </c>
      <c r="Q1516" t="str">
        <f t="shared" si="47"/>
        <v>not a candidate</v>
      </c>
    </row>
    <row r="1517" spans="12:17" x14ac:dyDescent="0.2">
      <c r="L1517" t="s">
        <v>1383</v>
      </c>
      <c r="M1517">
        <v>23</v>
      </c>
      <c r="N1517">
        <v>185</v>
      </c>
      <c r="O1517">
        <v>79</v>
      </c>
      <c r="P1517" t="str">
        <f t="shared" si="46"/>
        <v>candidate</v>
      </c>
      <c r="Q1517" t="str">
        <f t="shared" si="47"/>
        <v>candidate</v>
      </c>
    </row>
    <row r="1518" spans="12:17" x14ac:dyDescent="0.2">
      <c r="L1518" t="s">
        <v>1384</v>
      </c>
      <c r="M1518">
        <v>27</v>
      </c>
      <c r="N1518">
        <v>191</v>
      </c>
      <c r="O1518">
        <v>79</v>
      </c>
      <c r="P1518" t="str">
        <f t="shared" si="46"/>
        <v>candidate</v>
      </c>
      <c r="Q1518" t="str">
        <f t="shared" si="47"/>
        <v>candidate</v>
      </c>
    </row>
    <row r="1519" spans="12:17" x14ac:dyDescent="0.2">
      <c r="L1519" t="s">
        <v>1385</v>
      </c>
      <c r="M1519">
        <v>24</v>
      </c>
      <c r="N1519">
        <v>182</v>
      </c>
      <c r="O1519">
        <v>72</v>
      </c>
      <c r="P1519" t="str">
        <f t="shared" si="46"/>
        <v>candidate</v>
      </c>
      <c r="Q1519" t="str">
        <f t="shared" si="47"/>
        <v>not a candidate</v>
      </c>
    </row>
    <row r="1520" spans="12:17" x14ac:dyDescent="0.2">
      <c r="L1520" t="s">
        <v>1386</v>
      </c>
      <c r="M1520">
        <v>23</v>
      </c>
      <c r="N1520">
        <v>168</v>
      </c>
      <c r="O1520">
        <v>73</v>
      </c>
      <c r="P1520" t="str">
        <f t="shared" si="46"/>
        <v>conditioned</v>
      </c>
      <c r="Q1520" t="str">
        <f t="shared" si="47"/>
        <v>not a candidate</v>
      </c>
    </row>
    <row r="1521" spans="12:17" x14ac:dyDescent="0.2">
      <c r="L1521" t="s">
        <v>1387</v>
      </c>
      <c r="M1521">
        <v>28</v>
      </c>
      <c r="N1521">
        <v>185</v>
      </c>
      <c r="O1521">
        <v>84</v>
      </c>
      <c r="P1521" t="str">
        <f t="shared" si="46"/>
        <v>candidate</v>
      </c>
      <c r="Q1521" t="str">
        <f t="shared" si="47"/>
        <v>candidate</v>
      </c>
    </row>
    <row r="1522" spans="12:17" x14ac:dyDescent="0.2">
      <c r="L1522" t="s">
        <v>1388</v>
      </c>
      <c r="M1522">
        <v>25</v>
      </c>
      <c r="N1522">
        <v>200</v>
      </c>
      <c r="O1522">
        <v>90</v>
      </c>
      <c r="P1522" t="str">
        <f t="shared" si="46"/>
        <v>candidate</v>
      </c>
      <c r="Q1522" t="str">
        <f t="shared" si="47"/>
        <v>candidate</v>
      </c>
    </row>
    <row r="1523" spans="12:17" x14ac:dyDescent="0.2">
      <c r="L1523" t="s">
        <v>1389</v>
      </c>
      <c r="M1523">
        <v>24</v>
      </c>
      <c r="N1523">
        <v>173</v>
      </c>
      <c r="O1523">
        <v>70</v>
      </c>
      <c r="P1523" t="str">
        <f t="shared" si="46"/>
        <v>conditioned</v>
      </c>
      <c r="Q1523" t="str">
        <f t="shared" si="47"/>
        <v>not a candidate</v>
      </c>
    </row>
    <row r="1524" spans="12:17" x14ac:dyDescent="0.2">
      <c r="L1524" t="s">
        <v>1159</v>
      </c>
      <c r="M1524">
        <v>23</v>
      </c>
      <c r="N1524">
        <v>185</v>
      </c>
      <c r="O1524">
        <v>78</v>
      </c>
      <c r="P1524" t="str">
        <f t="shared" si="46"/>
        <v>candidate</v>
      </c>
      <c r="Q1524" t="str">
        <f t="shared" si="47"/>
        <v>candidate</v>
      </c>
    </row>
    <row r="1525" spans="12:17" x14ac:dyDescent="0.2">
      <c r="L1525" t="s">
        <v>1390</v>
      </c>
      <c r="M1525">
        <v>23</v>
      </c>
      <c r="N1525">
        <v>185</v>
      </c>
      <c r="O1525">
        <v>75</v>
      </c>
      <c r="P1525" t="str">
        <f t="shared" si="46"/>
        <v>candidate</v>
      </c>
      <c r="Q1525" t="str">
        <f t="shared" si="47"/>
        <v>candidate</v>
      </c>
    </row>
    <row r="1526" spans="12:17" x14ac:dyDescent="0.2">
      <c r="L1526" t="s">
        <v>1391</v>
      </c>
      <c r="M1526">
        <v>25</v>
      </c>
      <c r="N1526">
        <v>179</v>
      </c>
      <c r="O1526">
        <v>79</v>
      </c>
      <c r="P1526" t="str">
        <f t="shared" si="46"/>
        <v>conditioned</v>
      </c>
      <c r="Q1526" t="str">
        <f t="shared" si="47"/>
        <v>candidate</v>
      </c>
    </row>
    <row r="1527" spans="12:17" x14ac:dyDescent="0.2">
      <c r="L1527" t="s">
        <v>1392</v>
      </c>
      <c r="M1527">
        <v>22</v>
      </c>
      <c r="N1527">
        <v>185</v>
      </c>
      <c r="O1527">
        <v>70</v>
      </c>
      <c r="P1527" t="str">
        <f t="shared" si="46"/>
        <v>candidate</v>
      </c>
      <c r="Q1527" t="str">
        <f t="shared" si="47"/>
        <v>candidate</v>
      </c>
    </row>
    <row r="1528" spans="12:17" x14ac:dyDescent="0.2">
      <c r="L1528" t="s">
        <v>1393</v>
      </c>
      <c r="M1528">
        <v>24</v>
      </c>
      <c r="N1528">
        <v>170</v>
      </c>
      <c r="O1528">
        <v>62</v>
      </c>
      <c r="P1528" t="str">
        <f t="shared" si="46"/>
        <v>conditioned</v>
      </c>
      <c r="Q1528" t="str">
        <f t="shared" si="47"/>
        <v>not a candidate</v>
      </c>
    </row>
    <row r="1529" spans="12:17" x14ac:dyDescent="0.2">
      <c r="L1529" t="s">
        <v>1394</v>
      </c>
      <c r="M1529">
        <v>23</v>
      </c>
      <c r="N1529">
        <v>180</v>
      </c>
      <c r="O1529">
        <v>69</v>
      </c>
      <c r="P1529" t="str">
        <f t="shared" si="46"/>
        <v>candidate</v>
      </c>
      <c r="Q1529" t="str">
        <f t="shared" si="47"/>
        <v>not a candidate</v>
      </c>
    </row>
    <row r="1530" spans="12:17" x14ac:dyDescent="0.2">
      <c r="L1530" t="s">
        <v>1395</v>
      </c>
      <c r="M1530">
        <v>24</v>
      </c>
      <c r="N1530">
        <v>183</v>
      </c>
      <c r="O1530">
        <v>70</v>
      </c>
      <c r="P1530" t="str">
        <f t="shared" si="46"/>
        <v>candidate</v>
      </c>
      <c r="Q1530" t="str">
        <f t="shared" si="47"/>
        <v>candidate</v>
      </c>
    </row>
    <row r="1531" spans="12:17" x14ac:dyDescent="0.2">
      <c r="L1531" t="s">
        <v>1396</v>
      </c>
      <c r="M1531">
        <v>24</v>
      </c>
      <c r="N1531">
        <v>192</v>
      </c>
      <c r="O1531">
        <v>80</v>
      </c>
      <c r="P1531" t="str">
        <f t="shared" si="46"/>
        <v>candidate</v>
      </c>
      <c r="Q1531" t="str">
        <f t="shared" si="47"/>
        <v>candidate</v>
      </c>
    </row>
    <row r="1532" spans="12:17" x14ac:dyDescent="0.2">
      <c r="L1532" t="s">
        <v>1397</v>
      </c>
      <c r="M1532">
        <v>23</v>
      </c>
      <c r="N1532">
        <v>188</v>
      </c>
      <c r="O1532">
        <v>74</v>
      </c>
      <c r="P1532" t="str">
        <f t="shared" si="46"/>
        <v>candidate</v>
      </c>
      <c r="Q1532" t="str">
        <f t="shared" si="47"/>
        <v>candidate</v>
      </c>
    </row>
    <row r="1533" spans="12:17" x14ac:dyDescent="0.2">
      <c r="L1533" t="s">
        <v>1398</v>
      </c>
      <c r="M1533">
        <v>23</v>
      </c>
      <c r="N1533">
        <v>167</v>
      </c>
      <c r="O1533">
        <v>64</v>
      </c>
      <c r="P1533" t="str">
        <f t="shared" si="46"/>
        <v>conditioned</v>
      </c>
      <c r="Q1533" t="str">
        <f t="shared" si="47"/>
        <v>not a candidate</v>
      </c>
    </row>
    <row r="1534" spans="12:17" x14ac:dyDescent="0.2">
      <c r="L1534" t="s">
        <v>1399</v>
      </c>
      <c r="M1534">
        <v>22</v>
      </c>
      <c r="N1534">
        <v>175</v>
      </c>
      <c r="O1534">
        <v>66</v>
      </c>
      <c r="P1534" t="str">
        <f t="shared" si="46"/>
        <v>conditioned</v>
      </c>
      <c r="Q1534" t="str">
        <f t="shared" si="47"/>
        <v>candidate</v>
      </c>
    </row>
    <row r="1535" spans="12:17" x14ac:dyDescent="0.2">
      <c r="L1535" t="s">
        <v>1400</v>
      </c>
      <c r="M1535">
        <v>22</v>
      </c>
      <c r="N1535">
        <v>185</v>
      </c>
      <c r="O1535">
        <v>77</v>
      </c>
      <c r="P1535" t="str">
        <f t="shared" si="46"/>
        <v>candidate</v>
      </c>
      <c r="Q1535" t="str">
        <f t="shared" si="47"/>
        <v>candidate</v>
      </c>
    </row>
    <row r="1536" spans="12:17" x14ac:dyDescent="0.2">
      <c r="L1536" t="s">
        <v>1401</v>
      </c>
      <c r="M1536">
        <v>23</v>
      </c>
      <c r="N1536">
        <v>183</v>
      </c>
      <c r="O1536">
        <v>72</v>
      </c>
      <c r="P1536" t="str">
        <f t="shared" si="46"/>
        <v>candidate</v>
      </c>
      <c r="Q1536" t="str">
        <f t="shared" si="47"/>
        <v>candidate</v>
      </c>
    </row>
    <row r="1537" spans="12:17" x14ac:dyDescent="0.2">
      <c r="L1537" t="s">
        <v>1402</v>
      </c>
      <c r="M1537">
        <v>25</v>
      </c>
      <c r="N1537">
        <v>178</v>
      </c>
      <c r="O1537">
        <v>69</v>
      </c>
      <c r="P1537" t="str">
        <f t="shared" si="46"/>
        <v>conditioned</v>
      </c>
      <c r="Q1537" t="str">
        <f t="shared" si="47"/>
        <v>not a candidate</v>
      </c>
    </row>
    <row r="1538" spans="12:17" x14ac:dyDescent="0.2">
      <c r="L1538" t="s">
        <v>1403</v>
      </c>
      <c r="M1538">
        <v>22</v>
      </c>
      <c r="N1538">
        <v>181</v>
      </c>
      <c r="O1538">
        <v>79</v>
      </c>
      <c r="P1538" t="str">
        <f t="shared" ref="P1538:P1601" si="48">IF(AND(M1538&gt;=20, N1538&gt;=180), "candidate", "conditioned")</f>
        <v>candidate</v>
      </c>
      <c r="Q1538" t="str">
        <f t="shared" ref="Q1538:Q1601" si="49">IF(OR(M1538&lt;=22, N1538&gt;=183, O1538&gt;=74), "candidate", "not a candidate")</f>
        <v>candidate</v>
      </c>
    </row>
    <row r="1539" spans="12:17" x14ac:dyDescent="0.2">
      <c r="L1539" t="s">
        <v>1404</v>
      </c>
      <c r="M1539">
        <v>24</v>
      </c>
      <c r="N1539">
        <v>176</v>
      </c>
      <c r="O1539">
        <v>75</v>
      </c>
      <c r="P1539" t="str">
        <f t="shared" si="48"/>
        <v>conditioned</v>
      </c>
      <c r="Q1539" t="str">
        <f t="shared" si="49"/>
        <v>candidate</v>
      </c>
    </row>
    <row r="1540" spans="12:17" x14ac:dyDescent="0.2">
      <c r="L1540" t="s">
        <v>1165</v>
      </c>
      <c r="M1540">
        <v>21</v>
      </c>
      <c r="N1540">
        <v>187</v>
      </c>
      <c r="O1540">
        <v>74</v>
      </c>
      <c r="P1540" t="str">
        <f t="shared" si="48"/>
        <v>candidate</v>
      </c>
      <c r="Q1540" t="str">
        <f t="shared" si="49"/>
        <v>candidate</v>
      </c>
    </row>
    <row r="1541" spans="12:17" x14ac:dyDescent="0.2">
      <c r="L1541" t="s">
        <v>1405</v>
      </c>
      <c r="M1541">
        <v>23</v>
      </c>
      <c r="N1541">
        <v>190</v>
      </c>
      <c r="O1541">
        <v>89</v>
      </c>
      <c r="P1541" t="str">
        <f t="shared" si="48"/>
        <v>candidate</v>
      </c>
      <c r="Q1541" t="str">
        <f t="shared" si="49"/>
        <v>candidate</v>
      </c>
    </row>
    <row r="1542" spans="12:17" x14ac:dyDescent="0.2">
      <c r="L1542" t="s">
        <v>1406</v>
      </c>
      <c r="M1542">
        <v>24</v>
      </c>
      <c r="N1542">
        <v>191</v>
      </c>
      <c r="O1542">
        <v>85</v>
      </c>
      <c r="P1542" t="str">
        <f t="shared" si="48"/>
        <v>candidate</v>
      </c>
      <c r="Q1542" t="str">
        <f t="shared" si="49"/>
        <v>candidate</v>
      </c>
    </row>
    <row r="1543" spans="12:17" x14ac:dyDescent="0.2">
      <c r="L1543" t="s">
        <v>1407</v>
      </c>
      <c r="M1543">
        <v>24</v>
      </c>
      <c r="N1543">
        <v>185</v>
      </c>
      <c r="O1543">
        <v>81</v>
      </c>
      <c r="P1543" t="str">
        <f t="shared" si="48"/>
        <v>candidate</v>
      </c>
      <c r="Q1543" t="str">
        <f t="shared" si="49"/>
        <v>candidate</v>
      </c>
    </row>
    <row r="1544" spans="12:17" x14ac:dyDescent="0.2">
      <c r="L1544" t="s">
        <v>1408</v>
      </c>
      <c r="M1544">
        <v>24</v>
      </c>
      <c r="N1544">
        <v>184</v>
      </c>
      <c r="O1544">
        <v>78</v>
      </c>
      <c r="P1544" t="str">
        <f t="shared" si="48"/>
        <v>candidate</v>
      </c>
      <c r="Q1544" t="str">
        <f t="shared" si="49"/>
        <v>candidate</v>
      </c>
    </row>
    <row r="1545" spans="12:17" x14ac:dyDescent="0.2">
      <c r="L1545" t="s">
        <v>1409</v>
      </c>
      <c r="M1545">
        <v>22</v>
      </c>
      <c r="N1545">
        <v>175</v>
      </c>
      <c r="O1545">
        <v>74</v>
      </c>
      <c r="P1545" t="str">
        <f t="shared" si="48"/>
        <v>conditioned</v>
      </c>
      <c r="Q1545" t="str">
        <f t="shared" si="49"/>
        <v>candidate</v>
      </c>
    </row>
    <row r="1546" spans="12:17" x14ac:dyDescent="0.2">
      <c r="L1546" t="s">
        <v>1410</v>
      </c>
      <c r="M1546">
        <v>24</v>
      </c>
      <c r="N1546">
        <v>172</v>
      </c>
      <c r="O1546">
        <v>70</v>
      </c>
      <c r="P1546" t="str">
        <f t="shared" si="48"/>
        <v>conditioned</v>
      </c>
      <c r="Q1546" t="str">
        <f t="shared" si="49"/>
        <v>not a candidate</v>
      </c>
    </row>
    <row r="1547" spans="12:17" x14ac:dyDescent="0.2">
      <c r="L1547" t="s">
        <v>1411</v>
      </c>
      <c r="M1547">
        <v>23</v>
      </c>
      <c r="N1547">
        <v>175</v>
      </c>
      <c r="O1547">
        <v>70</v>
      </c>
      <c r="P1547" t="str">
        <f t="shared" si="48"/>
        <v>conditioned</v>
      </c>
      <c r="Q1547" t="str">
        <f t="shared" si="49"/>
        <v>not a candidate</v>
      </c>
    </row>
    <row r="1548" spans="12:17" x14ac:dyDescent="0.2">
      <c r="L1548" t="s">
        <v>1412</v>
      </c>
      <c r="M1548">
        <v>23</v>
      </c>
      <c r="N1548">
        <v>173</v>
      </c>
      <c r="O1548">
        <v>65</v>
      </c>
      <c r="P1548" t="str">
        <f t="shared" si="48"/>
        <v>conditioned</v>
      </c>
      <c r="Q1548" t="str">
        <f t="shared" si="49"/>
        <v>not a candidate</v>
      </c>
    </row>
    <row r="1549" spans="12:17" x14ac:dyDescent="0.2">
      <c r="L1549" t="s">
        <v>1174</v>
      </c>
      <c r="M1549">
        <v>23</v>
      </c>
      <c r="N1549">
        <v>170</v>
      </c>
      <c r="O1549">
        <v>65</v>
      </c>
      <c r="P1549" t="str">
        <f t="shared" si="48"/>
        <v>conditioned</v>
      </c>
      <c r="Q1549" t="str">
        <f t="shared" si="49"/>
        <v>not a candidate</v>
      </c>
    </row>
    <row r="1550" spans="12:17" x14ac:dyDescent="0.2">
      <c r="L1550" t="s">
        <v>1413</v>
      </c>
      <c r="M1550">
        <v>25</v>
      </c>
      <c r="N1550">
        <v>186</v>
      </c>
      <c r="O1550">
        <v>76</v>
      </c>
      <c r="P1550" t="str">
        <f t="shared" si="48"/>
        <v>candidate</v>
      </c>
      <c r="Q1550" t="str">
        <f t="shared" si="49"/>
        <v>candidate</v>
      </c>
    </row>
    <row r="1551" spans="12:17" x14ac:dyDescent="0.2">
      <c r="L1551" t="s">
        <v>1414</v>
      </c>
      <c r="M1551">
        <v>26</v>
      </c>
      <c r="N1551">
        <v>193</v>
      </c>
      <c r="O1551">
        <v>78</v>
      </c>
      <c r="P1551" t="str">
        <f t="shared" si="48"/>
        <v>candidate</v>
      </c>
      <c r="Q1551" t="str">
        <f t="shared" si="49"/>
        <v>candidate</v>
      </c>
    </row>
    <row r="1552" spans="12:17" x14ac:dyDescent="0.2">
      <c r="L1552" t="s">
        <v>1415</v>
      </c>
      <c r="M1552">
        <v>20</v>
      </c>
      <c r="N1552">
        <v>186</v>
      </c>
      <c r="O1552">
        <v>76</v>
      </c>
      <c r="P1552" t="str">
        <f t="shared" si="48"/>
        <v>candidate</v>
      </c>
      <c r="Q1552" t="str">
        <f t="shared" si="49"/>
        <v>candidate</v>
      </c>
    </row>
    <row r="1553" spans="12:17" x14ac:dyDescent="0.2">
      <c r="L1553" t="s">
        <v>1416</v>
      </c>
      <c r="M1553">
        <v>23</v>
      </c>
      <c r="N1553">
        <v>185</v>
      </c>
      <c r="O1553">
        <v>77</v>
      </c>
      <c r="P1553" t="str">
        <f t="shared" si="48"/>
        <v>candidate</v>
      </c>
      <c r="Q1553" t="str">
        <f t="shared" si="49"/>
        <v>candidate</v>
      </c>
    </row>
    <row r="1554" spans="12:17" x14ac:dyDescent="0.2">
      <c r="L1554" t="s">
        <v>1417</v>
      </c>
      <c r="M1554">
        <v>22</v>
      </c>
      <c r="N1554">
        <v>190</v>
      </c>
      <c r="O1554">
        <v>83</v>
      </c>
      <c r="P1554" t="str">
        <f t="shared" si="48"/>
        <v>candidate</v>
      </c>
      <c r="Q1554" t="str">
        <f t="shared" si="49"/>
        <v>candidate</v>
      </c>
    </row>
    <row r="1555" spans="12:17" x14ac:dyDescent="0.2">
      <c r="L1555" t="s">
        <v>1418</v>
      </c>
      <c r="M1555">
        <v>24</v>
      </c>
      <c r="N1555">
        <v>180</v>
      </c>
      <c r="O1555">
        <v>73</v>
      </c>
      <c r="P1555" t="str">
        <f t="shared" si="48"/>
        <v>candidate</v>
      </c>
      <c r="Q1555" t="str">
        <f t="shared" si="49"/>
        <v>not a candidate</v>
      </c>
    </row>
    <row r="1556" spans="12:17" x14ac:dyDescent="0.2">
      <c r="L1556" t="s">
        <v>1419</v>
      </c>
      <c r="M1556">
        <v>23</v>
      </c>
      <c r="N1556">
        <v>186</v>
      </c>
      <c r="O1556">
        <v>78</v>
      </c>
      <c r="P1556" t="str">
        <f t="shared" si="48"/>
        <v>candidate</v>
      </c>
      <c r="Q1556" t="str">
        <f t="shared" si="49"/>
        <v>candidate</v>
      </c>
    </row>
    <row r="1557" spans="12:17" x14ac:dyDescent="0.2">
      <c r="L1557" t="s">
        <v>1420</v>
      </c>
      <c r="M1557">
        <v>22</v>
      </c>
      <c r="N1557">
        <v>183</v>
      </c>
      <c r="O1557">
        <v>72</v>
      </c>
      <c r="P1557" t="str">
        <f t="shared" si="48"/>
        <v>candidate</v>
      </c>
      <c r="Q1557" t="str">
        <f t="shared" si="49"/>
        <v>candidate</v>
      </c>
    </row>
    <row r="1558" spans="12:17" x14ac:dyDescent="0.2">
      <c r="L1558" t="s">
        <v>1421</v>
      </c>
      <c r="M1558">
        <v>22</v>
      </c>
      <c r="N1558">
        <v>190</v>
      </c>
      <c r="O1558">
        <v>85</v>
      </c>
      <c r="P1558" t="str">
        <f t="shared" si="48"/>
        <v>candidate</v>
      </c>
      <c r="Q1558" t="str">
        <f t="shared" si="49"/>
        <v>candidate</v>
      </c>
    </row>
    <row r="1559" spans="12:17" x14ac:dyDescent="0.2">
      <c r="L1559" t="s">
        <v>1422</v>
      </c>
      <c r="M1559">
        <v>20</v>
      </c>
      <c r="N1559">
        <v>171</v>
      </c>
      <c r="O1559">
        <v>65</v>
      </c>
      <c r="P1559" t="str">
        <f t="shared" si="48"/>
        <v>conditioned</v>
      </c>
      <c r="Q1559" t="str">
        <f t="shared" si="49"/>
        <v>candidate</v>
      </c>
    </row>
    <row r="1560" spans="12:17" x14ac:dyDescent="0.2">
      <c r="L1560" t="s">
        <v>1423</v>
      </c>
      <c r="M1560">
        <v>21</v>
      </c>
      <c r="N1560">
        <v>175</v>
      </c>
      <c r="O1560">
        <v>66</v>
      </c>
      <c r="P1560" t="str">
        <f t="shared" si="48"/>
        <v>conditioned</v>
      </c>
      <c r="Q1560" t="str">
        <f t="shared" si="49"/>
        <v>candidate</v>
      </c>
    </row>
    <row r="1561" spans="12:17" x14ac:dyDescent="0.2">
      <c r="L1561" t="s">
        <v>1424</v>
      </c>
      <c r="M1561">
        <v>21</v>
      </c>
      <c r="N1561">
        <v>179</v>
      </c>
      <c r="O1561">
        <v>68</v>
      </c>
      <c r="P1561" t="str">
        <f t="shared" si="48"/>
        <v>conditioned</v>
      </c>
      <c r="Q1561" t="str">
        <f t="shared" si="49"/>
        <v>candidate</v>
      </c>
    </row>
    <row r="1562" spans="12:17" x14ac:dyDescent="0.2">
      <c r="L1562" t="s">
        <v>1425</v>
      </c>
      <c r="M1562">
        <v>27</v>
      </c>
      <c r="N1562">
        <v>169</v>
      </c>
      <c r="O1562">
        <v>63</v>
      </c>
      <c r="P1562" t="str">
        <f t="shared" si="48"/>
        <v>conditioned</v>
      </c>
      <c r="Q1562" t="str">
        <f t="shared" si="49"/>
        <v>not a candidate</v>
      </c>
    </row>
    <row r="1563" spans="12:17" x14ac:dyDescent="0.2">
      <c r="L1563" t="s">
        <v>1426</v>
      </c>
      <c r="M1563">
        <v>26</v>
      </c>
      <c r="N1563">
        <v>184</v>
      </c>
      <c r="O1563">
        <v>75</v>
      </c>
      <c r="P1563" t="str">
        <f t="shared" si="48"/>
        <v>candidate</v>
      </c>
      <c r="Q1563" t="str">
        <f t="shared" si="49"/>
        <v>candidate</v>
      </c>
    </row>
    <row r="1564" spans="12:17" x14ac:dyDescent="0.2">
      <c r="L1564" t="s">
        <v>1427</v>
      </c>
      <c r="M1564">
        <v>27</v>
      </c>
      <c r="N1564">
        <v>190</v>
      </c>
      <c r="O1564">
        <v>85</v>
      </c>
      <c r="P1564" t="str">
        <f t="shared" si="48"/>
        <v>candidate</v>
      </c>
      <c r="Q1564" t="str">
        <f t="shared" si="49"/>
        <v>candidate</v>
      </c>
    </row>
    <row r="1565" spans="12:17" x14ac:dyDescent="0.2">
      <c r="L1565" t="s">
        <v>1428</v>
      </c>
      <c r="M1565">
        <v>28</v>
      </c>
      <c r="N1565">
        <v>185</v>
      </c>
      <c r="O1565">
        <v>80</v>
      </c>
      <c r="P1565" t="str">
        <f t="shared" si="48"/>
        <v>candidate</v>
      </c>
      <c r="Q1565" t="str">
        <f t="shared" si="49"/>
        <v>candidate</v>
      </c>
    </row>
    <row r="1566" spans="12:17" x14ac:dyDescent="0.2">
      <c r="L1566" t="s">
        <v>1429</v>
      </c>
      <c r="M1566">
        <v>27</v>
      </c>
      <c r="N1566">
        <v>187</v>
      </c>
      <c r="O1566">
        <v>79</v>
      </c>
      <c r="P1566" t="str">
        <f t="shared" si="48"/>
        <v>candidate</v>
      </c>
      <c r="Q1566" t="str">
        <f t="shared" si="49"/>
        <v>candidate</v>
      </c>
    </row>
    <row r="1567" spans="12:17" x14ac:dyDescent="0.2">
      <c r="L1567" t="s">
        <v>1231</v>
      </c>
      <c r="M1567">
        <v>25</v>
      </c>
      <c r="N1567">
        <v>182</v>
      </c>
      <c r="O1567">
        <v>71</v>
      </c>
      <c r="P1567" t="str">
        <f t="shared" si="48"/>
        <v>candidate</v>
      </c>
      <c r="Q1567" t="str">
        <f t="shared" si="49"/>
        <v>not a candidate</v>
      </c>
    </row>
    <row r="1568" spans="12:17" x14ac:dyDescent="0.2">
      <c r="L1568" t="s">
        <v>1430</v>
      </c>
      <c r="M1568">
        <v>25</v>
      </c>
      <c r="N1568">
        <v>178</v>
      </c>
      <c r="O1568">
        <v>78</v>
      </c>
      <c r="P1568" t="str">
        <f t="shared" si="48"/>
        <v>conditioned</v>
      </c>
      <c r="Q1568" t="str">
        <f t="shared" si="49"/>
        <v>candidate</v>
      </c>
    </row>
    <row r="1569" spans="12:17" x14ac:dyDescent="0.2">
      <c r="L1569" t="s">
        <v>1431</v>
      </c>
      <c r="M1569">
        <v>26</v>
      </c>
      <c r="N1569">
        <v>189</v>
      </c>
      <c r="O1569">
        <v>80</v>
      </c>
      <c r="P1569" t="str">
        <f t="shared" si="48"/>
        <v>candidate</v>
      </c>
      <c r="Q1569" t="str">
        <f t="shared" si="49"/>
        <v>candidate</v>
      </c>
    </row>
    <row r="1570" spans="12:17" x14ac:dyDescent="0.2">
      <c r="L1570" t="s">
        <v>1432</v>
      </c>
      <c r="M1570">
        <v>26</v>
      </c>
      <c r="N1570">
        <v>172</v>
      </c>
      <c r="O1570">
        <v>72</v>
      </c>
      <c r="P1570" t="str">
        <f t="shared" si="48"/>
        <v>conditioned</v>
      </c>
      <c r="Q1570" t="str">
        <f t="shared" si="49"/>
        <v>not a candidate</v>
      </c>
    </row>
    <row r="1571" spans="12:17" x14ac:dyDescent="0.2">
      <c r="L1571" t="s">
        <v>1433</v>
      </c>
      <c r="M1571">
        <v>25</v>
      </c>
      <c r="N1571">
        <v>178</v>
      </c>
      <c r="O1571">
        <v>74</v>
      </c>
      <c r="P1571" t="str">
        <f t="shared" si="48"/>
        <v>conditioned</v>
      </c>
      <c r="Q1571" t="str">
        <f t="shared" si="49"/>
        <v>candidate</v>
      </c>
    </row>
    <row r="1572" spans="12:17" x14ac:dyDescent="0.2">
      <c r="L1572" t="s">
        <v>1434</v>
      </c>
      <c r="M1572">
        <v>28</v>
      </c>
      <c r="N1572">
        <v>177</v>
      </c>
      <c r="O1572">
        <v>72</v>
      </c>
      <c r="P1572" t="str">
        <f t="shared" si="48"/>
        <v>conditioned</v>
      </c>
      <c r="Q1572" t="str">
        <f t="shared" si="49"/>
        <v>not a candidate</v>
      </c>
    </row>
    <row r="1573" spans="12:17" x14ac:dyDescent="0.2">
      <c r="L1573" t="s">
        <v>1435</v>
      </c>
      <c r="M1573">
        <v>24</v>
      </c>
      <c r="N1573">
        <v>195</v>
      </c>
      <c r="O1573">
        <v>85</v>
      </c>
      <c r="P1573" t="str">
        <f t="shared" si="48"/>
        <v>candidate</v>
      </c>
      <c r="Q1573" t="str">
        <f t="shared" si="49"/>
        <v>candidate</v>
      </c>
    </row>
    <row r="1574" spans="12:17" x14ac:dyDescent="0.2">
      <c r="L1574" t="s">
        <v>1436</v>
      </c>
      <c r="M1574">
        <v>27</v>
      </c>
      <c r="N1574">
        <v>183</v>
      </c>
      <c r="O1574">
        <v>78</v>
      </c>
      <c r="P1574" t="str">
        <f t="shared" si="48"/>
        <v>candidate</v>
      </c>
      <c r="Q1574" t="str">
        <f t="shared" si="49"/>
        <v>candidate</v>
      </c>
    </row>
    <row r="1575" spans="12:17" x14ac:dyDescent="0.2">
      <c r="L1575" t="s">
        <v>1437</v>
      </c>
      <c r="M1575">
        <v>24</v>
      </c>
      <c r="N1575">
        <v>180</v>
      </c>
      <c r="O1575">
        <v>75</v>
      </c>
      <c r="P1575" t="str">
        <f t="shared" si="48"/>
        <v>candidate</v>
      </c>
      <c r="Q1575" t="str">
        <f t="shared" si="49"/>
        <v>candidate</v>
      </c>
    </row>
    <row r="1576" spans="12:17" x14ac:dyDescent="0.2">
      <c r="L1576" t="s">
        <v>1438</v>
      </c>
      <c r="M1576">
        <v>26</v>
      </c>
      <c r="N1576">
        <v>177</v>
      </c>
      <c r="O1576">
        <v>70</v>
      </c>
      <c r="P1576" t="str">
        <f t="shared" si="48"/>
        <v>conditioned</v>
      </c>
      <c r="Q1576" t="str">
        <f t="shared" si="49"/>
        <v>not a candidate</v>
      </c>
    </row>
    <row r="1577" spans="12:17" x14ac:dyDescent="0.2">
      <c r="L1577" t="s">
        <v>1439</v>
      </c>
      <c r="M1577">
        <v>25</v>
      </c>
      <c r="N1577">
        <v>190</v>
      </c>
      <c r="O1577">
        <v>80</v>
      </c>
      <c r="P1577" t="str">
        <f t="shared" si="48"/>
        <v>candidate</v>
      </c>
      <c r="Q1577" t="str">
        <f t="shared" si="49"/>
        <v>candidate</v>
      </c>
    </row>
    <row r="1578" spans="12:17" x14ac:dyDescent="0.2">
      <c r="L1578" t="s">
        <v>1440</v>
      </c>
      <c r="M1578">
        <v>25</v>
      </c>
      <c r="N1578">
        <v>193</v>
      </c>
      <c r="O1578">
        <v>88</v>
      </c>
      <c r="P1578" t="str">
        <f t="shared" si="48"/>
        <v>candidate</v>
      </c>
      <c r="Q1578" t="str">
        <f t="shared" si="49"/>
        <v>candidate</v>
      </c>
    </row>
    <row r="1579" spans="12:17" x14ac:dyDescent="0.2">
      <c r="L1579" t="s">
        <v>1441</v>
      </c>
      <c r="M1579">
        <v>27</v>
      </c>
      <c r="N1579">
        <v>180</v>
      </c>
      <c r="O1579">
        <v>68</v>
      </c>
      <c r="P1579" t="str">
        <f t="shared" si="48"/>
        <v>candidate</v>
      </c>
      <c r="Q1579" t="str">
        <f t="shared" si="49"/>
        <v>not a candidate</v>
      </c>
    </row>
    <row r="1580" spans="12:17" x14ac:dyDescent="0.2">
      <c r="L1580" t="s">
        <v>1442</v>
      </c>
      <c r="M1580">
        <v>29</v>
      </c>
      <c r="N1580">
        <v>184</v>
      </c>
      <c r="O1580">
        <v>74</v>
      </c>
      <c r="P1580" t="str">
        <f t="shared" si="48"/>
        <v>candidate</v>
      </c>
      <c r="Q1580" t="str">
        <f t="shared" si="49"/>
        <v>candidate</v>
      </c>
    </row>
    <row r="1581" spans="12:17" x14ac:dyDescent="0.2">
      <c r="L1581" t="s">
        <v>1443</v>
      </c>
      <c r="M1581">
        <v>25</v>
      </c>
      <c r="N1581">
        <v>188</v>
      </c>
      <c r="O1581">
        <v>81</v>
      </c>
      <c r="P1581" t="str">
        <f t="shared" si="48"/>
        <v>candidate</v>
      </c>
      <c r="Q1581" t="str">
        <f t="shared" si="49"/>
        <v>candidate</v>
      </c>
    </row>
    <row r="1582" spans="12:17" x14ac:dyDescent="0.2">
      <c r="L1582" t="s">
        <v>1240</v>
      </c>
      <c r="M1582">
        <v>27</v>
      </c>
      <c r="N1582">
        <v>181</v>
      </c>
      <c r="O1582">
        <v>80</v>
      </c>
      <c r="P1582" t="str">
        <f t="shared" si="48"/>
        <v>candidate</v>
      </c>
      <c r="Q1582" t="str">
        <f t="shared" si="49"/>
        <v>candidate</v>
      </c>
    </row>
    <row r="1583" spans="12:17" x14ac:dyDescent="0.2">
      <c r="L1583" t="s">
        <v>1444</v>
      </c>
      <c r="M1583">
        <v>31</v>
      </c>
      <c r="N1583">
        <v>172</v>
      </c>
      <c r="O1583">
        <v>68</v>
      </c>
      <c r="P1583" t="str">
        <f t="shared" si="48"/>
        <v>conditioned</v>
      </c>
      <c r="Q1583" t="str">
        <f t="shared" si="49"/>
        <v>not a candidate</v>
      </c>
    </row>
    <row r="1584" spans="12:17" x14ac:dyDescent="0.2">
      <c r="L1584" t="s">
        <v>1445</v>
      </c>
      <c r="M1584">
        <v>28</v>
      </c>
      <c r="N1584">
        <v>184</v>
      </c>
      <c r="O1584">
        <v>80</v>
      </c>
      <c r="P1584" t="str">
        <f t="shared" si="48"/>
        <v>candidate</v>
      </c>
      <c r="Q1584" t="str">
        <f t="shared" si="49"/>
        <v>candidate</v>
      </c>
    </row>
    <row r="1585" spans="12:17" x14ac:dyDescent="0.2">
      <c r="L1585" t="s">
        <v>1446</v>
      </c>
      <c r="M1585">
        <v>26</v>
      </c>
      <c r="N1585">
        <v>190</v>
      </c>
      <c r="O1585">
        <v>90</v>
      </c>
      <c r="P1585" t="str">
        <f t="shared" si="48"/>
        <v>candidate</v>
      </c>
      <c r="Q1585" t="str">
        <f t="shared" si="49"/>
        <v>candidate</v>
      </c>
    </row>
    <row r="1586" spans="12:17" x14ac:dyDescent="0.2">
      <c r="L1586" t="s">
        <v>1447</v>
      </c>
      <c r="M1586">
        <v>27</v>
      </c>
      <c r="N1586">
        <v>172</v>
      </c>
      <c r="O1586">
        <v>70</v>
      </c>
      <c r="P1586" t="str">
        <f t="shared" si="48"/>
        <v>conditioned</v>
      </c>
      <c r="Q1586" t="str">
        <f t="shared" si="49"/>
        <v>not a candidate</v>
      </c>
    </row>
    <row r="1587" spans="12:17" x14ac:dyDescent="0.2">
      <c r="L1587" t="s">
        <v>1448</v>
      </c>
      <c r="M1587">
        <v>25</v>
      </c>
      <c r="N1587">
        <v>195</v>
      </c>
      <c r="O1587">
        <v>76</v>
      </c>
      <c r="P1587" t="str">
        <f t="shared" si="48"/>
        <v>candidate</v>
      </c>
      <c r="Q1587" t="str">
        <f t="shared" si="49"/>
        <v>candidate</v>
      </c>
    </row>
    <row r="1588" spans="12:17" x14ac:dyDescent="0.2">
      <c r="L1588" t="s">
        <v>1449</v>
      </c>
      <c r="M1588">
        <v>26</v>
      </c>
      <c r="N1588">
        <v>188</v>
      </c>
      <c r="O1588">
        <v>80</v>
      </c>
      <c r="P1588" t="str">
        <f t="shared" si="48"/>
        <v>candidate</v>
      </c>
      <c r="Q1588" t="str">
        <f t="shared" si="49"/>
        <v>candidate</v>
      </c>
    </row>
    <row r="1589" spans="12:17" x14ac:dyDescent="0.2">
      <c r="L1589" t="s">
        <v>1450</v>
      </c>
      <c r="M1589">
        <v>25</v>
      </c>
      <c r="N1589">
        <v>173</v>
      </c>
      <c r="O1589">
        <v>68</v>
      </c>
      <c r="P1589" t="str">
        <f t="shared" si="48"/>
        <v>conditioned</v>
      </c>
      <c r="Q1589" t="str">
        <f t="shared" si="49"/>
        <v>not a candidate</v>
      </c>
    </row>
    <row r="1590" spans="12:17" x14ac:dyDescent="0.2">
      <c r="L1590" t="s">
        <v>1244</v>
      </c>
      <c r="M1590">
        <v>28</v>
      </c>
      <c r="N1590">
        <v>172</v>
      </c>
      <c r="O1590">
        <v>70</v>
      </c>
      <c r="P1590" t="str">
        <f t="shared" si="48"/>
        <v>conditioned</v>
      </c>
      <c r="Q1590" t="str">
        <f t="shared" si="49"/>
        <v>not a candidate</v>
      </c>
    </row>
    <row r="1591" spans="12:17" x14ac:dyDescent="0.2">
      <c r="L1591" t="s">
        <v>1451</v>
      </c>
      <c r="M1591">
        <v>24</v>
      </c>
      <c r="N1591">
        <v>196</v>
      </c>
      <c r="O1591">
        <v>90</v>
      </c>
      <c r="P1591" t="str">
        <f t="shared" si="48"/>
        <v>candidate</v>
      </c>
      <c r="Q1591" t="str">
        <f t="shared" si="49"/>
        <v>candidate</v>
      </c>
    </row>
    <row r="1592" spans="12:17" x14ac:dyDescent="0.2">
      <c r="L1592" t="s">
        <v>1452</v>
      </c>
      <c r="M1592">
        <v>27</v>
      </c>
      <c r="N1592">
        <v>179</v>
      </c>
      <c r="O1592">
        <v>71</v>
      </c>
      <c r="P1592" t="str">
        <f t="shared" si="48"/>
        <v>conditioned</v>
      </c>
      <c r="Q1592" t="str">
        <f t="shared" si="49"/>
        <v>not a candidate</v>
      </c>
    </row>
    <row r="1593" spans="12:17" x14ac:dyDescent="0.2">
      <c r="L1593" t="s">
        <v>1453</v>
      </c>
      <c r="M1593">
        <v>26</v>
      </c>
      <c r="N1593">
        <v>175</v>
      </c>
      <c r="O1593">
        <v>70</v>
      </c>
      <c r="P1593" t="str">
        <f t="shared" si="48"/>
        <v>conditioned</v>
      </c>
      <c r="Q1593" t="str">
        <f t="shared" si="49"/>
        <v>not a candidate</v>
      </c>
    </row>
    <row r="1594" spans="12:17" x14ac:dyDescent="0.2">
      <c r="L1594" t="s">
        <v>1248</v>
      </c>
      <c r="M1594">
        <v>25</v>
      </c>
      <c r="N1594">
        <v>185</v>
      </c>
      <c r="O1594">
        <v>85</v>
      </c>
      <c r="P1594" t="str">
        <f t="shared" si="48"/>
        <v>candidate</v>
      </c>
      <c r="Q1594" t="str">
        <f t="shared" si="49"/>
        <v>candidate</v>
      </c>
    </row>
    <row r="1595" spans="12:17" x14ac:dyDescent="0.2">
      <c r="L1595" t="s">
        <v>1454</v>
      </c>
      <c r="M1595">
        <v>25</v>
      </c>
      <c r="N1595">
        <v>178</v>
      </c>
      <c r="O1595">
        <v>70</v>
      </c>
      <c r="P1595" t="str">
        <f t="shared" si="48"/>
        <v>conditioned</v>
      </c>
      <c r="Q1595" t="str">
        <f t="shared" si="49"/>
        <v>not a candidate</v>
      </c>
    </row>
    <row r="1596" spans="12:17" x14ac:dyDescent="0.2">
      <c r="L1596" t="s">
        <v>1455</v>
      </c>
      <c r="M1596">
        <v>30</v>
      </c>
      <c r="N1596">
        <v>178</v>
      </c>
      <c r="O1596">
        <v>77</v>
      </c>
      <c r="P1596" t="str">
        <f t="shared" si="48"/>
        <v>conditioned</v>
      </c>
      <c r="Q1596" t="str">
        <f t="shared" si="49"/>
        <v>candidate</v>
      </c>
    </row>
    <row r="1597" spans="12:17" x14ac:dyDescent="0.2">
      <c r="L1597" t="s">
        <v>1456</v>
      </c>
      <c r="M1597">
        <v>25</v>
      </c>
      <c r="N1597">
        <v>172</v>
      </c>
      <c r="O1597">
        <v>70</v>
      </c>
      <c r="P1597" t="str">
        <f t="shared" si="48"/>
        <v>conditioned</v>
      </c>
      <c r="Q1597" t="str">
        <f t="shared" si="49"/>
        <v>not a candidate</v>
      </c>
    </row>
    <row r="1598" spans="12:17" x14ac:dyDescent="0.2">
      <c r="L1598" t="s">
        <v>1457</v>
      </c>
      <c r="M1598">
        <v>28</v>
      </c>
      <c r="N1598">
        <v>186</v>
      </c>
      <c r="O1598">
        <v>76</v>
      </c>
      <c r="P1598" t="str">
        <f t="shared" si="48"/>
        <v>candidate</v>
      </c>
      <c r="Q1598" t="str">
        <f t="shared" si="49"/>
        <v>candidate</v>
      </c>
    </row>
    <row r="1599" spans="12:17" x14ac:dyDescent="0.2">
      <c r="L1599" t="s">
        <v>1251</v>
      </c>
      <c r="M1599">
        <v>29</v>
      </c>
      <c r="N1599">
        <v>190</v>
      </c>
      <c r="O1599">
        <v>79</v>
      </c>
      <c r="P1599" t="str">
        <f t="shared" si="48"/>
        <v>candidate</v>
      </c>
      <c r="Q1599" t="str">
        <f t="shared" si="49"/>
        <v>candidate</v>
      </c>
    </row>
    <row r="1600" spans="12:17" x14ac:dyDescent="0.2">
      <c r="L1600" t="s">
        <v>1458</v>
      </c>
      <c r="M1600">
        <v>25</v>
      </c>
      <c r="N1600">
        <v>175</v>
      </c>
      <c r="O1600">
        <v>71</v>
      </c>
      <c r="P1600" t="str">
        <f t="shared" si="48"/>
        <v>conditioned</v>
      </c>
      <c r="Q1600" t="str">
        <f t="shared" si="49"/>
        <v>not a candidate</v>
      </c>
    </row>
    <row r="1601" spans="12:17" x14ac:dyDescent="0.2">
      <c r="L1601" t="s">
        <v>1459</v>
      </c>
      <c r="M1601">
        <v>23</v>
      </c>
      <c r="N1601">
        <v>185</v>
      </c>
      <c r="O1601">
        <v>75</v>
      </c>
      <c r="P1601" t="str">
        <f t="shared" si="48"/>
        <v>candidate</v>
      </c>
      <c r="Q1601" t="str">
        <f t="shared" si="49"/>
        <v>candidate</v>
      </c>
    </row>
    <row r="1602" spans="12:17" x14ac:dyDescent="0.2">
      <c r="L1602" t="s">
        <v>1460</v>
      </c>
      <c r="M1602">
        <v>25</v>
      </c>
      <c r="N1602">
        <v>185</v>
      </c>
      <c r="O1602">
        <v>70</v>
      </c>
      <c r="P1602" t="str">
        <f t="shared" ref="P1602:P1665" si="50">IF(AND(M1602&gt;=20, N1602&gt;=180), "candidate", "conditioned")</f>
        <v>candidate</v>
      </c>
      <c r="Q1602" t="str">
        <f t="shared" ref="Q1602:Q1665" si="51">IF(OR(M1602&lt;=22, N1602&gt;=183, O1602&gt;=74), "candidate", "not a candidate")</f>
        <v>candidate</v>
      </c>
    </row>
    <row r="1603" spans="12:17" x14ac:dyDescent="0.2">
      <c r="L1603" t="s">
        <v>1461</v>
      </c>
      <c r="M1603">
        <v>24</v>
      </c>
      <c r="N1603">
        <v>183</v>
      </c>
      <c r="O1603">
        <v>63</v>
      </c>
      <c r="P1603" t="str">
        <f t="shared" si="50"/>
        <v>candidate</v>
      </c>
      <c r="Q1603" t="str">
        <f t="shared" si="51"/>
        <v>candidate</v>
      </c>
    </row>
    <row r="1604" spans="12:17" x14ac:dyDescent="0.2">
      <c r="L1604" t="s">
        <v>1462</v>
      </c>
      <c r="M1604">
        <v>26</v>
      </c>
      <c r="N1604">
        <v>185</v>
      </c>
      <c r="O1604">
        <v>79</v>
      </c>
      <c r="P1604" t="str">
        <f t="shared" si="50"/>
        <v>candidate</v>
      </c>
      <c r="Q1604" t="str">
        <f t="shared" si="51"/>
        <v>candidate</v>
      </c>
    </row>
    <row r="1605" spans="12:17" x14ac:dyDescent="0.2">
      <c r="L1605" t="s">
        <v>1463</v>
      </c>
      <c r="M1605">
        <v>25</v>
      </c>
      <c r="N1605">
        <v>175</v>
      </c>
      <c r="O1605">
        <v>70</v>
      </c>
      <c r="P1605" t="str">
        <f t="shared" si="50"/>
        <v>conditioned</v>
      </c>
      <c r="Q1605" t="str">
        <f t="shared" si="51"/>
        <v>not a candidate</v>
      </c>
    </row>
    <row r="1606" spans="12:17" x14ac:dyDescent="0.2">
      <c r="L1606" t="s">
        <v>1258</v>
      </c>
      <c r="M1606">
        <v>25</v>
      </c>
      <c r="N1606">
        <v>175</v>
      </c>
      <c r="O1606">
        <v>70</v>
      </c>
      <c r="P1606" t="str">
        <f t="shared" si="50"/>
        <v>conditioned</v>
      </c>
      <c r="Q1606" t="str">
        <f t="shared" si="51"/>
        <v>not a candidate</v>
      </c>
    </row>
    <row r="1607" spans="12:17" x14ac:dyDescent="0.2">
      <c r="L1607" t="s">
        <v>1464</v>
      </c>
      <c r="M1607">
        <v>25</v>
      </c>
      <c r="N1607">
        <v>172</v>
      </c>
      <c r="O1607">
        <v>65</v>
      </c>
      <c r="P1607" t="str">
        <f t="shared" si="50"/>
        <v>conditioned</v>
      </c>
      <c r="Q1607" t="str">
        <f t="shared" si="51"/>
        <v>not a candidate</v>
      </c>
    </row>
    <row r="1608" spans="12:17" x14ac:dyDescent="0.2">
      <c r="L1608" t="s">
        <v>1465</v>
      </c>
      <c r="M1608">
        <v>25</v>
      </c>
      <c r="N1608">
        <v>184</v>
      </c>
      <c r="O1608">
        <v>79</v>
      </c>
      <c r="P1608" t="str">
        <f t="shared" si="50"/>
        <v>candidate</v>
      </c>
      <c r="Q1608" t="str">
        <f t="shared" si="51"/>
        <v>candidate</v>
      </c>
    </row>
    <row r="1609" spans="12:17" x14ac:dyDescent="0.2">
      <c r="L1609" t="s">
        <v>1466</v>
      </c>
      <c r="M1609">
        <v>25</v>
      </c>
      <c r="N1609">
        <v>185</v>
      </c>
      <c r="O1609">
        <v>76</v>
      </c>
      <c r="P1609" t="str">
        <f t="shared" si="50"/>
        <v>candidate</v>
      </c>
      <c r="Q1609" t="str">
        <f t="shared" si="51"/>
        <v>candidate</v>
      </c>
    </row>
    <row r="1610" spans="12:17" x14ac:dyDescent="0.2">
      <c r="L1610" t="s">
        <v>1467</v>
      </c>
      <c r="M1610">
        <v>29</v>
      </c>
      <c r="N1610">
        <v>174</v>
      </c>
      <c r="O1610">
        <v>67</v>
      </c>
      <c r="P1610" t="str">
        <f t="shared" si="50"/>
        <v>conditioned</v>
      </c>
      <c r="Q1610" t="str">
        <f t="shared" si="51"/>
        <v>not a candidate</v>
      </c>
    </row>
    <row r="1611" spans="12:17" x14ac:dyDescent="0.2">
      <c r="L1611" t="s">
        <v>1468</v>
      </c>
      <c r="M1611">
        <v>23</v>
      </c>
      <c r="N1611">
        <v>178</v>
      </c>
      <c r="O1611">
        <v>71</v>
      </c>
      <c r="P1611" t="str">
        <f t="shared" si="50"/>
        <v>conditioned</v>
      </c>
      <c r="Q1611" t="str">
        <f t="shared" si="51"/>
        <v>not a candidate</v>
      </c>
    </row>
    <row r="1612" spans="12:17" x14ac:dyDescent="0.2">
      <c r="L1612" t="s">
        <v>1469</v>
      </c>
      <c r="M1612">
        <v>25</v>
      </c>
      <c r="N1612">
        <v>178</v>
      </c>
      <c r="O1612">
        <v>72</v>
      </c>
      <c r="P1612" t="str">
        <f t="shared" si="50"/>
        <v>conditioned</v>
      </c>
      <c r="Q1612" t="str">
        <f t="shared" si="51"/>
        <v>not a candidate</v>
      </c>
    </row>
    <row r="1613" spans="12:17" x14ac:dyDescent="0.2">
      <c r="L1613" t="s">
        <v>1470</v>
      </c>
      <c r="M1613">
        <v>24</v>
      </c>
      <c r="N1613">
        <v>191</v>
      </c>
      <c r="O1613">
        <v>85</v>
      </c>
      <c r="P1613" t="str">
        <f t="shared" si="50"/>
        <v>candidate</v>
      </c>
      <c r="Q1613" t="str">
        <f t="shared" si="51"/>
        <v>candidate</v>
      </c>
    </row>
    <row r="1614" spans="12:17" x14ac:dyDescent="0.2">
      <c r="L1614" t="s">
        <v>1471</v>
      </c>
      <c r="M1614">
        <v>26</v>
      </c>
      <c r="N1614">
        <v>184</v>
      </c>
      <c r="O1614">
        <v>75</v>
      </c>
      <c r="P1614" t="str">
        <f t="shared" si="50"/>
        <v>candidate</v>
      </c>
      <c r="Q1614" t="str">
        <f t="shared" si="51"/>
        <v>candidate</v>
      </c>
    </row>
    <row r="1615" spans="12:17" x14ac:dyDescent="0.2">
      <c r="L1615" t="s">
        <v>1472</v>
      </c>
      <c r="M1615">
        <v>24</v>
      </c>
      <c r="N1615">
        <v>188</v>
      </c>
      <c r="O1615">
        <v>72</v>
      </c>
      <c r="P1615" t="str">
        <f t="shared" si="50"/>
        <v>candidate</v>
      </c>
      <c r="Q1615" t="str">
        <f t="shared" si="51"/>
        <v>candidate</v>
      </c>
    </row>
    <row r="1616" spans="12:17" x14ac:dyDescent="0.2">
      <c r="L1616" t="s">
        <v>1370</v>
      </c>
      <c r="M1616">
        <v>24</v>
      </c>
      <c r="N1616">
        <v>173</v>
      </c>
      <c r="O1616">
        <v>64</v>
      </c>
      <c r="P1616" t="str">
        <f t="shared" si="50"/>
        <v>conditioned</v>
      </c>
      <c r="Q1616" t="str">
        <f t="shared" si="51"/>
        <v>not a candidate</v>
      </c>
    </row>
    <row r="1617" spans="12:17" x14ac:dyDescent="0.2">
      <c r="L1617" t="s">
        <v>1473</v>
      </c>
      <c r="M1617">
        <v>24</v>
      </c>
      <c r="N1617">
        <v>185</v>
      </c>
      <c r="O1617">
        <v>85</v>
      </c>
      <c r="P1617" t="str">
        <f t="shared" si="50"/>
        <v>candidate</v>
      </c>
      <c r="Q1617" t="str">
        <f t="shared" si="51"/>
        <v>candidate</v>
      </c>
    </row>
    <row r="1618" spans="12:17" x14ac:dyDescent="0.2">
      <c r="L1618" t="s">
        <v>1371</v>
      </c>
      <c r="M1618">
        <v>27</v>
      </c>
      <c r="N1618">
        <v>175</v>
      </c>
      <c r="O1618">
        <v>71</v>
      </c>
      <c r="P1618" t="str">
        <f t="shared" si="50"/>
        <v>conditioned</v>
      </c>
      <c r="Q1618" t="str">
        <f t="shared" si="51"/>
        <v>not a candidate</v>
      </c>
    </row>
    <row r="1619" spans="12:17" x14ac:dyDescent="0.2">
      <c r="L1619" t="s">
        <v>1372</v>
      </c>
      <c r="M1619">
        <v>24</v>
      </c>
      <c r="N1619">
        <v>187</v>
      </c>
      <c r="O1619">
        <v>68</v>
      </c>
      <c r="P1619" t="str">
        <f t="shared" si="50"/>
        <v>candidate</v>
      </c>
      <c r="Q1619" t="str">
        <f t="shared" si="51"/>
        <v>candidate</v>
      </c>
    </row>
    <row r="1620" spans="12:17" x14ac:dyDescent="0.2">
      <c r="L1620" t="s">
        <v>1373</v>
      </c>
      <c r="M1620">
        <v>28</v>
      </c>
      <c r="N1620">
        <v>192</v>
      </c>
      <c r="O1620">
        <v>86</v>
      </c>
      <c r="P1620" t="str">
        <f t="shared" si="50"/>
        <v>candidate</v>
      </c>
      <c r="Q1620" t="str">
        <f t="shared" si="51"/>
        <v>candidate</v>
      </c>
    </row>
    <row r="1621" spans="12:17" x14ac:dyDescent="0.2">
      <c r="L1621" t="s">
        <v>1374</v>
      </c>
      <c r="M1621">
        <v>26</v>
      </c>
      <c r="N1621">
        <v>183</v>
      </c>
      <c r="O1621">
        <v>76</v>
      </c>
      <c r="P1621" t="str">
        <f t="shared" si="50"/>
        <v>candidate</v>
      </c>
      <c r="Q1621" t="str">
        <f t="shared" si="51"/>
        <v>candidate</v>
      </c>
    </row>
    <row r="1622" spans="12:17" x14ac:dyDescent="0.2">
      <c r="L1622" t="s">
        <v>1474</v>
      </c>
      <c r="M1622">
        <v>29</v>
      </c>
      <c r="N1622">
        <v>180</v>
      </c>
      <c r="O1622">
        <v>67</v>
      </c>
      <c r="P1622" t="str">
        <f t="shared" si="50"/>
        <v>candidate</v>
      </c>
      <c r="Q1622" t="str">
        <f t="shared" si="51"/>
        <v>not a candidate</v>
      </c>
    </row>
    <row r="1623" spans="12:17" x14ac:dyDescent="0.2">
      <c r="L1623" t="s">
        <v>1475</v>
      </c>
      <c r="M1623">
        <v>32</v>
      </c>
      <c r="N1623">
        <v>179</v>
      </c>
      <c r="O1623">
        <v>79</v>
      </c>
      <c r="P1623" t="str">
        <f t="shared" si="50"/>
        <v>conditioned</v>
      </c>
      <c r="Q1623" t="str">
        <f t="shared" si="51"/>
        <v>candidate</v>
      </c>
    </row>
    <row r="1624" spans="12:17" x14ac:dyDescent="0.2">
      <c r="L1624" t="s">
        <v>1476</v>
      </c>
      <c r="M1624">
        <v>32</v>
      </c>
      <c r="N1624">
        <v>198</v>
      </c>
      <c r="O1624">
        <v>103</v>
      </c>
      <c r="P1624" t="str">
        <f t="shared" si="50"/>
        <v>candidate</v>
      </c>
      <c r="Q1624" t="str">
        <f t="shared" si="51"/>
        <v>candidate</v>
      </c>
    </row>
    <row r="1625" spans="12:17" x14ac:dyDescent="0.2">
      <c r="L1625" t="s">
        <v>1477</v>
      </c>
      <c r="M1625">
        <v>35</v>
      </c>
      <c r="N1625">
        <v>192</v>
      </c>
      <c r="O1625">
        <v>88</v>
      </c>
      <c r="P1625" t="str">
        <f t="shared" si="50"/>
        <v>candidate</v>
      </c>
      <c r="Q1625" t="str">
        <f t="shared" si="51"/>
        <v>candidate</v>
      </c>
    </row>
    <row r="1626" spans="12:17" x14ac:dyDescent="0.2">
      <c r="L1626" t="s">
        <v>1478</v>
      </c>
      <c r="M1626">
        <v>30</v>
      </c>
      <c r="N1626">
        <v>185</v>
      </c>
      <c r="O1626">
        <v>88</v>
      </c>
      <c r="P1626" t="str">
        <f t="shared" si="50"/>
        <v>candidate</v>
      </c>
      <c r="Q1626" t="str">
        <f t="shared" si="51"/>
        <v>candidate</v>
      </c>
    </row>
    <row r="1627" spans="12:17" x14ac:dyDescent="0.2">
      <c r="L1627" t="s">
        <v>1271</v>
      </c>
      <c r="M1627">
        <v>30</v>
      </c>
      <c r="N1627">
        <v>192</v>
      </c>
      <c r="O1627">
        <v>90</v>
      </c>
      <c r="P1627" t="str">
        <f t="shared" si="50"/>
        <v>candidate</v>
      </c>
      <c r="Q1627" t="str">
        <f t="shared" si="51"/>
        <v>candidate</v>
      </c>
    </row>
    <row r="1628" spans="12:17" x14ac:dyDescent="0.2">
      <c r="L1628" t="s">
        <v>1479</v>
      </c>
      <c r="M1628">
        <v>30</v>
      </c>
      <c r="N1628">
        <v>178</v>
      </c>
      <c r="O1628">
        <v>72</v>
      </c>
      <c r="P1628" t="str">
        <f t="shared" si="50"/>
        <v>conditioned</v>
      </c>
      <c r="Q1628" t="str">
        <f t="shared" si="51"/>
        <v>not a candidate</v>
      </c>
    </row>
    <row r="1629" spans="12:17" x14ac:dyDescent="0.2">
      <c r="L1629" t="s">
        <v>1480</v>
      </c>
      <c r="M1629">
        <v>31</v>
      </c>
      <c r="N1629">
        <v>181</v>
      </c>
      <c r="O1629">
        <v>76</v>
      </c>
      <c r="P1629" t="str">
        <f t="shared" si="50"/>
        <v>candidate</v>
      </c>
      <c r="Q1629" t="str">
        <f t="shared" si="51"/>
        <v>candidate</v>
      </c>
    </row>
    <row r="1630" spans="12:17" x14ac:dyDescent="0.2">
      <c r="L1630" t="s">
        <v>1481</v>
      </c>
      <c r="M1630">
        <v>31</v>
      </c>
      <c r="N1630">
        <v>183</v>
      </c>
      <c r="O1630">
        <v>75</v>
      </c>
      <c r="P1630" t="str">
        <f t="shared" si="50"/>
        <v>candidate</v>
      </c>
      <c r="Q1630" t="str">
        <f t="shared" si="51"/>
        <v>candidate</v>
      </c>
    </row>
    <row r="1631" spans="12:17" x14ac:dyDescent="0.2">
      <c r="L1631" t="s">
        <v>1482</v>
      </c>
      <c r="M1631">
        <v>29</v>
      </c>
      <c r="N1631">
        <v>180</v>
      </c>
      <c r="O1631">
        <v>71</v>
      </c>
      <c r="P1631" t="str">
        <f t="shared" si="50"/>
        <v>candidate</v>
      </c>
      <c r="Q1631" t="str">
        <f t="shared" si="51"/>
        <v>not a candidate</v>
      </c>
    </row>
    <row r="1632" spans="12:17" x14ac:dyDescent="0.2">
      <c r="L1632" t="s">
        <v>1483</v>
      </c>
      <c r="M1632">
        <v>30</v>
      </c>
      <c r="N1632">
        <v>199</v>
      </c>
      <c r="O1632">
        <v>96</v>
      </c>
      <c r="P1632" t="str">
        <f t="shared" si="50"/>
        <v>candidate</v>
      </c>
      <c r="Q1632" t="str">
        <f t="shared" si="51"/>
        <v>candidate</v>
      </c>
    </row>
    <row r="1633" spans="12:17" x14ac:dyDescent="0.2">
      <c r="L1633" t="s">
        <v>1484</v>
      </c>
      <c r="M1633">
        <v>30</v>
      </c>
      <c r="N1633">
        <v>196</v>
      </c>
      <c r="O1633">
        <v>95</v>
      </c>
      <c r="P1633" t="str">
        <f t="shared" si="50"/>
        <v>candidate</v>
      </c>
      <c r="Q1633" t="str">
        <f t="shared" si="51"/>
        <v>candidate</v>
      </c>
    </row>
    <row r="1634" spans="12:17" x14ac:dyDescent="0.2">
      <c r="L1634" t="s">
        <v>1485</v>
      </c>
      <c r="M1634">
        <v>30</v>
      </c>
      <c r="N1634">
        <v>175</v>
      </c>
      <c r="O1634">
        <v>71</v>
      </c>
      <c r="P1634" t="str">
        <f t="shared" si="50"/>
        <v>conditioned</v>
      </c>
      <c r="Q1634" t="str">
        <f t="shared" si="51"/>
        <v>not a candidate</v>
      </c>
    </row>
    <row r="1635" spans="12:17" x14ac:dyDescent="0.2">
      <c r="L1635" t="s">
        <v>1486</v>
      </c>
      <c r="M1635">
        <v>28</v>
      </c>
      <c r="N1635">
        <v>178</v>
      </c>
      <c r="O1635">
        <v>74</v>
      </c>
      <c r="P1635" t="str">
        <f t="shared" si="50"/>
        <v>conditioned</v>
      </c>
      <c r="Q1635" t="str">
        <f t="shared" si="51"/>
        <v>candidate</v>
      </c>
    </row>
    <row r="1636" spans="12:17" x14ac:dyDescent="0.2">
      <c r="L1636" t="s">
        <v>1487</v>
      </c>
      <c r="M1636">
        <v>30</v>
      </c>
      <c r="N1636">
        <v>189</v>
      </c>
      <c r="O1636">
        <v>87</v>
      </c>
      <c r="P1636" t="str">
        <f t="shared" si="50"/>
        <v>candidate</v>
      </c>
      <c r="Q1636" t="str">
        <f t="shared" si="51"/>
        <v>candidate</v>
      </c>
    </row>
    <row r="1637" spans="12:17" x14ac:dyDescent="0.2">
      <c r="L1637" t="s">
        <v>1488</v>
      </c>
      <c r="M1637">
        <v>28</v>
      </c>
      <c r="N1637">
        <v>190</v>
      </c>
      <c r="O1637">
        <v>95</v>
      </c>
      <c r="P1637" t="str">
        <f t="shared" si="50"/>
        <v>candidate</v>
      </c>
      <c r="Q1637" t="str">
        <f t="shared" si="51"/>
        <v>candidate</v>
      </c>
    </row>
    <row r="1638" spans="12:17" x14ac:dyDescent="0.2">
      <c r="L1638" t="s">
        <v>1489</v>
      </c>
      <c r="M1638">
        <v>32</v>
      </c>
      <c r="N1638">
        <v>182</v>
      </c>
      <c r="O1638">
        <v>76</v>
      </c>
      <c r="P1638" t="str">
        <f t="shared" si="50"/>
        <v>candidate</v>
      </c>
      <c r="Q1638" t="str">
        <f t="shared" si="51"/>
        <v>candidate</v>
      </c>
    </row>
    <row r="1639" spans="12:17" x14ac:dyDescent="0.2">
      <c r="L1639" t="s">
        <v>1276</v>
      </c>
      <c r="M1639">
        <v>30</v>
      </c>
      <c r="N1639">
        <v>186</v>
      </c>
      <c r="O1639">
        <v>87</v>
      </c>
      <c r="P1639" t="str">
        <f t="shared" si="50"/>
        <v>candidate</v>
      </c>
      <c r="Q1639" t="str">
        <f t="shared" si="51"/>
        <v>candidate</v>
      </c>
    </row>
    <row r="1640" spans="12:17" x14ac:dyDescent="0.2">
      <c r="L1640" t="s">
        <v>1490</v>
      </c>
      <c r="M1640">
        <v>29</v>
      </c>
      <c r="N1640">
        <v>187</v>
      </c>
      <c r="O1640">
        <v>90</v>
      </c>
      <c r="P1640" t="str">
        <f t="shared" si="50"/>
        <v>candidate</v>
      </c>
      <c r="Q1640" t="str">
        <f t="shared" si="51"/>
        <v>candidate</v>
      </c>
    </row>
    <row r="1641" spans="12:17" x14ac:dyDescent="0.2">
      <c r="L1641" t="s">
        <v>1491</v>
      </c>
      <c r="M1641">
        <v>30</v>
      </c>
      <c r="N1641">
        <v>181</v>
      </c>
      <c r="O1641">
        <v>77</v>
      </c>
      <c r="P1641" t="str">
        <f t="shared" si="50"/>
        <v>candidate</v>
      </c>
      <c r="Q1641" t="str">
        <f t="shared" si="51"/>
        <v>candidate</v>
      </c>
    </row>
    <row r="1642" spans="12:17" x14ac:dyDescent="0.2">
      <c r="L1642" t="s">
        <v>1492</v>
      </c>
      <c r="M1642">
        <v>27</v>
      </c>
      <c r="N1642">
        <v>195</v>
      </c>
      <c r="O1642">
        <v>72</v>
      </c>
      <c r="P1642" t="str">
        <f t="shared" si="50"/>
        <v>candidate</v>
      </c>
      <c r="Q1642" t="str">
        <f t="shared" si="51"/>
        <v>candidate</v>
      </c>
    </row>
    <row r="1643" spans="12:17" x14ac:dyDescent="0.2">
      <c r="L1643" t="s">
        <v>1493</v>
      </c>
      <c r="M1643">
        <v>29</v>
      </c>
      <c r="N1643">
        <v>189</v>
      </c>
      <c r="O1643">
        <v>87</v>
      </c>
      <c r="P1643" t="str">
        <f t="shared" si="50"/>
        <v>candidate</v>
      </c>
      <c r="Q1643" t="str">
        <f t="shared" si="51"/>
        <v>candidate</v>
      </c>
    </row>
    <row r="1644" spans="12:17" x14ac:dyDescent="0.2">
      <c r="L1644" t="s">
        <v>1494</v>
      </c>
      <c r="M1644">
        <v>30</v>
      </c>
      <c r="N1644">
        <v>183</v>
      </c>
      <c r="O1644">
        <v>85</v>
      </c>
      <c r="P1644" t="str">
        <f t="shared" si="50"/>
        <v>candidate</v>
      </c>
      <c r="Q1644" t="str">
        <f t="shared" si="51"/>
        <v>candidate</v>
      </c>
    </row>
    <row r="1645" spans="12:17" x14ac:dyDescent="0.2">
      <c r="L1645" t="s">
        <v>1495</v>
      </c>
      <c r="M1645">
        <v>28</v>
      </c>
      <c r="N1645">
        <v>186</v>
      </c>
      <c r="O1645">
        <v>76</v>
      </c>
      <c r="P1645" t="str">
        <f t="shared" si="50"/>
        <v>candidate</v>
      </c>
      <c r="Q1645" t="str">
        <f t="shared" si="51"/>
        <v>candidate</v>
      </c>
    </row>
    <row r="1646" spans="12:17" x14ac:dyDescent="0.2">
      <c r="L1646" t="s">
        <v>1496</v>
      </c>
      <c r="M1646">
        <v>30</v>
      </c>
      <c r="N1646">
        <v>181</v>
      </c>
      <c r="O1646">
        <v>65</v>
      </c>
      <c r="P1646" t="str">
        <f t="shared" si="50"/>
        <v>candidate</v>
      </c>
      <c r="Q1646" t="str">
        <f t="shared" si="51"/>
        <v>not a candidate</v>
      </c>
    </row>
    <row r="1647" spans="12:17" x14ac:dyDescent="0.2">
      <c r="L1647" t="s">
        <v>1497</v>
      </c>
      <c r="M1647">
        <v>29</v>
      </c>
      <c r="N1647">
        <v>188</v>
      </c>
      <c r="O1647">
        <v>78</v>
      </c>
      <c r="P1647" t="str">
        <f t="shared" si="50"/>
        <v>candidate</v>
      </c>
      <c r="Q1647" t="str">
        <f t="shared" si="51"/>
        <v>candidate</v>
      </c>
    </row>
    <row r="1648" spans="12:17" x14ac:dyDescent="0.2">
      <c r="L1648" t="s">
        <v>1498</v>
      </c>
      <c r="M1648">
        <v>28</v>
      </c>
      <c r="N1648">
        <v>173</v>
      </c>
      <c r="O1648">
        <v>71</v>
      </c>
      <c r="P1648" t="str">
        <f t="shared" si="50"/>
        <v>conditioned</v>
      </c>
      <c r="Q1648" t="str">
        <f t="shared" si="51"/>
        <v>not a candidate</v>
      </c>
    </row>
    <row r="1649" spans="12:17" x14ac:dyDescent="0.2">
      <c r="L1649" t="s">
        <v>1499</v>
      </c>
      <c r="M1649">
        <v>29</v>
      </c>
      <c r="N1649">
        <v>175</v>
      </c>
      <c r="O1649">
        <v>70</v>
      </c>
      <c r="P1649" t="str">
        <f t="shared" si="50"/>
        <v>conditioned</v>
      </c>
      <c r="Q1649" t="str">
        <f t="shared" si="51"/>
        <v>not a candidate</v>
      </c>
    </row>
    <row r="1650" spans="12:17" x14ac:dyDescent="0.2">
      <c r="L1650" t="s">
        <v>1204</v>
      </c>
      <c r="M1650">
        <v>28</v>
      </c>
      <c r="N1650">
        <v>180</v>
      </c>
      <c r="O1650">
        <v>72</v>
      </c>
      <c r="P1650" t="str">
        <f t="shared" si="50"/>
        <v>candidate</v>
      </c>
      <c r="Q1650" t="str">
        <f t="shared" si="51"/>
        <v>not a candidate</v>
      </c>
    </row>
    <row r="1651" spans="12:17" x14ac:dyDescent="0.2">
      <c r="L1651" t="s">
        <v>1500</v>
      </c>
      <c r="M1651">
        <v>29</v>
      </c>
      <c r="N1651">
        <v>191</v>
      </c>
      <c r="O1651">
        <v>91</v>
      </c>
      <c r="P1651" t="str">
        <f t="shared" si="50"/>
        <v>candidate</v>
      </c>
      <c r="Q1651" t="str">
        <f t="shared" si="51"/>
        <v>candidate</v>
      </c>
    </row>
    <row r="1652" spans="12:17" x14ac:dyDescent="0.2">
      <c r="L1652" t="s">
        <v>1501</v>
      </c>
      <c r="M1652">
        <v>31</v>
      </c>
      <c r="N1652">
        <v>173</v>
      </c>
      <c r="O1652">
        <v>71</v>
      </c>
      <c r="P1652" t="str">
        <f t="shared" si="50"/>
        <v>conditioned</v>
      </c>
      <c r="Q1652" t="str">
        <f t="shared" si="51"/>
        <v>not a candidate</v>
      </c>
    </row>
    <row r="1653" spans="12:17" x14ac:dyDescent="0.2">
      <c r="L1653" t="s">
        <v>1502</v>
      </c>
      <c r="M1653">
        <v>29</v>
      </c>
      <c r="N1653">
        <v>182</v>
      </c>
      <c r="O1653">
        <v>75</v>
      </c>
      <c r="P1653" t="str">
        <f t="shared" si="50"/>
        <v>candidate</v>
      </c>
      <c r="Q1653" t="str">
        <f t="shared" si="51"/>
        <v>candidate</v>
      </c>
    </row>
    <row r="1654" spans="12:17" x14ac:dyDescent="0.2">
      <c r="L1654" t="s">
        <v>1503</v>
      </c>
      <c r="M1654">
        <v>28</v>
      </c>
      <c r="N1654">
        <v>182</v>
      </c>
      <c r="O1654">
        <v>81</v>
      </c>
      <c r="P1654" t="str">
        <f t="shared" si="50"/>
        <v>candidate</v>
      </c>
      <c r="Q1654" t="str">
        <f t="shared" si="51"/>
        <v>candidate</v>
      </c>
    </row>
    <row r="1655" spans="12:17" x14ac:dyDescent="0.2">
      <c r="L1655" t="s">
        <v>1504</v>
      </c>
      <c r="M1655">
        <v>29</v>
      </c>
      <c r="N1655">
        <v>175</v>
      </c>
      <c r="O1655">
        <v>67</v>
      </c>
      <c r="P1655" t="str">
        <f t="shared" si="50"/>
        <v>conditioned</v>
      </c>
      <c r="Q1655" t="str">
        <f t="shared" si="51"/>
        <v>not a candidate</v>
      </c>
    </row>
    <row r="1656" spans="12:17" x14ac:dyDescent="0.2">
      <c r="L1656" t="s">
        <v>1505</v>
      </c>
      <c r="M1656">
        <v>29</v>
      </c>
      <c r="N1656">
        <v>183</v>
      </c>
      <c r="O1656">
        <v>75</v>
      </c>
      <c r="P1656" t="str">
        <f t="shared" si="50"/>
        <v>candidate</v>
      </c>
      <c r="Q1656" t="str">
        <f t="shared" si="51"/>
        <v>candidate</v>
      </c>
    </row>
    <row r="1657" spans="12:17" x14ac:dyDescent="0.2">
      <c r="L1657" t="s">
        <v>1506</v>
      </c>
      <c r="M1657">
        <v>28</v>
      </c>
      <c r="N1657">
        <v>186</v>
      </c>
      <c r="O1657">
        <v>82</v>
      </c>
      <c r="P1657" t="str">
        <f t="shared" si="50"/>
        <v>candidate</v>
      </c>
      <c r="Q1657" t="str">
        <f t="shared" si="51"/>
        <v>candidate</v>
      </c>
    </row>
    <row r="1658" spans="12:17" x14ac:dyDescent="0.2">
      <c r="L1658" t="s">
        <v>1507</v>
      </c>
      <c r="M1658">
        <v>29</v>
      </c>
      <c r="N1658">
        <v>178</v>
      </c>
      <c r="O1658">
        <v>70</v>
      </c>
      <c r="P1658" t="str">
        <f t="shared" si="50"/>
        <v>conditioned</v>
      </c>
      <c r="Q1658" t="str">
        <f t="shared" si="51"/>
        <v>not a candidate</v>
      </c>
    </row>
    <row r="1659" spans="12:17" x14ac:dyDescent="0.2">
      <c r="L1659" t="s">
        <v>1508</v>
      </c>
      <c r="M1659">
        <v>25</v>
      </c>
      <c r="N1659">
        <v>191</v>
      </c>
      <c r="O1659">
        <v>74</v>
      </c>
      <c r="P1659" t="str">
        <f t="shared" si="50"/>
        <v>candidate</v>
      </c>
      <c r="Q1659" t="str">
        <f t="shared" si="51"/>
        <v>candidate</v>
      </c>
    </row>
    <row r="1660" spans="12:17" x14ac:dyDescent="0.2">
      <c r="L1660" t="s">
        <v>1509</v>
      </c>
      <c r="M1660">
        <v>30</v>
      </c>
      <c r="N1660">
        <v>185</v>
      </c>
      <c r="O1660">
        <v>79</v>
      </c>
      <c r="P1660" t="str">
        <f t="shared" si="50"/>
        <v>candidate</v>
      </c>
      <c r="Q1660" t="str">
        <f t="shared" si="51"/>
        <v>candidate</v>
      </c>
    </row>
    <row r="1661" spans="12:17" x14ac:dyDescent="0.2">
      <c r="L1661" t="s">
        <v>1510</v>
      </c>
      <c r="M1661">
        <v>30</v>
      </c>
      <c r="N1661">
        <v>182</v>
      </c>
      <c r="O1661">
        <v>76</v>
      </c>
      <c r="P1661" t="str">
        <f t="shared" si="50"/>
        <v>candidate</v>
      </c>
      <c r="Q1661" t="str">
        <f t="shared" si="51"/>
        <v>candidate</v>
      </c>
    </row>
    <row r="1662" spans="12:17" x14ac:dyDescent="0.2">
      <c r="L1662" t="s">
        <v>1511</v>
      </c>
      <c r="M1662">
        <v>27</v>
      </c>
      <c r="N1662">
        <v>182</v>
      </c>
      <c r="O1662">
        <v>70</v>
      </c>
      <c r="P1662" t="str">
        <f t="shared" si="50"/>
        <v>candidate</v>
      </c>
      <c r="Q1662" t="str">
        <f t="shared" si="51"/>
        <v>not a candidate</v>
      </c>
    </row>
    <row r="1663" spans="12:17" x14ac:dyDescent="0.2">
      <c r="L1663" t="s">
        <v>1512</v>
      </c>
      <c r="M1663">
        <v>28</v>
      </c>
      <c r="N1663">
        <v>186</v>
      </c>
      <c r="O1663">
        <v>86</v>
      </c>
      <c r="P1663" t="str">
        <f t="shared" si="50"/>
        <v>candidate</v>
      </c>
      <c r="Q1663" t="str">
        <f t="shared" si="51"/>
        <v>candidate</v>
      </c>
    </row>
    <row r="1664" spans="12:17" x14ac:dyDescent="0.2">
      <c r="L1664" t="s">
        <v>1513</v>
      </c>
      <c r="M1664">
        <v>25</v>
      </c>
      <c r="N1664">
        <v>180</v>
      </c>
      <c r="O1664">
        <v>62</v>
      </c>
      <c r="P1664" t="str">
        <f t="shared" si="50"/>
        <v>candidate</v>
      </c>
      <c r="Q1664" t="str">
        <f t="shared" si="51"/>
        <v>not a candidate</v>
      </c>
    </row>
    <row r="1665" spans="12:17" x14ac:dyDescent="0.2">
      <c r="L1665" t="s">
        <v>1514</v>
      </c>
      <c r="M1665">
        <v>28</v>
      </c>
      <c r="N1665">
        <v>195</v>
      </c>
      <c r="O1665">
        <v>94</v>
      </c>
      <c r="P1665" t="str">
        <f t="shared" si="50"/>
        <v>candidate</v>
      </c>
      <c r="Q1665" t="str">
        <f t="shared" si="51"/>
        <v>candidate</v>
      </c>
    </row>
    <row r="1666" spans="12:17" x14ac:dyDescent="0.2">
      <c r="L1666" t="s">
        <v>1515</v>
      </c>
      <c r="M1666">
        <v>27</v>
      </c>
      <c r="N1666">
        <v>172</v>
      </c>
      <c r="O1666">
        <v>67</v>
      </c>
      <c r="P1666" t="str">
        <f t="shared" ref="P1666:P1729" si="52">IF(AND(M1666&gt;=20, N1666&gt;=180), "candidate", "conditioned")</f>
        <v>conditioned</v>
      </c>
      <c r="Q1666" t="str">
        <f t="shared" ref="Q1666:Q1729" si="53">IF(OR(M1666&lt;=22, N1666&gt;=183, O1666&gt;=74), "candidate", "not a candidate")</f>
        <v>not a candidate</v>
      </c>
    </row>
    <row r="1667" spans="12:17" x14ac:dyDescent="0.2">
      <c r="L1667" t="s">
        <v>1516</v>
      </c>
      <c r="M1667">
        <v>27</v>
      </c>
      <c r="N1667">
        <v>187</v>
      </c>
      <c r="O1667">
        <v>81</v>
      </c>
      <c r="P1667" t="str">
        <f t="shared" si="52"/>
        <v>candidate</v>
      </c>
      <c r="Q1667" t="str">
        <f t="shared" si="53"/>
        <v>candidate</v>
      </c>
    </row>
    <row r="1668" spans="12:17" x14ac:dyDescent="0.2">
      <c r="L1668" t="s">
        <v>1517</v>
      </c>
      <c r="M1668">
        <v>30</v>
      </c>
      <c r="N1668">
        <v>179</v>
      </c>
      <c r="O1668">
        <v>69</v>
      </c>
      <c r="P1668" t="str">
        <f t="shared" si="52"/>
        <v>conditioned</v>
      </c>
      <c r="Q1668" t="str">
        <f t="shared" si="53"/>
        <v>not a candidate</v>
      </c>
    </row>
    <row r="1669" spans="12:17" x14ac:dyDescent="0.2">
      <c r="L1669" t="s">
        <v>1518</v>
      </c>
      <c r="M1669">
        <v>29</v>
      </c>
      <c r="N1669">
        <v>161</v>
      </c>
      <c r="O1669">
        <v>59</v>
      </c>
      <c r="P1669" t="str">
        <f t="shared" si="52"/>
        <v>conditioned</v>
      </c>
      <c r="Q1669" t="str">
        <f t="shared" si="53"/>
        <v>not a candidate</v>
      </c>
    </row>
    <row r="1670" spans="12:17" x14ac:dyDescent="0.2">
      <c r="L1670" t="s">
        <v>1519</v>
      </c>
      <c r="M1670">
        <v>30</v>
      </c>
      <c r="N1670">
        <v>181</v>
      </c>
      <c r="O1670">
        <v>74</v>
      </c>
      <c r="P1670" t="str">
        <f t="shared" si="52"/>
        <v>candidate</v>
      </c>
      <c r="Q1670" t="str">
        <f t="shared" si="53"/>
        <v>candidate</v>
      </c>
    </row>
    <row r="1671" spans="12:17" x14ac:dyDescent="0.2">
      <c r="L1671" t="s">
        <v>1221</v>
      </c>
      <c r="M1671">
        <v>29</v>
      </c>
      <c r="N1671">
        <v>186</v>
      </c>
      <c r="O1671">
        <v>80</v>
      </c>
      <c r="P1671" t="str">
        <f t="shared" si="52"/>
        <v>candidate</v>
      </c>
      <c r="Q1671" t="str">
        <f t="shared" si="53"/>
        <v>candidate</v>
      </c>
    </row>
    <row r="1672" spans="12:17" x14ac:dyDescent="0.2">
      <c r="L1672" t="s">
        <v>1520</v>
      </c>
      <c r="M1672">
        <v>26</v>
      </c>
      <c r="N1672">
        <v>167</v>
      </c>
      <c r="O1672">
        <v>66</v>
      </c>
      <c r="P1672" t="str">
        <f t="shared" si="52"/>
        <v>conditioned</v>
      </c>
      <c r="Q1672" t="str">
        <f t="shared" si="53"/>
        <v>not a candidate</v>
      </c>
    </row>
    <row r="1673" spans="12:17" x14ac:dyDescent="0.2">
      <c r="L1673" t="s">
        <v>1521</v>
      </c>
      <c r="M1673">
        <v>27</v>
      </c>
      <c r="N1673">
        <v>175</v>
      </c>
      <c r="O1673">
        <v>70</v>
      </c>
      <c r="P1673" t="str">
        <f t="shared" si="52"/>
        <v>conditioned</v>
      </c>
      <c r="Q1673" t="str">
        <f t="shared" si="53"/>
        <v>not a candidate</v>
      </c>
    </row>
    <row r="1674" spans="12:17" x14ac:dyDescent="0.2">
      <c r="L1674" t="s">
        <v>1522</v>
      </c>
      <c r="M1674">
        <v>27</v>
      </c>
      <c r="N1674">
        <v>183</v>
      </c>
      <c r="O1674">
        <v>79</v>
      </c>
      <c r="P1674" t="str">
        <f t="shared" si="52"/>
        <v>candidate</v>
      </c>
      <c r="Q1674" t="str">
        <f t="shared" si="53"/>
        <v>candidate</v>
      </c>
    </row>
    <row r="1675" spans="12:17" x14ac:dyDescent="0.2">
      <c r="L1675" t="s">
        <v>1523</v>
      </c>
      <c r="M1675">
        <v>27</v>
      </c>
      <c r="N1675">
        <v>170</v>
      </c>
      <c r="O1675">
        <v>68</v>
      </c>
      <c r="P1675" t="str">
        <f t="shared" si="52"/>
        <v>conditioned</v>
      </c>
      <c r="Q1675" t="str">
        <f t="shared" si="53"/>
        <v>not a candidate</v>
      </c>
    </row>
    <row r="1676" spans="12:17" x14ac:dyDescent="0.2">
      <c r="L1676" t="s">
        <v>1524</v>
      </c>
      <c r="M1676">
        <v>28</v>
      </c>
      <c r="N1676">
        <v>191</v>
      </c>
      <c r="O1676">
        <v>84</v>
      </c>
      <c r="P1676" t="str">
        <f t="shared" si="52"/>
        <v>candidate</v>
      </c>
      <c r="Q1676" t="str">
        <f t="shared" si="53"/>
        <v>candidate</v>
      </c>
    </row>
    <row r="1677" spans="12:17" x14ac:dyDescent="0.2">
      <c r="L1677" t="s">
        <v>1525</v>
      </c>
      <c r="M1677">
        <v>26</v>
      </c>
      <c r="N1677">
        <v>187</v>
      </c>
      <c r="O1677">
        <v>78</v>
      </c>
      <c r="P1677" t="str">
        <f t="shared" si="52"/>
        <v>candidate</v>
      </c>
      <c r="Q1677" t="str">
        <f t="shared" si="53"/>
        <v>candidate</v>
      </c>
    </row>
    <row r="1678" spans="12:17" x14ac:dyDescent="0.2">
      <c r="L1678" t="s">
        <v>1526</v>
      </c>
      <c r="M1678">
        <v>25</v>
      </c>
      <c r="N1678">
        <v>196</v>
      </c>
      <c r="O1678">
        <v>84</v>
      </c>
      <c r="P1678" t="str">
        <f t="shared" si="52"/>
        <v>candidate</v>
      </c>
      <c r="Q1678" t="str">
        <f t="shared" si="53"/>
        <v>candidate</v>
      </c>
    </row>
    <row r="1679" spans="12:17" x14ac:dyDescent="0.2">
      <c r="L1679" t="s">
        <v>1527</v>
      </c>
      <c r="M1679">
        <v>26</v>
      </c>
      <c r="N1679">
        <v>175</v>
      </c>
      <c r="O1679">
        <v>71</v>
      </c>
      <c r="P1679" t="str">
        <f t="shared" si="52"/>
        <v>conditioned</v>
      </c>
      <c r="Q1679" t="str">
        <f t="shared" si="53"/>
        <v>not a candidate</v>
      </c>
    </row>
    <row r="1680" spans="12:17" x14ac:dyDescent="0.2">
      <c r="L1680" t="s">
        <v>1528</v>
      </c>
      <c r="M1680">
        <v>26</v>
      </c>
      <c r="N1680">
        <v>172</v>
      </c>
      <c r="O1680">
        <v>65</v>
      </c>
      <c r="P1680" t="str">
        <f t="shared" si="52"/>
        <v>conditioned</v>
      </c>
      <c r="Q1680" t="str">
        <f t="shared" si="53"/>
        <v>not a candidate</v>
      </c>
    </row>
    <row r="1681" spans="12:17" x14ac:dyDescent="0.2">
      <c r="L1681" t="s">
        <v>1425</v>
      </c>
      <c r="M1681">
        <v>27</v>
      </c>
      <c r="N1681">
        <v>169</v>
      </c>
      <c r="O1681">
        <v>63</v>
      </c>
      <c r="P1681" t="str">
        <f t="shared" si="52"/>
        <v>conditioned</v>
      </c>
      <c r="Q1681" t="str">
        <f t="shared" si="53"/>
        <v>not a candidate</v>
      </c>
    </row>
    <row r="1682" spans="12:17" x14ac:dyDescent="0.2">
      <c r="L1682" t="s">
        <v>1529</v>
      </c>
      <c r="M1682">
        <v>36</v>
      </c>
      <c r="N1682">
        <v>180</v>
      </c>
      <c r="O1682">
        <v>80</v>
      </c>
      <c r="P1682" t="str">
        <f t="shared" si="52"/>
        <v>candidate</v>
      </c>
      <c r="Q1682" t="str">
        <f t="shared" si="53"/>
        <v>candidate</v>
      </c>
    </row>
    <row r="1683" spans="12:17" x14ac:dyDescent="0.2">
      <c r="L1683" t="s">
        <v>1530</v>
      </c>
      <c r="M1683">
        <v>34</v>
      </c>
      <c r="N1683">
        <v>170</v>
      </c>
      <c r="O1683">
        <v>67</v>
      </c>
      <c r="P1683" t="str">
        <f t="shared" si="52"/>
        <v>conditioned</v>
      </c>
      <c r="Q1683" t="str">
        <f t="shared" si="53"/>
        <v>not a candidate</v>
      </c>
    </row>
    <row r="1684" spans="12:17" x14ac:dyDescent="0.2">
      <c r="L1684" t="s">
        <v>1531</v>
      </c>
      <c r="M1684">
        <v>17</v>
      </c>
      <c r="N1684">
        <v>193</v>
      </c>
      <c r="O1684">
        <v>84</v>
      </c>
      <c r="P1684" t="str">
        <f t="shared" si="52"/>
        <v>conditioned</v>
      </c>
      <c r="Q1684" t="str">
        <f t="shared" si="53"/>
        <v>candidate</v>
      </c>
    </row>
    <row r="1685" spans="12:17" x14ac:dyDescent="0.2">
      <c r="L1685" t="s">
        <v>1532</v>
      </c>
      <c r="M1685">
        <v>16</v>
      </c>
      <c r="N1685">
        <v>167</v>
      </c>
      <c r="O1685">
        <v>65</v>
      </c>
      <c r="P1685" t="str">
        <f t="shared" si="52"/>
        <v>conditioned</v>
      </c>
      <c r="Q1685" t="str">
        <f t="shared" si="53"/>
        <v>candidate</v>
      </c>
    </row>
    <row r="1686" spans="12:17" x14ac:dyDescent="0.2">
      <c r="L1686" t="s">
        <v>1533</v>
      </c>
      <c r="M1686">
        <v>35</v>
      </c>
      <c r="N1686">
        <v>175</v>
      </c>
      <c r="O1686">
        <v>73</v>
      </c>
      <c r="P1686" t="str">
        <f t="shared" si="52"/>
        <v>conditioned</v>
      </c>
      <c r="Q1686" t="str">
        <f t="shared" si="53"/>
        <v>not a candidate</v>
      </c>
    </row>
    <row r="1687" spans="12:17" x14ac:dyDescent="0.2">
      <c r="L1687" t="s">
        <v>1534</v>
      </c>
      <c r="M1687">
        <v>35</v>
      </c>
      <c r="N1687">
        <v>186</v>
      </c>
      <c r="O1687">
        <v>83</v>
      </c>
      <c r="P1687" t="str">
        <f t="shared" si="52"/>
        <v>candidate</v>
      </c>
      <c r="Q1687" t="str">
        <f t="shared" si="53"/>
        <v>candidate</v>
      </c>
    </row>
    <row r="1688" spans="12:17" x14ac:dyDescent="0.2">
      <c r="L1688" t="s">
        <v>1535</v>
      </c>
      <c r="M1688">
        <v>36</v>
      </c>
      <c r="N1688">
        <v>177</v>
      </c>
      <c r="O1688">
        <v>72</v>
      </c>
      <c r="P1688" t="str">
        <f t="shared" si="52"/>
        <v>conditioned</v>
      </c>
      <c r="Q1688" t="str">
        <f t="shared" si="53"/>
        <v>not a candidate</v>
      </c>
    </row>
    <row r="1689" spans="12:17" x14ac:dyDescent="0.2">
      <c r="L1689" t="s">
        <v>1536</v>
      </c>
      <c r="M1689">
        <v>37</v>
      </c>
      <c r="N1689">
        <v>188</v>
      </c>
      <c r="O1689">
        <v>86</v>
      </c>
      <c r="P1689" t="str">
        <f t="shared" si="52"/>
        <v>candidate</v>
      </c>
      <c r="Q1689" t="str">
        <f t="shared" si="53"/>
        <v>candidate</v>
      </c>
    </row>
    <row r="1690" spans="12:17" x14ac:dyDescent="0.2">
      <c r="L1690" t="s">
        <v>1537</v>
      </c>
      <c r="M1690">
        <v>36</v>
      </c>
      <c r="N1690">
        <v>170</v>
      </c>
      <c r="O1690">
        <v>61</v>
      </c>
      <c r="P1690" t="str">
        <f t="shared" si="52"/>
        <v>conditioned</v>
      </c>
      <c r="Q1690" t="str">
        <f t="shared" si="53"/>
        <v>not a candidate</v>
      </c>
    </row>
    <row r="1691" spans="12:17" x14ac:dyDescent="0.2">
      <c r="L1691" t="s">
        <v>1538</v>
      </c>
      <c r="M1691">
        <v>33</v>
      </c>
      <c r="N1691">
        <v>176</v>
      </c>
      <c r="O1691">
        <v>68</v>
      </c>
      <c r="P1691" t="str">
        <f t="shared" si="52"/>
        <v>conditioned</v>
      </c>
      <c r="Q1691" t="str">
        <f t="shared" si="53"/>
        <v>not a candidate</v>
      </c>
    </row>
    <row r="1692" spans="12:17" x14ac:dyDescent="0.2">
      <c r="L1692" t="s">
        <v>1539</v>
      </c>
      <c r="M1692">
        <v>35</v>
      </c>
      <c r="N1692">
        <v>184</v>
      </c>
      <c r="O1692">
        <v>78</v>
      </c>
      <c r="P1692" t="str">
        <f t="shared" si="52"/>
        <v>candidate</v>
      </c>
      <c r="Q1692" t="str">
        <f t="shared" si="53"/>
        <v>candidate</v>
      </c>
    </row>
    <row r="1693" spans="12:17" x14ac:dyDescent="0.2">
      <c r="L1693" t="s">
        <v>1540</v>
      </c>
      <c r="M1693">
        <v>35</v>
      </c>
      <c r="N1693">
        <v>186</v>
      </c>
      <c r="O1693">
        <v>82</v>
      </c>
      <c r="P1693" t="str">
        <f t="shared" si="52"/>
        <v>candidate</v>
      </c>
      <c r="Q1693" t="str">
        <f t="shared" si="53"/>
        <v>candidate</v>
      </c>
    </row>
    <row r="1694" spans="12:17" x14ac:dyDescent="0.2">
      <c r="L1694" t="s">
        <v>1541</v>
      </c>
      <c r="M1694">
        <v>35</v>
      </c>
      <c r="N1694">
        <v>180</v>
      </c>
      <c r="O1694">
        <v>69</v>
      </c>
      <c r="P1694" t="str">
        <f t="shared" si="52"/>
        <v>candidate</v>
      </c>
      <c r="Q1694" t="str">
        <f t="shared" si="53"/>
        <v>not a candidate</v>
      </c>
    </row>
    <row r="1695" spans="12:17" x14ac:dyDescent="0.2">
      <c r="L1695" t="s">
        <v>1542</v>
      </c>
      <c r="M1695">
        <v>32</v>
      </c>
      <c r="N1695">
        <v>190</v>
      </c>
      <c r="O1695">
        <v>83</v>
      </c>
      <c r="P1695" t="str">
        <f t="shared" si="52"/>
        <v>candidate</v>
      </c>
      <c r="Q1695" t="str">
        <f t="shared" si="53"/>
        <v>candidate</v>
      </c>
    </row>
    <row r="1696" spans="12:17" x14ac:dyDescent="0.2">
      <c r="L1696" t="s">
        <v>1543</v>
      </c>
      <c r="M1696">
        <v>34</v>
      </c>
      <c r="N1696">
        <v>192</v>
      </c>
      <c r="O1696">
        <v>83</v>
      </c>
      <c r="P1696" t="str">
        <f t="shared" si="52"/>
        <v>candidate</v>
      </c>
      <c r="Q1696" t="str">
        <f t="shared" si="53"/>
        <v>candidate</v>
      </c>
    </row>
    <row r="1697" spans="12:17" x14ac:dyDescent="0.2">
      <c r="L1697" t="s">
        <v>1544</v>
      </c>
      <c r="M1697">
        <v>33</v>
      </c>
      <c r="N1697">
        <v>183</v>
      </c>
      <c r="O1697">
        <v>70</v>
      </c>
      <c r="P1697" t="str">
        <f t="shared" si="52"/>
        <v>candidate</v>
      </c>
      <c r="Q1697" t="str">
        <f t="shared" si="53"/>
        <v>candidate</v>
      </c>
    </row>
    <row r="1698" spans="12:17" x14ac:dyDescent="0.2">
      <c r="L1698" t="s">
        <v>1545</v>
      </c>
      <c r="M1698">
        <v>33</v>
      </c>
      <c r="N1698">
        <v>186</v>
      </c>
      <c r="O1698">
        <v>77</v>
      </c>
      <c r="P1698" t="str">
        <f t="shared" si="52"/>
        <v>candidate</v>
      </c>
      <c r="Q1698" t="str">
        <f t="shared" si="53"/>
        <v>candidate</v>
      </c>
    </row>
    <row r="1699" spans="12:17" x14ac:dyDescent="0.2">
      <c r="L1699" t="s">
        <v>1546</v>
      </c>
      <c r="M1699">
        <v>32</v>
      </c>
      <c r="N1699">
        <v>183</v>
      </c>
      <c r="O1699">
        <v>80</v>
      </c>
      <c r="P1699" t="str">
        <f t="shared" si="52"/>
        <v>candidate</v>
      </c>
      <c r="Q1699" t="str">
        <f t="shared" si="53"/>
        <v>candidate</v>
      </c>
    </row>
    <row r="1700" spans="12:17" x14ac:dyDescent="0.2">
      <c r="L1700" t="s">
        <v>1547</v>
      </c>
      <c r="M1700">
        <v>33</v>
      </c>
      <c r="N1700">
        <v>175</v>
      </c>
      <c r="O1700">
        <v>68</v>
      </c>
      <c r="P1700" t="str">
        <f t="shared" si="52"/>
        <v>conditioned</v>
      </c>
      <c r="Q1700" t="str">
        <f t="shared" si="53"/>
        <v>not a candidate</v>
      </c>
    </row>
    <row r="1701" spans="12:17" x14ac:dyDescent="0.2">
      <c r="L1701" t="s">
        <v>1548</v>
      </c>
      <c r="M1701">
        <v>33</v>
      </c>
      <c r="N1701">
        <v>180</v>
      </c>
      <c r="O1701">
        <v>85</v>
      </c>
      <c r="P1701" t="str">
        <f t="shared" si="52"/>
        <v>candidate</v>
      </c>
      <c r="Q1701" t="str">
        <f t="shared" si="53"/>
        <v>candidate</v>
      </c>
    </row>
    <row r="1702" spans="12:17" x14ac:dyDescent="0.2">
      <c r="L1702" t="s">
        <v>1266</v>
      </c>
      <c r="M1702">
        <v>32</v>
      </c>
      <c r="N1702">
        <v>189</v>
      </c>
      <c r="O1702">
        <v>86</v>
      </c>
      <c r="P1702" t="str">
        <f t="shared" si="52"/>
        <v>candidate</v>
      </c>
      <c r="Q1702" t="str">
        <f t="shared" si="53"/>
        <v>candidate</v>
      </c>
    </row>
    <row r="1703" spans="12:17" x14ac:dyDescent="0.2">
      <c r="L1703" t="s">
        <v>1549</v>
      </c>
      <c r="M1703">
        <v>32</v>
      </c>
      <c r="N1703">
        <v>180</v>
      </c>
      <c r="O1703">
        <v>80</v>
      </c>
      <c r="P1703" t="str">
        <f t="shared" si="52"/>
        <v>candidate</v>
      </c>
      <c r="Q1703" t="str">
        <f t="shared" si="53"/>
        <v>candidate</v>
      </c>
    </row>
    <row r="1704" spans="12:17" x14ac:dyDescent="0.2">
      <c r="L1704" t="s">
        <v>1550</v>
      </c>
      <c r="M1704">
        <v>31</v>
      </c>
      <c r="N1704">
        <v>191</v>
      </c>
      <c r="O1704">
        <v>92</v>
      </c>
      <c r="P1704" t="str">
        <f t="shared" si="52"/>
        <v>candidate</v>
      </c>
      <c r="Q1704" t="str">
        <f t="shared" si="53"/>
        <v>candidate</v>
      </c>
    </row>
    <row r="1705" spans="12:17" x14ac:dyDescent="0.2">
      <c r="L1705" t="s">
        <v>1551</v>
      </c>
      <c r="M1705">
        <v>32</v>
      </c>
      <c r="N1705">
        <v>175</v>
      </c>
      <c r="O1705">
        <v>73</v>
      </c>
      <c r="P1705" t="str">
        <f t="shared" si="52"/>
        <v>conditioned</v>
      </c>
      <c r="Q1705" t="str">
        <f t="shared" si="53"/>
        <v>not a candidate</v>
      </c>
    </row>
    <row r="1706" spans="12:17" x14ac:dyDescent="0.2">
      <c r="L1706" t="s">
        <v>1552</v>
      </c>
      <c r="M1706">
        <v>32</v>
      </c>
      <c r="N1706">
        <v>188</v>
      </c>
      <c r="O1706">
        <v>77</v>
      </c>
      <c r="P1706" t="str">
        <f t="shared" si="52"/>
        <v>candidate</v>
      </c>
      <c r="Q1706" t="str">
        <f t="shared" si="53"/>
        <v>candidate</v>
      </c>
    </row>
    <row r="1707" spans="12:17" x14ac:dyDescent="0.2">
      <c r="L1707" t="s">
        <v>1553</v>
      </c>
      <c r="M1707">
        <v>33</v>
      </c>
      <c r="N1707">
        <v>171</v>
      </c>
      <c r="O1707">
        <v>67</v>
      </c>
      <c r="P1707" t="str">
        <f t="shared" si="52"/>
        <v>conditioned</v>
      </c>
      <c r="Q1707" t="str">
        <f t="shared" si="53"/>
        <v>not a candidate</v>
      </c>
    </row>
    <row r="1708" spans="12:17" x14ac:dyDescent="0.2">
      <c r="L1708" t="s">
        <v>1554</v>
      </c>
      <c r="M1708">
        <v>32</v>
      </c>
      <c r="N1708">
        <v>163</v>
      </c>
      <c r="O1708">
        <v>59</v>
      </c>
      <c r="P1708" t="str">
        <f t="shared" si="52"/>
        <v>conditioned</v>
      </c>
      <c r="Q1708" t="str">
        <f t="shared" si="53"/>
        <v>not a candidate</v>
      </c>
    </row>
    <row r="1709" spans="12:17" x14ac:dyDescent="0.2">
      <c r="L1709" t="s">
        <v>1475</v>
      </c>
      <c r="M1709">
        <v>32</v>
      </c>
      <c r="N1709">
        <v>179</v>
      </c>
      <c r="O1709">
        <v>79</v>
      </c>
      <c r="P1709" t="str">
        <f t="shared" si="52"/>
        <v>conditioned</v>
      </c>
      <c r="Q1709" t="str">
        <f t="shared" si="53"/>
        <v>candidate</v>
      </c>
    </row>
    <row r="1710" spans="12:17" x14ac:dyDescent="0.2">
      <c r="L1710" t="s">
        <v>1476</v>
      </c>
      <c r="M1710">
        <v>32</v>
      </c>
      <c r="N1710">
        <v>198</v>
      </c>
      <c r="O1710">
        <v>103</v>
      </c>
      <c r="P1710" t="str">
        <f t="shared" si="52"/>
        <v>candidate</v>
      </c>
      <c r="Q1710" t="str">
        <f t="shared" si="53"/>
        <v>candidate</v>
      </c>
    </row>
    <row r="1711" spans="12:17" x14ac:dyDescent="0.2">
      <c r="L1711" t="s">
        <v>1555</v>
      </c>
      <c r="M1711">
        <v>21</v>
      </c>
      <c r="N1711">
        <v>182</v>
      </c>
      <c r="O1711">
        <v>67</v>
      </c>
      <c r="P1711" t="str">
        <f t="shared" si="52"/>
        <v>candidate</v>
      </c>
      <c r="Q1711" t="str">
        <f t="shared" si="53"/>
        <v>candidate</v>
      </c>
    </row>
    <row r="1712" spans="12:17" x14ac:dyDescent="0.2">
      <c r="L1712" t="s">
        <v>1556</v>
      </c>
      <c r="M1712">
        <v>18</v>
      </c>
      <c r="N1712">
        <v>185</v>
      </c>
      <c r="O1712">
        <v>78</v>
      </c>
      <c r="P1712" t="str">
        <f t="shared" si="52"/>
        <v>conditioned</v>
      </c>
      <c r="Q1712" t="str">
        <f t="shared" si="53"/>
        <v>candidate</v>
      </c>
    </row>
    <row r="1713" spans="12:17" x14ac:dyDescent="0.2">
      <c r="L1713" t="s">
        <v>1557</v>
      </c>
      <c r="M1713">
        <v>20</v>
      </c>
      <c r="N1713">
        <v>187</v>
      </c>
      <c r="O1713">
        <v>79</v>
      </c>
      <c r="P1713" t="str">
        <f t="shared" si="52"/>
        <v>candidate</v>
      </c>
      <c r="Q1713" t="str">
        <f t="shared" si="53"/>
        <v>candidate</v>
      </c>
    </row>
    <row r="1714" spans="12:17" x14ac:dyDescent="0.2">
      <c r="L1714" t="s">
        <v>1558</v>
      </c>
      <c r="M1714">
        <v>18</v>
      </c>
      <c r="N1714">
        <v>180</v>
      </c>
      <c r="O1714">
        <v>66</v>
      </c>
      <c r="P1714" t="str">
        <f t="shared" si="52"/>
        <v>conditioned</v>
      </c>
      <c r="Q1714" t="str">
        <f t="shared" si="53"/>
        <v>candidate</v>
      </c>
    </row>
    <row r="1715" spans="12:17" x14ac:dyDescent="0.2">
      <c r="L1715" t="s">
        <v>1559</v>
      </c>
      <c r="M1715">
        <v>18</v>
      </c>
      <c r="N1715">
        <v>180</v>
      </c>
      <c r="O1715">
        <v>71</v>
      </c>
      <c r="P1715" t="str">
        <f t="shared" si="52"/>
        <v>conditioned</v>
      </c>
      <c r="Q1715" t="str">
        <f t="shared" si="53"/>
        <v>candidate</v>
      </c>
    </row>
    <row r="1716" spans="12:17" x14ac:dyDescent="0.2">
      <c r="L1716" t="s">
        <v>1560</v>
      </c>
      <c r="M1716">
        <v>18</v>
      </c>
      <c r="N1716">
        <v>178</v>
      </c>
      <c r="O1716">
        <v>65</v>
      </c>
      <c r="P1716" t="str">
        <f t="shared" si="52"/>
        <v>conditioned</v>
      </c>
      <c r="Q1716" t="str">
        <f t="shared" si="53"/>
        <v>candidate</v>
      </c>
    </row>
    <row r="1717" spans="12:17" x14ac:dyDescent="0.2">
      <c r="L1717" t="s">
        <v>1561</v>
      </c>
      <c r="M1717">
        <v>20</v>
      </c>
      <c r="N1717">
        <v>183</v>
      </c>
      <c r="O1717">
        <v>82</v>
      </c>
      <c r="P1717" t="str">
        <f t="shared" si="52"/>
        <v>candidate</v>
      </c>
      <c r="Q1717" t="str">
        <f t="shared" si="53"/>
        <v>candidate</v>
      </c>
    </row>
    <row r="1718" spans="12:17" x14ac:dyDescent="0.2">
      <c r="L1718" t="s">
        <v>1562</v>
      </c>
      <c r="M1718">
        <v>19</v>
      </c>
      <c r="N1718">
        <v>183</v>
      </c>
      <c r="O1718">
        <v>57</v>
      </c>
      <c r="P1718" t="str">
        <f t="shared" si="52"/>
        <v>conditioned</v>
      </c>
      <c r="Q1718" t="str">
        <f t="shared" si="53"/>
        <v>candidate</v>
      </c>
    </row>
    <row r="1719" spans="12:17" x14ac:dyDescent="0.2">
      <c r="L1719" t="s">
        <v>1563</v>
      </c>
      <c r="M1719">
        <v>20</v>
      </c>
      <c r="N1719">
        <v>177</v>
      </c>
      <c r="O1719">
        <v>74</v>
      </c>
      <c r="P1719" t="str">
        <f t="shared" si="52"/>
        <v>conditioned</v>
      </c>
      <c r="Q1719" t="str">
        <f t="shared" si="53"/>
        <v>candidate</v>
      </c>
    </row>
    <row r="1720" spans="12:17" x14ac:dyDescent="0.2">
      <c r="L1720" t="s">
        <v>1564</v>
      </c>
      <c r="M1720">
        <v>19</v>
      </c>
      <c r="N1720">
        <v>175</v>
      </c>
      <c r="O1720">
        <v>70</v>
      </c>
      <c r="P1720" t="str">
        <f t="shared" si="52"/>
        <v>conditioned</v>
      </c>
      <c r="Q1720" t="str">
        <f t="shared" si="53"/>
        <v>candidate</v>
      </c>
    </row>
    <row r="1721" spans="12:17" x14ac:dyDescent="0.2">
      <c r="L1721" t="s">
        <v>1565</v>
      </c>
      <c r="M1721">
        <v>21</v>
      </c>
      <c r="N1721">
        <v>180</v>
      </c>
      <c r="O1721">
        <v>80</v>
      </c>
      <c r="P1721" t="str">
        <f t="shared" si="52"/>
        <v>candidate</v>
      </c>
      <c r="Q1721" t="str">
        <f t="shared" si="53"/>
        <v>candidate</v>
      </c>
    </row>
    <row r="1722" spans="12:17" x14ac:dyDescent="0.2">
      <c r="L1722" t="s">
        <v>1566</v>
      </c>
      <c r="M1722">
        <v>17</v>
      </c>
      <c r="N1722">
        <v>175</v>
      </c>
      <c r="O1722">
        <v>65</v>
      </c>
      <c r="P1722" t="str">
        <f t="shared" si="52"/>
        <v>conditioned</v>
      </c>
      <c r="Q1722" t="str">
        <f t="shared" si="53"/>
        <v>candidate</v>
      </c>
    </row>
    <row r="1723" spans="12:17" x14ac:dyDescent="0.2">
      <c r="L1723" t="s">
        <v>1312</v>
      </c>
      <c r="M1723">
        <v>18</v>
      </c>
      <c r="N1723">
        <v>185</v>
      </c>
      <c r="O1723">
        <v>83</v>
      </c>
      <c r="P1723" t="str">
        <f t="shared" si="52"/>
        <v>conditioned</v>
      </c>
      <c r="Q1723" t="str">
        <f t="shared" si="53"/>
        <v>candidate</v>
      </c>
    </row>
    <row r="1724" spans="12:17" x14ac:dyDescent="0.2">
      <c r="L1724" t="s">
        <v>1567</v>
      </c>
      <c r="M1724">
        <v>18</v>
      </c>
      <c r="N1724">
        <v>190</v>
      </c>
      <c r="O1724">
        <v>77</v>
      </c>
      <c r="P1724" t="str">
        <f t="shared" si="52"/>
        <v>conditioned</v>
      </c>
      <c r="Q1724" t="str">
        <f t="shared" si="53"/>
        <v>candidate</v>
      </c>
    </row>
    <row r="1725" spans="12:17" x14ac:dyDescent="0.2">
      <c r="L1725" t="s">
        <v>1568</v>
      </c>
      <c r="M1725">
        <v>18</v>
      </c>
      <c r="N1725">
        <v>191</v>
      </c>
      <c r="O1725">
        <v>74</v>
      </c>
      <c r="P1725" t="str">
        <f t="shared" si="52"/>
        <v>conditioned</v>
      </c>
      <c r="Q1725" t="str">
        <f t="shared" si="53"/>
        <v>candidate</v>
      </c>
    </row>
    <row r="1726" spans="12:17" x14ac:dyDescent="0.2">
      <c r="L1726" t="s">
        <v>1569</v>
      </c>
      <c r="M1726">
        <v>17</v>
      </c>
      <c r="N1726">
        <v>185</v>
      </c>
      <c r="O1726">
        <v>72</v>
      </c>
      <c r="P1726" t="str">
        <f t="shared" si="52"/>
        <v>conditioned</v>
      </c>
      <c r="Q1726" t="str">
        <f t="shared" si="53"/>
        <v>candidate</v>
      </c>
    </row>
    <row r="1727" spans="12:17" x14ac:dyDescent="0.2">
      <c r="L1727" t="s">
        <v>1570</v>
      </c>
      <c r="M1727">
        <v>18</v>
      </c>
      <c r="N1727">
        <v>177</v>
      </c>
      <c r="O1727">
        <v>71</v>
      </c>
      <c r="P1727" t="str">
        <f t="shared" si="52"/>
        <v>conditioned</v>
      </c>
      <c r="Q1727" t="str">
        <f t="shared" si="53"/>
        <v>candidate</v>
      </c>
    </row>
    <row r="1728" spans="12:17" x14ac:dyDescent="0.2">
      <c r="L1728" t="s">
        <v>1571</v>
      </c>
      <c r="M1728">
        <v>19</v>
      </c>
      <c r="N1728">
        <v>186</v>
      </c>
      <c r="O1728">
        <v>84</v>
      </c>
      <c r="P1728" t="str">
        <f t="shared" si="52"/>
        <v>conditioned</v>
      </c>
      <c r="Q1728" t="str">
        <f t="shared" si="53"/>
        <v>candidate</v>
      </c>
    </row>
    <row r="1729" spans="12:17" x14ac:dyDescent="0.2">
      <c r="L1729" t="s">
        <v>1572</v>
      </c>
      <c r="M1729">
        <v>19</v>
      </c>
      <c r="N1729">
        <v>183</v>
      </c>
      <c r="O1729">
        <v>76</v>
      </c>
      <c r="P1729" t="str">
        <f t="shared" si="52"/>
        <v>conditioned</v>
      </c>
      <c r="Q1729" t="str">
        <f t="shared" si="53"/>
        <v>candidate</v>
      </c>
    </row>
    <row r="1730" spans="12:17" x14ac:dyDescent="0.2">
      <c r="L1730" t="s">
        <v>1573</v>
      </c>
      <c r="M1730">
        <v>19</v>
      </c>
      <c r="N1730">
        <v>182</v>
      </c>
      <c r="O1730">
        <v>75</v>
      </c>
      <c r="P1730" t="str">
        <f t="shared" ref="P1730:P1793" si="54">IF(AND(M1730&gt;=20, N1730&gt;=180), "candidate", "conditioned")</f>
        <v>conditioned</v>
      </c>
      <c r="Q1730" t="str">
        <f t="shared" ref="Q1730:Q1793" si="55">IF(OR(M1730&lt;=22, N1730&gt;=183, O1730&gt;=74), "candidate", "not a candidate")</f>
        <v>candidate</v>
      </c>
    </row>
    <row r="1731" spans="12:17" x14ac:dyDescent="0.2">
      <c r="L1731" t="s">
        <v>1574</v>
      </c>
      <c r="M1731">
        <v>18</v>
      </c>
      <c r="N1731">
        <v>193</v>
      </c>
      <c r="O1731">
        <v>82</v>
      </c>
      <c r="P1731" t="str">
        <f t="shared" si="54"/>
        <v>conditioned</v>
      </c>
      <c r="Q1731" t="str">
        <f t="shared" si="55"/>
        <v>candidate</v>
      </c>
    </row>
    <row r="1732" spans="12:17" x14ac:dyDescent="0.2">
      <c r="L1732" t="s">
        <v>980</v>
      </c>
      <c r="M1732">
        <v>16</v>
      </c>
      <c r="N1732">
        <v>184</v>
      </c>
      <c r="O1732">
        <v>74</v>
      </c>
      <c r="P1732" t="str">
        <f t="shared" si="54"/>
        <v>conditioned</v>
      </c>
      <c r="Q1732" t="str">
        <f t="shared" si="55"/>
        <v>candidate</v>
      </c>
    </row>
    <row r="1733" spans="12:17" x14ac:dyDescent="0.2">
      <c r="L1733" t="s">
        <v>1575</v>
      </c>
      <c r="M1733">
        <v>17</v>
      </c>
      <c r="N1733">
        <v>184</v>
      </c>
      <c r="O1733">
        <v>78</v>
      </c>
      <c r="P1733" t="str">
        <f t="shared" si="54"/>
        <v>conditioned</v>
      </c>
      <c r="Q1733" t="str">
        <f t="shared" si="55"/>
        <v>candidate</v>
      </c>
    </row>
    <row r="1734" spans="12:17" x14ac:dyDescent="0.2">
      <c r="L1734" t="s">
        <v>1576</v>
      </c>
      <c r="M1734">
        <v>18</v>
      </c>
      <c r="N1734">
        <v>187</v>
      </c>
      <c r="O1734">
        <v>73</v>
      </c>
      <c r="P1734" t="str">
        <f t="shared" si="54"/>
        <v>conditioned</v>
      </c>
      <c r="Q1734" t="str">
        <f t="shared" si="55"/>
        <v>candidate</v>
      </c>
    </row>
    <row r="1735" spans="12:17" x14ac:dyDescent="0.2">
      <c r="L1735" t="s">
        <v>1577</v>
      </c>
      <c r="M1735">
        <v>16</v>
      </c>
      <c r="N1735">
        <v>166</v>
      </c>
      <c r="O1735">
        <v>61</v>
      </c>
      <c r="P1735" t="str">
        <f t="shared" si="54"/>
        <v>conditioned</v>
      </c>
      <c r="Q1735" t="str">
        <f t="shared" si="55"/>
        <v>candidate</v>
      </c>
    </row>
    <row r="1736" spans="12:17" x14ac:dyDescent="0.2">
      <c r="L1736" t="s">
        <v>1578</v>
      </c>
      <c r="M1736">
        <v>19</v>
      </c>
      <c r="N1736">
        <v>183</v>
      </c>
      <c r="O1736">
        <v>71</v>
      </c>
      <c r="P1736" t="str">
        <f t="shared" si="54"/>
        <v>conditioned</v>
      </c>
      <c r="Q1736" t="str">
        <f t="shared" si="55"/>
        <v>candidate</v>
      </c>
    </row>
    <row r="1737" spans="12:17" x14ac:dyDescent="0.2">
      <c r="L1737" t="s">
        <v>1148</v>
      </c>
      <c r="M1737">
        <v>17</v>
      </c>
      <c r="N1737">
        <v>172</v>
      </c>
      <c r="O1737">
        <v>68</v>
      </c>
      <c r="P1737" t="str">
        <f t="shared" si="54"/>
        <v>conditioned</v>
      </c>
      <c r="Q1737" t="str">
        <f t="shared" si="55"/>
        <v>candidate</v>
      </c>
    </row>
    <row r="1738" spans="12:17" x14ac:dyDescent="0.2">
      <c r="L1738" t="s">
        <v>1579</v>
      </c>
      <c r="M1738">
        <v>19</v>
      </c>
      <c r="N1738">
        <v>184</v>
      </c>
      <c r="O1738">
        <v>78</v>
      </c>
      <c r="P1738" t="str">
        <f t="shared" si="54"/>
        <v>conditioned</v>
      </c>
      <c r="Q1738" t="str">
        <f t="shared" si="55"/>
        <v>candidate</v>
      </c>
    </row>
    <row r="1739" spans="12:17" x14ac:dyDescent="0.2">
      <c r="L1739" t="s">
        <v>1580</v>
      </c>
      <c r="M1739">
        <v>18</v>
      </c>
      <c r="N1739">
        <v>190</v>
      </c>
      <c r="O1739">
        <v>75</v>
      </c>
      <c r="P1739" t="str">
        <f t="shared" si="54"/>
        <v>conditioned</v>
      </c>
      <c r="Q1739" t="str">
        <f t="shared" si="55"/>
        <v>candidate</v>
      </c>
    </row>
    <row r="1740" spans="12:17" x14ac:dyDescent="0.2">
      <c r="L1740" t="s">
        <v>1581</v>
      </c>
      <c r="M1740">
        <v>18</v>
      </c>
      <c r="N1740">
        <v>187</v>
      </c>
      <c r="O1740">
        <v>78</v>
      </c>
      <c r="P1740" t="str">
        <f t="shared" si="54"/>
        <v>conditioned</v>
      </c>
      <c r="Q1740" t="str">
        <f t="shared" si="55"/>
        <v>candidate</v>
      </c>
    </row>
    <row r="1741" spans="12:17" x14ac:dyDescent="0.2">
      <c r="L1741" t="s">
        <v>1582</v>
      </c>
      <c r="M1741">
        <v>17</v>
      </c>
      <c r="N1741">
        <v>176</v>
      </c>
      <c r="O1741">
        <v>68</v>
      </c>
      <c r="P1741" t="str">
        <f t="shared" si="54"/>
        <v>conditioned</v>
      </c>
      <c r="Q1741" t="str">
        <f t="shared" si="55"/>
        <v>candidate</v>
      </c>
    </row>
    <row r="1742" spans="12:17" x14ac:dyDescent="0.2">
      <c r="L1742" t="s">
        <v>1583</v>
      </c>
      <c r="M1742">
        <v>22</v>
      </c>
      <c r="N1742">
        <v>180</v>
      </c>
      <c r="O1742">
        <v>75</v>
      </c>
      <c r="P1742" t="str">
        <f t="shared" si="54"/>
        <v>candidate</v>
      </c>
      <c r="Q1742" t="str">
        <f t="shared" si="55"/>
        <v>candidate</v>
      </c>
    </row>
    <row r="1743" spans="12:17" x14ac:dyDescent="0.2">
      <c r="L1743" t="s">
        <v>1584</v>
      </c>
      <c r="M1743">
        <v>28</v>
      </c>
      <c r="N1743">
        <v>178</v>
      </c>
      <c r="O1743">
        <v>64</v>
      </c>
      <c r="P1743" t="str">
        <f t="shared" si="54"/>
        <v>conditioned</v>
      </c>
      <c r="Q1743" t="str">
        <f t="shared" si="55"/>
        <v>not a candidate</v>
      </c>
    </row>
    <row r="1744" spans="12:17" x14ac:dyDescent="0.2">
      <c r="L1744" t="s">
        <v>1585</v>
      </c>
      <c r="M1744">
        <v>21</v>
      </c>
      <c r="N1744">
        <v>179</v>
      </c>
      <c r="O1744">
        <v>76</v>
      </c>
      <c r="P1744" t="str">
        <f t="shared" si="54"/>
        <v>conditioned</v>
      </c>
      <c r="Q1744" t="str">
        <f t="shared" si="55"/>
        <v>candidate</v>
      </c>
    </row>
    <row r="1745" spans="12:17" x14ac:dyDescent="0.2">
      <c r="L1745" t="s">
        <v>1586</v>
      </c>
      <c r="M1745">
        <v>20</v>
      </c>
      <c r="N1745">
        <v>181</v>
      </c>
      <c r="O1745">
        <v>83</v>
      </c>
      <c r="P1745" t="str">
        <f t="shared" si="54"/>
        <v>candidate</v>
      </c>
      <c r="Q1745" t="str">
        <f t="shared" si="55"/>
        <v>candidate</v>
      </c>
    </row>
    <row r="1746" spans="12:17" x14ac:dyDescent="0.2">
      <c r="L1746" t="s">
        <v>1587</v>
      </c>
      <c r="M1746">
        <v>21</v>
      </c>
      <c r="N1746">
        <v>185</v>
      </c>
      <c r="O1746">
        <v>79</v>
      </c>
      <c r="P1746" t="str">
        <f t="shared" si="54"/>
        <v>candidate</v>
      </c>
      <c r="Q1746" t="str">
        <f t="shared" si="55"/>
        <v>candidate</v>
      </c>
    </row>
    <row r="1747" spans="12:17" x14ac:dyDescent="0.2">
      <c r="L1747" t="s">
        <v>1588</v>
      </c>
      <c r="M1747">
        <v>22</v>
      </c>
      <c r="N1747">
        <v>191</v>
      </c>
      <c r="O1747">
        <v>85</v>
      </c>
      <c r="P1747" t="str">
        <f t="shared" si="54"/>
        <v>candidate</v>
      </c>
      <c r="Q1747" t="str">
        <f t="shared" si="55"/>
        <v>candidate</v>
      </c>
    </row>
    <row r="1748" spans="12:17" x14ac:dyDescent="0.2">
      <c r="L1748" t="s">
        <v>1589</v>
      </c>
      <c r="M1748">
        <v>21</v>
      </c>
      <c r="N1748">
        <v>181</v>
      </c>
      <c r="O1748">
        <v>70</v>
      </c>
      <c r="P1748" t="str">
        <f t="shared" si="54"/>
        <v>candidate</v>
      </c>
      <c r="Q1748" t="str">
        <f t="shared" si="55"/>
        <v>candidate</v>
      </c>
    </row>
    <row r="1749" spans="12:17" x14ac:dyDescent="0.2">
      <c r="L1749" t="s">
        <v>1590</v>
      </c>
      <c r="M1749">
        <v>21</v>
      </c>
      <c r="N1749">
        <v>181</v>
      </c>
      <c r="O1749">
        <v>76</v>
      </c>
      <c r="P1749" t="str">
        <f t="shared" si="54"/>
        <v>candidate</v>
      </c>
      <c r="Q1749" t="str">
        <f t="shared" si="55"/>
        <v>candidate</v>
      </c>
    </row>
    <row r="1750" spans="12:17" x14ac:dyDescent="0.2">
      <c r="L1750" t="s">
        <v>1591</v>
      </c>
      <c r="M1750">
        <v>21</v>
      </c>
      <c r="N1750">
        <v>173</v>
      </c>
      <c r="O1750">
        <v>68</v>
      </c>
      <c r="P1750" t="str">
        <f t="shared" si="54"/>
        <v>conditioned</v>
      </c>
      <c r="Q1750" t="str">
        <f t="shared" si="55"/>
        <v>candidate</v>
      </c>
    </row>
    <row r="1751" spans="12:17" x14ac:dyDescent="0.2">
      <c r="L1751" t="s">
        <v>1592</v>
      </c>
      <c r="M1751">
        <v>23</v>
      </c>
      <c r="N1751">
        <v>184</v>
      </c>
      <c r="O1751">
        <v>77</v>
      </c>
      <c r="P1751" t="str">
        <f t="shared" si="54"/>
        <v>candidate</v>
      </c>
      <c r="Q1751" t="str">
        <f t="shared" si="55"/>
        <v>candidate</v>
      </c>
    </row>
    <row r="1752" spans="12:17" x14ac:dyDescent="0.2">
      <c r="L1752" t="s">
        <v>1593</v>
      </c>
      <c r="M1752">
        <v>22</v>
      </c>
      <c r="N1752">
        <v>183</v>
      </c>
      <c r="O1752">
        <v>80</v>
      </c>
      <c r="P1752" t="str">
        <f t="shared" si="54"/>
        <v>candidate</v>
      </c>
      <c r="Q1752" t="str">
        <f t="shared" si="55"/>
        <v>candidate</v>
      </c>
    </row>
    <row r="1753" spans="12:17" x14ac:dyDescent="0.2">
      <c r="L1753" t="s">
        <v>1594</v>
      </c>
      <c r="M1753">
        <v>21</v>
      </c>
      <c r="N1753">
        <v>188</v>
      </c>
      <c r="O1753">
        <v>86</v>
      </c>
      <c r="P1753" t="str">
        <f t="shared" si="54"/>
        <v>candidate</v>
      </c>
      <c r="Q1753" t="str">
        <f t="shared" si="55"/>
        <v>candidate</v>
      </c>
    </row>
    <row r="1754" spans="12:17" x14ac:dyDescent="0.2">
      <c r="L1754" t="s">
        <v>1595</v>
      </c>
      <c r="M1754">
        <v>21</v>
      </c>
      <c r="N1754">
        <v>168</v>
      </c>
      <c r="O1754">
        <v>67</v>
      </c>
      <c r="P1754" t="str">
        <f t="shared" si="54"/>
        <v>conditioned</v>
      </c>
      <c r="Q1754" t="str">
        <f t="shared" si="55"/>
        <v>candidate</v>
      </c>
    </row>
    <row r="1755" spans="12:17" x14ac:dyDescent="0.2">
      <c r="L1755" t="s">
        <v>1351</v>
      </c>
      <c r="M1755">
        <v>21</v>
      </c>
      <c r="N1755">
        <v>174</v>
      </c>
      <c r="O1755">
        <v>68</v>
      </c>
      <c r="P1755" t="str">
        <f t="shared" si="54"/>
        <v>conditioned</v>
      </c>
      <c r="Q1755" t="str">
        <f t="shared" si="55"/>
        <v>candidate</v>
      </c>
    </row>
    <row r="1756" spans="12:17" x14ac:dyDescent="0.2">
      <c r="L1756" t="s">
        <v>1596</v>
      </c>
      <c r="M1756">
        <v>22</v>
      </c>
      <c r="N1756">
        <v>180</v>
      </c>
      <c r="O1756">
        <v>72</v>
      </c>
      <c r="P1756" t="str">
        <f t="shared" si="54"/>
        <v>candidate</v>
      </c>
      <c r="Q1756" t="str">
        <f t="shared" si="55"/>
        <v>candidate</v>
      </c>
    </row>
    <row r="1757" spans="12:17" x14ac:dyDescent="0.2">
      <c r="L1757" t="s">
        <v>1597</v>
      </c>
      <c r="M1757">
        <v>22</v>
      </c>
      <c r="N1757">
        <v>175</v>
      </c>
      <c r="O1757">
        <v>71</v>
      </c>
      <c r="P1757" t="str">
        <f t="shared" si="54"/>
        <v>conditioned</v>
      </c>
      <c r="Q1757" t="str">
        <f t="shared" si="55"/>
        <v>candidate</v>
      </c>
    </row>
    <row r="1758" spans="12:17" x14ac:dyDescent="0.2">
      <c r="L1758" t="s">
        <v>1598</v>
      </c>
      <c r="M1758">
        <v>22</v>
      </c>
      <c r="N1758">
        <v>179</v>
      </c>
      <c r="O1758">
        <v>72</v>
      </c>
      <c r="P1758" t="str">
        <f t="shared" si="54"/>
        <v>conditioned</v>
      </c>
      <c r="Q1758" t="str">
        <f t="shared" si="55"/>
        <v>candidate</v>
      </c>
    </row>
    <row r="1759" spans="12:17" x14ac:dyDescent="0.2">
      <c r="L1759" t="s">
        <v>1599</v>
      </c>
      <c r="M1759">
        <v>20</v>
      </c>
      <c r="N1759">
        <v>177</v>
      </c>
      <c r="O1759">
        <v>69</v>
      </c>
      <c r="P1759" t="str">
        <f t="shared" si="54"/>
        <v>conditioned</v>
      </c>
      <c r="Q1759" t="str">
        <f t="shared" si="55"/>
        <v>candidate</v>
      </c>
    </row>
    <row r="1760" spans="12:17" x14ac:dyDescent="0.2">
      <c r="L1760" t="s">
        <v>1600</v>
      </c>
      <c r="M1760">
        <v>20</v>
      </c>
      <c r="N1760">
        <v>188</v>
      </c>
      <c r="O1760">
        <v>79</v>
      </c>
      <c r="P1760" t="str">
        <f t="shared" si="54"/>
        <v>candidate</v>
      </c>
      <c r="Q1760" t="str">
        <f t="shared" si="55"/>
        <v>candidate</v>
      </c>
    </row>
    <row r="1761" spans="12:17" x14ac:dyDescent="0.2">
      <c r="L1761" t="s">
        <v>1601</v>
      </c>
      <c r="M1761">
        <v>20</v>
      </c>
      <c r="N1761">
        <v>178</v>
      </c>
      <c r="O1761">
        <v>73</v>
      </c>
      <c r="P1761" t="str">
        <f t="shared" si="54"/>
        <v>conditioned</v>
      </c>
      <c r="Q1761" t="str">
        <f t="shared" si="55"/>
        <v>candidate</v>
      </c>
    </row>
    <row r="1762" spans="12:17" x14ac:dyDescent="0.2">
      <c r="L1762" t="s">
        <v>1602</v>
      </c>
      <c r="M1762">
        <v>20</v>
      </c>
      <c r="N1762">
        <v>181</v>
      </c>
      <c r="O1762">
        <v>71</v>
      </c>
      <c r="P1762" t="str">
        <f t="shared" si="54"/>
        <v>candidate</v>
      </c>
      <c r="Q1762" t="str">
        <f t="shared" si="55"/>
        <v>candidate</v>
      </c>
    </row>
    <row r="1763" spans="12:17" x14ac:dyDescent="0.2">
      <c r="L1763" t="s">
        <v>1603</v>
      </c>
      <c r="M1763">
        <v>19</v>
      </c>
      <c r="N1763">
        <v>186</v>
      </c>
      <c r="O1763">
        <v>75</v>
      </c>
      <c r="P1763" t="str">
        <f t="shared" si="54"/>
        <v>conditioned</v>
      </c>
      <c r="Q1763" t="str">
        <f t="shared" si="55"/>
        <v>candidate</v>
      </c>
    </row>
    <row r="1764" spans="12:17" x14ac:dyDescent="0.2">
      <c r="L1764" t="s">
        <v>1604</v>
      </c>
      <c r="M1764">
        <v>19</v>
      </c>
      <c r="N1764">
        <v>173</v>
      </c>
      <c r="O1764">
        <v>63</v>
      </c>
      <c r="P1764" t="str">
        <f t="shared" si="54"/>
        <v>conditioned</v>
      </c>
      <c r="Q1764" t="str">
        <f t="shared" si="55"/>
        <v>candidate</v>
      </c>
    </row>
    <row r="1765" spans="12:17" x14ac:dyDescent="0.2">
      <c r="L1765" t="s">
        <v>1605</v>
      </c>
      <c r="M1765">
        <v>21</v>
      </c>
      <c r="N1765">
        <v>172</v>
      </c>
      <c r="O1765">
        <v>63</v>
      </c>
      <c r="P1765" t="str">
        <f t="shared" si="54"/>
        <v>conditioned</v>
      </c>
      <c r="Q1765" t="str">
        <f t="shared" si="55"/>
        <v>candidate</v>
      </c>
    </row>
    <row r="1766" spans="12:17" x14ac:dyDescent="0.2">
      <c r="L1766" t="s">
        <v>1606</v>
      </c>
      <c r="M1766">
        <v>21</v>
      </c>
      <c r="N1766">
        <v>186</v>
      </c>
      <c r="O1766">
        <v>84</v>
      </c>
      <c r="P1766" t="str">
        <f t="shared" si="54"/>
        <v>candidate</v>
      </c>
      <c r="Q1766" t="str">
        <f t="shared" si="55"/>
        <v>candidate</v>
      </c>
    </row>
    <row r="1767" spans="12:17" x14ac:dyDescent="0.2">
      <c r="L1767" t="s">
        <v>1607</v>
      </c>
      <c r="M1767">
        <v>20</v>
      </c>
      <c r="N1767">
        <v>182</v>
      </c>
      <c r="O1767">
        <v>68</v>
      </c>
      <c r="P1767" t="str">
        <f t="shared" si="54"/>
        <v>candidate</v>
      </c>
      <c r="Q1767" t="str">
        <f t="shared" si="55"/>
        <v>candidate</v>
      </c>
    </row>
    <row r="1768" spans="12:17" x14ac:dyDescent="0.2">
      <c r="L1768" t="s">
        <v>1608</v>
      </c>
      <c r="M1768">
        <v>20</v>
      </c>
      <c r="N1768">
        <v>191</v>
      </c>
      <c r="O1768">
        <v>82</v>
      </c>
      <c r="P1768" t="str">
        <f t="shared" si="54"/>
        <v>candidate</v>
      </c>
      <c r="Q1768" t="str">
        <f t="shared" si="55"/>
        <v>candidate</v>
      </c>
    </row>
    <row r="1769" spans="12:17" x14ac:dyDescent="0.2">
      <c r="L1769" t="s">
        <v>1609</v>
      </c>
      <c r="M1769">
        <v>24</v>
      </c>
      <c r="N1769">
        <v>188</v>
      </c>
      <c r="O1769">
        <v>76</v>
      </c>
      <c r="P1769" t="str">
        <f t="shared" si="54"/>
        <v>candidate</v>
      </c>
      <c r="Q1769" t="str">
        <f t="shared" si="55"/>
        <v>candidate</v>
      </c>
    </row>
    <row r="1770" spans="12:17" x14ac:dyDescent="0.2">
      <c r="L1770" t="s">
        <v>1610</v>
      </c>
      <c r="M1770">
        <v>19</v>
      </c>
      <c r="N1770">
        <v>178</v>
      </c>
      <c r="O1770">
        <v>73</v>
      </c>
      <c r="P1770" t="str">
        <f t="shared" si="54"/>
        <v>conditioned</v>
      </c>
      <c r="Q1770" t="str">
        <f t="shared" si="55"/>
        <v>candidate</v>
      </c>
    </row>
    <row r="1771" spans="12:17" x14ac:dyDescent="0.2">
      <c r="L1771" t="s">
        <v>1611</v>
      </c>
      <c r="M1771">
        <v>17</v>
      </c>
      <c r="N1771">
        <v>176</v>
      </c>
      <c r="O1771">
        <v>69</v>
      </c>
      <c r="P1771" t="str">
        <f t="shared" si="54"/>
        <v>conditioned</v>
      </c>
      <c r="Q1771" t="str">
        <f t="shared" si="55"/>
        <v>candidate</v>
      </c>
    </row>
    <row r="1772" spans="12:17" x14ac:dyDescent="0.2">
      <c r="L1772" t="s">
        <v>1612</v>
      </c>
      <c r="M1772">
        <v>20</v>
      </c>
      <c r="N1772">
        <v>185</v>
      </c>
      <c r="O1772">
        <v>76</v>
      </c>
      <c r="P1772" t="str">
        <f t="shared" si="54"/>
        <v>candidate</v>
      </c>
      <c r="Q1772" t="str">
        <f t="shared" si="55"/>
        <v>candidate</v>
      </c>
    </row>
    <row r="1773" spans="12:17" x14ac:dyDescent="0.2">
      <c r="L1773" t="s">
        <v>1613</v>
      </c>
      <c r="M1773">
        <v>17</v>
      </c>
      <c r="N1773">
        <v>178</v>
      </c>
      <c r="O1773">
        <v>75</v>
      </c>
      <c r="P1773" t="str">
        <f t="shared" si="54"/>
        <v>conditioned</v>
      </c>
      <c r="Q1773" t="str">
        <f t="shared" si="55"/>
        <v>candidate</v>
      </c>
    </row>
    <row r="1774" spans="12:17" x14ac:dyDescent="0.2">
      <c r="L1774" t="s">
        <v>1365</v>
      </c>
      <c r="M1774">
        <v>18</v>
      </c>
      <c r="N1774">
        <v>192</v>
      </c>
      <c r="O1774">
        <v>77</v>
      </c>
      <c r="P1774" t="str">
        <f t="shared" si="54"/>
        <v>conditioned</v>
      </c>
      <c r="Q1774" t="str">
        <f t="shared" si="55"/>
        <v>candidate</v>
      </c>
    </row>
    <row r="1775" spans="12:17" x14ac:dyDescent="0.2">
      <c r="L1775" t="s">
        <v>1614</v>
      </c>
      <c r="M1775">
        <v>19</v>
      </c>
      <c r="N1775">
        <v>182</v>
      </c>
      <c r="O1775">
        <v>70</v>
      </c>
      <c r="P1775" t="str">
        <f t="shared" si="54"/>
        <v>conditioned</v>
      </c>
      <c r="Q1775" t="str">
        <f t="shared" si="55"/>
        <v>candidate</v>
      </c>
    </row>
    <row r="1776" spans="12:17" x14ac:dyDescent="0.2">
      <c r="L1776" t="s">
        <v>1615</v>
      </c>
      <c r="M1776">
        <v>18</v>
      </c>
      <c r="N1776">
        <v>173</v>
      </c>
      <c r="O1776">
        <v>65</v>
      </c>
      <c r="P1776" t="str">
        <f t="shared" si="54"/>
        <v>conditioned</v>
      </c>
      <c r="Q1776" t="str">
        <f t="shared" si="55"/>
        <v>candidate</v>
      </c>
    </row>
    <row r="1777" spans="12:17" x14ac:dyDescent="0.2">
      <c r="L1777" t="s">
        <v>1616</v>
      </c>
      <c r="M1777">
        <v>26</v>
      </c>
      <c r="N1777">
        <v>184</v>
      </c>
      <c r="O1777">
        <v>77</v>
      </c>
      <c r="P1777" t="str">
        <f t="shared" si="54"/>
        <v>candidate</v>
      </c>
      <c r="Q1777" t="str">
        <f t="shared" si="55"/>
        <v>candidate</v>
      </c>
    </row>
    <row r="1778" spans="12:17" x14ac:dyDescent="0.2">
      <c r="L1778" t="s">
        <v>1617</v>
      </c>
      <c r="M1778">
        <v>26</v>
      </c>
      <c r="N1778">
        <v>180</v>
      </c>
      <c r="O1778">
        <v>69</v>
      </c>
      <c r="P1778" t="str">
        <f t="shared" si="54"/>
        <v>candidate</v>
      </c>
      <c r="Q1778" t="str">
        <f t="shared" si="55"/>
        <v>not a candidate</v>
      </c>
    </row>
    <row r="1779" spans="12:17" x14ac:dyDescent="0.2">
      <c r="L1779" t="s">
        <v>1368</v>
      </c>
      <c r="M1779">
        <v>25</v>
      </c>
      <c r="N1779">
        <v>180</v>
      </c>
      <c r="O1779">
        <v>72</v>
      </c>
      <c r="P1779" t="str">
        <f t="shared" si="54"/>
        <v>candidate</v>
      </c>
      <c r="Q1779" t="str">
        <f t="shared" si="55"/>
        <v>not a candidate</v>
      </c>
    </row>
    <row r="1780" spans="12:17" x14ac:dyDescent="0.2">
      <c r="L1780" t="s">
        <v>1369</v>
      </c>
      <c r="M1780">
        <v>22</v>
      </c>
      <c r="N1780">
        <v>176</v>
      </c>
      <c r="O1780">
        <v>72</v>
      </c>
      <c r="P1780" t="str">
        <f t="shared" si="54"/>
        <v>conditioned</v>
      </c>
      <c r="Q1780" t="str">
        <f t="shared" si="55"/>
        <v>candidate</v>
      </c>
    </row>
    <row r="1781" spans="12:17" x14ac:dyDescent="0.2">
      <c r="L1781" t="s">
        <v>1618</v>
      </c>
      <c r="M1781">
        <v>19</v>
      </c>
      <c r="N1781">
        <v>174</v>
      </c>
      <c r="O1781">
        <v>60</v>
      </c>
      <c r="P1781" t="str">
        <f t="shared" si="54"/>
        <v>conditioned</v>
      </c>
      <c r="Q1781" t="str">
        <f t="shared" si="55"/>
        <v>candidate</v>
      </c>
    </row>
    <row r="1782" spans="12:17" x14ac:dyDescent="0.2">
      <c r="L1782" t="s">
        <v>1619</v>
      </c>
      <c r="M1782">
        <v>19</v>
      </c>
      <c r="N1782">
        <v>192</v>
      </c>
      <c r="O1782">
        <v>78</v>
      </c>
      <c r="P1782" t="str">
        <f t="shared" si="54"/>
        <v>conditioned</v>
      </c>
      <c r="Q1782" t="str">
        <f t="shared" si="55"/>
        <v>candidate</v>
      </c>
    </row>
    <row r="1783" spans="12:17" x14ac:dyDescent="0.2">
      <c r="L1783" t="s">
        <v>1620</v>
      </c>
      <c r="M1783">
        <v>17</v>
      </c>
      <c r="N1783">
        <v>185</v>
      </c>
      <c r="O1783">
        <v>74</v>
      </c>
      <c r="P1783" t="str">
        <f t="shared" si="54"/>
        <v>conditioned</v>
      </c>
      <c r="Q1783" t="str">
        <f t="shared" si="55"/>
        <v>candidate</v>
      </c>
    </row>
    <row r="1784" spans="12:17" x14ac:dyDescent="0.2">
      <c r="L1784" t="s">
        <v>1621</v>
      </c>
      <c r="M1784">
        <v>18</v>
      </c>
      <c r="N1784">
        <v>192</v>
      </c>
      <c r="O1784">
        <v>80</v>
      </c>
      <c r="P1784" t="str">
        <f t="shared" si="54"/>
        <v>conditioned</v>
      </c>
      <c r="Q1784" t="str">
        <f t="shared" si="55"/>
        <v>candidate</v>
      </c>
    </row>
    <row r="1785" spans="12:17" x14ac:dyDescent="0.2">
      <c r="L1785" t="s">
        <v>1622</v>
      </c>
      <c r="M1785">
        <v>20</v>
      </c>
      <c r="N1785">
        <v>174</v>
      </c>
      <c r="O1785">
        <v>62</v>
      </c>
      <c r="P1785" t="str">
        <f t="shared" si="54"/>
        <v>conditioned</v>
      </c>
      <c r="Q1785" t="str">
        <f t="shared" si="55"/>
        <v>candidate</v>
      </c>
    </row>
    <row r="1786" spans="12:17" x14ac:dyDescent="0.2">
      <c r="L1786" t="s">
        <v>1623</v>
      </c>
      <c r="M1786">
        <v>19</v>
      </c>
      <c r="N1786">
        <v>166</v>
      </c>
      <c r="O1786">
        <v>64</v>
      </c>
      <c r="P1786" t="str">
        <f t="shared" si="54"/>
        <v>conditioned</v>
      </c>
      <c r="Q1786" t="str">
        <f t="shared" si="55"/>
        <v>candidate</v>
      </c>
    </row>
    <row r="1787" spans="12:17" x14ac:dyDescent="0.2">
      <c r="L1787" t="s">
        <v>1624</v>
      </c>
      <c r="M1787">
        <v>18</v>
      </c>
      <c r="N1787">
        <v>173</v>
      </c>
      <c r="O1787">
        <v>70</v>
      </c>
      <c r="P1787" t="str">
        <f t="shared" si="54"/>
        <v>conditioned</v>
      </c>
      <c r="Q1787" t="str">
        <f t="shared" si="55"/>
        <v>candidate</v>
      </c>
    </row>
    <row r="1788" spans="12:17" x14ac:dyDescent="0.2">
      <c r="L1788" t="s">
        <v>1625</v>
      </c>
      <c r="M1788">
        <v>24</v>
      </c>
      <c r="N1788">
        <v>189</v>
      </c>
      <c r="O1788">
        <v>82</v>
      </c>
      <c r="P1788" t="str">
        <f t="shared" si="54"/>
        <v>candidate</v>
      </c>
      <c r="Q1788" t="str">
        <f t="shared" si="55"/>
        <v>candidate</v>
      </c>
    </row>
    <row r="1789" spans="12:17" x14ac:dyDescent="0.2">
      <c r="L1789" t="s">
        <v>1626</v>
      </c>
      <c r="M1789">
        <v>20</v>
      </c>
      <c r="N1789">
        <v>185</v>
      </c>
      <c r="O1789">
        <v>75</v>
      </c>
      <c r="P1789" t="str">
        <f t="shared" si="54"/>
        <v>candidate</v>
      </c>
      <c r="Q1789" t="str">
        <f t="shared" si="55"/>
        <v>candidate</v>
      </c>
    </row>
    <row r="1790" spans="12:17" x14ac:dyDescent="0.2">
      <c r="L1790" t="s">
        <v>1627</v>
      </c>
      <c r="M1790">
        <v>19</v>
      </c>
      <c r="N1790">
        <v>185</v>
      </c>
      <c r="O1790">
        <v>75</v>
      </c>
      <c r="P1790" t="str">
        <f t="shared" si="54"/>
        <v>conditioned</v>
      </c>
      <c r="Q1790" t="str">
        <f t="shared" si="55"/>
        <v>candidate</v>
      </c>
    </row>
    <row r="1791" spans="12:17" x14ac:dyDescent="0.2">
      <c r="L1791" t="s">
        <v>1628</v>
      </c>
      <c r="M1791">
        <v>18</v>
      </c>
      <c r="N1791">
        <v>175</v>
      </c>
      <c r="O1791">
        <v>65</v>
      </c>
      <c r="P1791" t="str">
        <f t="shared" si="54"/>
        <v>conditioned</v>
      </c>
      <c r="Q1791" t="str">
        <f t="shared" si="55"/>
        <v>candidate</v>
      </c>
    </row>
    <row r="1792" spans="12:17" x14ac:dyDescent="0.2">
      <c r="L1792" t="s">
        <v>1629</v>
      </c>
      <c r="M1792">
        <v>20</v>
      </c>
      <c r="N1792">
        <v>174</v>
      </c>
      <c r="O1792">
        <v>77</v>
      </c>
      <c r="P1792" t="str">
        <f t="shared" si="54"/>
        <v>conditioned</v>
      </c>
      <c r="Q1792" t="str">
        <f t="shared" si="55"/>
        <v>candidate</v>
      </c>
    </row>
    <row r="1793" spans="12:17" x14ac:dyDescent="0.2">
      <c r="L1793" t="s">
        <v>1630</v>
      </c>
      <c r="M1793">
        <v>18</v>
      </c>
      <c r="N1793">
        <v>177</v>
      </c>
      <c r="O1793">
        <v>68</v>
      </c>
      <c r="P1793" t="str">
        <f t="shared" si="54"/>
        <v>conditioned</v>
      </c>
      <c r="Q1793" t="str">
        <f t="shared" si="55"/>
        <v>candidate</v>
      </c>
    </row>
    <row r="1794" spans="12:17" x14ac:dyDescent="0.2">
      <c r="L1794" t="s">
        <v>1631</v>
      </c>
      <c r="M1794">
        <v>25</v>
      </c>
      <c r="N1794">
        <v>174</v>
      </c>
      <c r="O1794">
        <v>67</v>
      </c>
      <c r="P1794" t="str">
        <f t="shared" ref="P1794:P1857" si="56">IF(AND(M1794&gt;=20, N1794&gt;=180), "candidate", "conditioned")</f>
        <v>conditioned</v>
      </c>
      <c r="Q1794" t="str">
        <f t="shared" ref="Q1794:Q1857" si="57">IF(OR(M1794&lt;=22, N1794&gt;=183, O1794&gt;=74), "candidate", "not a candidate")</f>
        <v>not a candidate</v>
      </c>
    </row>
    <row r="1795" spans="12:17" x14ac:dyDescent="0.2">
      <c r="L1795" t="s">
        <v>1632</v>
      </c>
      <c r="M1795">
        <v>17</v>
      </c>
      <c r="N1795">
        <v>200</v>
      </c>
      <c r="O1795">
        <v>95</v>
      </c>
      <c r="P1795" t="str">
        <f t="shared" si="56"/>
        <v>conditioned</v>
      </c>
      <c r="Q1795" t="str">
        <f t="shared" si="57"/>
        <v>candidate</v>
      </c>
    </row>
    <row r="1796" spans="12:17" x14ac:dyDescent="0.2">
      <c r="L1796" t="s">
        <v>1633</v>
      </c>
      <c r="M1796">
        <v>17</v>
      </c>
      <c r="N1796">
        <v>183</v>
      </c>
      <c r="O1796">
        <v>72</v>
      </c>
      <c r="P1796" t="str">
        <f t="shared" si="56"/>
        <v>conditioned</v>
      </c>
      <c r="Q1796" t="str">
        <f t="shared" si="57"/>
        <v>candidate</v>
      </c>
    </row>
    <row r="1797" spans="12:17" x14ac:dyDescent="0.2">
      <c r="L1797" t="s">
        <v>1634</v>
      </c>
      <c r="M1797">
        <v>19</v>
      </c>
      <c r="N1797">
        <v>187</v>
      </c>
      <c r="O1797">
        <v>74</v>
      </c>
      <c r="P1797" t="str">
        <f t="shared" si="56"/>
        <v>conditioned</v>
      </c>
      <c r="Q1797" t="str">
        <f t="shared" si="57"/>
        <v>candidate</v>
      </c>
    </row>
    <row r="1798" spans="12:17" x14ac:dyDescent="0.2">
      <c r="L1798" t="s">
        <v>1635</v>
      </c>
      <c r="M1798">
        <v>19</v>
      </c>
      <c r="N1798">
        <v>187</v>
      </c>
      <c r="O1798">
        <v>86</v>
      </c>
      <c r="P1798" t="str">
        <f t="shared" si="56"/>
        <v>conditioned</v>
      </c>
      <c r="Q1798" t="str">
        <f t="shared" si="57"/>
        <v>candidate</v>
      </c>
    </row>
    <row r="1799" spans="12:17" x14ac:dyDescent="0.2">
      <c r="L1799" t="s">
        <v>974</v>
      </c>
      <c r="M1799">
        <v>18</v>
      </c>
      <c r="N1799">
        <v>186</v>
      </c>
      <c r="O1799">
        <v>80</v>
      </c>
      <c r="P1799" t="str">
        <f t="shared" si="56"/>
        <v>conditioned</v>
      </c>
      <c r="Q1799" t="str">
        <f t="shared" si="57"/>
        <v>candidate</v>
      </c>
    </row>
    <row r="1800" spans="12:17" x14ac:dyDescent="0.2">
      <c r="L1800" t="s">
        <v>1297</v>
      </c>
      <c r="M1800">
        <v>22</v>
      </c>
      <c r="N1800">
        <v>162</v>
      </c>
      <c r="O1800">
        <v>69</v>
      </c>
      <c r="P1800" t="str">
        <f t="shared" si="56"/>
        <v>conditioned</v>
      </c>
      <c r="Q1800" t="str">
        <f t="shared" si="57"/>
        <v>candidate</v>
      </c>
    </row>
    <row r="1801" spans="12:17" x14ac:dyDescent="0.2">
      <c r="L1801" t="s">
        <v>1636</v>
      </c>
      <c r="M1801">
        <v>19</v>
      </c>
      <c r="N1801">
        <v>181</v>
      </c>
      <c r="O1801">
        <v>73</v>
      </c>
      <c r="P1801" t="str">
        <f t="shared" si="56"/>
        <v>conditioned</v>
      </c>
      <c r="Q1801" t="str">
        <f t="shared" si="57"/>
        <v>candidate</v>
      </c>
    </row>
    <row r="1802" spans="12:17" x14ac:dyDescent="0.2">
      <c r="L1802" t="s">
        <v>1637</v>
      </c>
      <c r="M1802">
        <v>23</v>
      </c>
      <c r="N1802">
        <v>188</v>
      </c>
      <c r="O1802">
        <v>87</v>
      </c>
      <c r="P1802" t="str">
        <f t="shared" si="56"/>
        <v>candidate</v>
      </c>
      <c r="Q1802" t="str">
        <f t="shared" si="57"/>
        <v>candidate</v>
      </c>
    </row>
    <row r="1803" spans="12:17" x14ac:dyDescent="0.2">
      <c r="L1803" t="s">
        <v>1638</v>
      </c>
      <c r="M1803">
        <v>22</v>
      </c>
      <c r="N1803">
        <v>179</v>
      </c>
      <c r="O1803">
        <v>78</v>
      </c>
      <c r="P1803" t="str">
        <f t="shared" si="56"/>
        <v>conditioned</v>
      </c>
      <c r="Q1803" t="str">
        <f t="shared" si="57"/>
        <v>candidate</v>
      </c>
    </row>
    <row r="1804" spans="12:17" x14ac:dyDescent="0.2">
      <c r="L1804" t="s">
        <v>1639</v>
      </c>
      <c r="M1804">
        <v>22</v>
      </c>
      <c r="N1804">
        <v>172</v>
      </c>
      <c r="O1804">
        <v>66</v>
      </c>
      <c r="P1804" t="str">
        <f t="shared" si="56"/>
        <v>conditioned</v>
      </c>
      <c r="Q1804" t="str">
        <f t="shared" si="57"/>
        <v>candidate</v>
      </c>
    </row>
    <row r="1805" spans="12:17" x14ac:dyDescent="0.2">
      <c r="L1805" t="s">
        <v>1640</v>
      </c>
      <c r="M1805">
        <v>22</v>
      </c>
      <c r="N1805">
        <v>180</v>
      </c>
      <c r="O1805">
        <v>73</v>
      </c>
      <c r="P1805" t="str">
        <f t="shared" si="56"/>
        <v>candidate</v>
      </c>
      <c r="Q1805" t="str">
        <f t="shared" si="57"/>
        <v>candidate</v>
      </c>
    </row>
    <row r="1806" spans="12:17" x14ac:dyDescent="0.2">
      <c r="L1806" t="s">
        <v>1641</v>
      </c>
      <c r="M1806">
        <v>22</v>
      </c>
      <c r="N1806">
        <v>185</v>
      </c>
      <c r="O1806">
        <v>77</v>
      </c>
      <c r="P1806" t="str">
        <f t="shared" si="56"/>
        <v>candidate</v>
      </c>
      <c r="Q1806" t="str">
        <f t="shared" si="57"/>
        <v>candidate</v>
      </c>
    </row>
    <row r="1807" spans="12:17" x14ac:dyDescent="0.2">
      <c r="L1807" t="s">
        <v>1642</v>
      </c>
      <c r="M1807">
        <v>22</v>
      </c>
      <c r="N1807">
        <v>167</v>
      </c>
      <c r="O1807">
        <v>65</v>
      </c>
      <c r="P1807" t="str">
        <f t="shared" si="56"/>
        <v>conditioned</v>
      </c>
      <c r="Q1807" t="str">
        <f t="shared" si="57"/>
        <v>candidate</v>
      </c>
    </row>
    <row r="1808" spans="12:17" x14ac:dyDescent="0.2">
      <c r="L1808" t="s">
        <v>1643</v>
      </c>
      <c r="M1808">
        <v>23</v>
      </c>
      <c r="N1808">
        <v>191</v>
      </c>
      <c r="O1808">
        <v>87</v>
      </c>
      <c r="P1808" t="str">
        <f t="shared" si="56"/>
        <v>candidate</v>
      </c>
      <c r="Q1808" t="str">
        <f t="shared" si="57"/>
        <v>candidate</v>
      </c>
    </row>
    <row r="1809" spans="12:17" x14ac:dyDescent="0.2">
      <c r="L1809" t="s">
        <v>1644</v>
      </c>
      <c r="M1809">
        <v>24</v>
      </c>
      <c r="N1809">
        <v>178</v>
      </c>
      <c r="O1809">
        <v>71</v>
      </c>
      <c r="P1809" t="str">
        <f t="shared" si="56"/>
        <v>conditioned</v>
      </c>
      <c r="Q1809" t="str">
        <f t="shared" si="57"/>
        <v>not a candidate</v>
      </c>
    </row>
    <row r="1810" spans="12:17" x14ac:dyDescent="0.2">
      <c r="L1810" t="s">
        <v>1645</v>
      </c>
      <c r="M1810">
        <v>23</v>
      </c>
      <c r="N1810">
        <v>184</v>
      </c>
      <c r="O1810">
        <v>75</v>
      </c>
      <c r="P1810" t="str">
        <f t="shared" si="56"/>
        <v>candidate</v>
      </c>
      <c r="Q1810" t="str">
        <f t="shared" si="57"/>
        <v>candidate</v>
      </c>
    </row>
    <row r="1811" spans="12:17" x14ac:dyDescent="0.2">
      <c r="L1811" t="s">
        <v>1646</v>
      </c>
      <c r="M1811">
        <v>22</v>
      </c>
      <c r="N1811">
        <v>176</v>
      </c>
      <c r="O1811">
        <v>68</v>
      </c>
      <c r="P1811" t="str">
        <f t="shared" si="56"/>
        <v>conditioned</v>
      </c>
      <c r="Q1811" t="str">
        <f t="shared" si="57"/>
        <v>candidate</v>
      </c>
    </row>
    <row r="1812" spans="12:17" x14ac:dyDescent="0.2">
      <c r="L1812" t="s">
        <v>1647</v>
      </c>
      <c r="M1812">
        <v>25</v>
      </c>
      <c r="N1812">
        <v>183</v>
      </c>
      <c r="O1812">
        <v>72</v>
      </c>
      <c r="P1812" t="str">
        <f t="shared" si="56"/>
        <v>candidate</v>
      </c>
      <c r="Q1812" t="str">
        <f t="shared" si="57"/>
        <v>candidate</v>
      </c>
    </row>
    <row r="1813" spans="12:17" x14ac:dyDescent="0.2">
      <c r="L1813" t="s">
        <v>1648</v>
      </c>
      <c r="M1813">
        <v>24</v>
      </c>
      <c r="N1813">
        <v>175</v>
      </c>
      <c r="O1813">
        <v>76</v>
      </c>
      <c r="P1813" t="str">
        <f t="shared" si="56"/>
        <v>conditioned</v>
      </c>
      <c r="Q1813" t="str">
        <f t="shared" si="57"/>
        <v>candidate</v>
      </c>
    </row>
    <row r="1814" spans="12:17" x14ac:dyDescent="0.2">
      <c r="L1814" t="s">
        <v>1649</v>
      </c>
      <c r="M1814">
        <v>22</v>
      </c>
      <c r="N1814">
        <v>197</v>
      </c>
      <c r="O1814">
        <v>84</v>
      </c>
      <c r="P1814" t="str">
        <f t="shared" si="56"/>
        <v>candidate</v>
      </c>
      <c r="Q1814" t="str">
        <f t="shared" si="57"/>
        <v>candidate</v>
      </c>
    </row>
    <row r="1815" spans="12:17" x14ac:dyDescent="0.2">
      <c r="L1815" t="s">
        <v>1650</v>
      </c>
      <c r="M1815">
        <v>21</v>
      </c>
      <c r="N1815">
        <v>186</v>
      </c>
      <c r="O1815">
        <v>70</v>
      </c>
      <c r="P1815" t="str">
        <f t="shared" si="56"/>
        <v>candidate</v>
      </c>
      <c r="Q1815" t="str">
        <f t="shared" si="57"/>
        <v>candidate</v>
      </c>
    </row>
    <row r="1816" spans="12:17" x14ac:dyDescent="0.2">
      <c r="L1816" t="s">
        <v>1651</v>
      </c>
      <c r="M1816">
        <v>21</v>
      </c>
      <c r="N1816">
        <v>188</v>
      </c>
      <c r="O1816">
        <v>85</v>
      </c>
      <c r="P1816" t="str">
        <f t="shared" si="56"/>
        <v>candidate</v>
      </c>
      <c r="Q1816" t="str">
        <f t="shared" si="57"/>
        <v>candidate</v>
      </c>
    </row>
    <row r="1817" spans="12:17" x14ac:dyDescent="0.2">
      <c r="L1817" t="s">
        <v>1652</v>
      </c>
      <c r="M1817">
        <v>22</v>
      </c>
      <c r="N1817">
        <v>176</v>
      </c>
      <c r="O1817">
        <v>69</v>
      </c>
      <c r="P1817" t="str">
        <f t="shared" si="56"/>
        <v>conditioned</v>
      </c>
      <c r="Q1817" t="str">
        <f t="shared" si="57"/>
        <v>candidate</v>
      </c>
    </row>
    <row r="1818" spans="12:17" x14ac:dyDescent="0.2">
      <c r="L1818" t="s">
        <v>1653</v>
      </c>
      <c r="M1818">
        <v>20</v>
      </c>
      <c r="N1818">
        <v>175</v>
      </c>
      <c r="O1818">
        <v>76</v>
      </c>
      <c r="P1818" t="str">
        <f t="shared" si="56"/>
        <v>conditioned</v>
      </c>
      <c r="Q1818" t="str">
        <f t="shared" si="57"/>
        <v>candidate</v>
      </c>
    </row>
    <row r="1819" spans="12:17" x14ac:dyDescent="0.2">
      <c r="L1819" t="s">
        <v>1654</v>
      </c>
      <c r="M1819">
        <v>24</v>
      </c>
      <c r="N1819">
        <v>174</v>
      </c>
      <c r="O1819">
        <v>66</v>
      </c>
      <c r="P1819" t="str">
        <f t="shared" si="56"/>
        <v>conditioned</v>
      </c>
      <c r="Q1819" t="str">
        <f t="shared" si="57"/>
        <v>not a candidate</v>
      </c>
    </row>
    <row r="1820" spans="12:17" x14ac:dyDescent="0.2">
      <c r="L1820" t="s">
        <v>1655</v>
      </c>
      <c r="M1820">
        <v>19</v>
      </c>
      <c r="N1820">
        <v>170</v>
      </c>
      <c r="O1820">
        <v>69</v>
      </c>
      <c r="P1820" t="str">
        <f t="shared" si="56"/>
        <v>conditioned</v>
      </c>
      <c r="Q1820" t="str">
        <f t="shared" si="57"/>
        <v>candidate</v>
      </c>
    </row>
    <row r="1821" spans="12:17" x14ac:dyDescent="0.2">
      <c r="L1821" t="s">
        <v>1322</v>
      </c>
      <c r="M1821">
        <v>22</v>
      </c>
      <c r="N1821">
        <v>183</v>
      </c>
      <c r="O1821">
        <v>75</v>
      </c>
      <c r="P1821" t="str">
        <f t="shared" si="56"/>
        <v>candidate</v>
      </c>
      <c r="Q1821" t="str">
        <f t="shared" si="57"/>
        <v>candidate</v>
      </c>
    </row>
    <row r="1822" spans="12:17" x14ac:dyDescent="0.2">
      <c r="L1822" t="s">
        <v>1656</v>
      </c>
      <c r="M1822">
        <v>23</v>
      </c>
      <c r="N1822">
        <v>178</v>
      </c>
      <c r="O1822">
        <v>76</v>
      </c>
      <c r="P1822" t="str">
        <f t="shared" si="56"/>
        <v>conditioned</v>
      </c>
      <c r="Q1822" t="str">
        <f t="shared" si="57"/>
        <v>candidate</v>
      </c>
    </row>
    <row r="1823" spans="12:17" x14ac:dyDescent="0.2">
      <c r="L1823" t="s">
        <v>1324</v>
      </c>
      <c r="M1823">
        <v>23</v>
      </c>
      <c r="N1823">
        <v>172</v>
      </c>
      <c r="O1823">
        <v>62</v>
      </c>
      <c r="P1823" t="str">
        <f t="shared" si="56"/>
        <v>conditioned</v>
      </c>
      <c r="Q1823" t="str">
        <f t="shared" si="57"/>
        <v>not a candidate</v>
      </c>
    </row>
    <row r="1824" spans="12:17" x14ac:dyDescent="0.2">
      <c r="L1824" t="s">
        <v>1657</v>
      </c>
      <c r="M1824">
        <v>20</v>
      </c>
      <c r="N1824">
        <v>190</v>
      </c>
      <c r="O1824">
        <v>91</v>
      </c>
      <c r="P1824" t="str">
        <f t="shared" si="56"/>
        <v>candidate</v>
      </c>
      <c r="Q1824" t="str">
        <f t="shared" si="57"/>
        <v>candidate</v>
      </c>
    </row>
    <row r="1825" spans="12:17" x14ac:dyDescent="0.2">
      <c r="L1825" t="s">
        <v>1010</v>
      </c>
      <c r="M1825">
        <v>19</v>
      </c>
      <c r="N1825">
        <v>191</v>
      </c>
      <c r="O1825">
        <v>84</v>
      </c>
      <c r="P1825" t="str">
        <f t="shared" si="56"/>
        <v>conditioned</v>
      </c>
      <c r="Q1825" t="str">
        <f t="shared" si="57"/>
        <v>candidate</v>
      </c>
    </row>
    <row r="1826" spans="12:17" x14ac:dyDescent="0.2">
      <c r="L1826" t="s">
        <v>1325</v>
      </c>
      <c r="M1826">
        <v>20</v>
      </c>
      <c r="N1826">
        <v>175</v>
      </c>
      <c r="O1826">
        <v>70</v>
      </c>
      <c r="P1826" t="str">
        <f t="shared" si="56"/>
        <v>conditioned</v>
      </c>
      <c r="Q1826" t="str">
        <f t="shared" si="57"/>
        <v>candidate</v>
      </c>
    </row>
    <row r="1827" spans="12:17" x14ac:dyDescent="0.2">
      <c r="L1827" t="s">
        <v>1658</v>
      </c>
      <c r="M1827">
        <v>19</v>
      </c>
      <c r="N1827">
        <v>183</v>
      </c>
      <c r="O1827">
        <v>80</v>
      </c>
      <c r="P1827" t="str">
        <f t="shared" si="56"/>
        <v>conditioned</v>
      </c>
      <c r="Q1827" t="str">
        <f t="shared" si="57"/>
        <v>candidate</v>
      </c>
    </row>
    <row r="1828" spans="12:17" x14ac:dyDescent="0.2">
      <c r="L1828" t="s">
        <v>1659</v>
      </c>
      <c r="M1828">
        <v>22</v>
      </c>
      <c r="N1828">
        <v>188</v>
      </c>
      <c r="O1828">
        <v>84</v>
      </c>
      <c r="P1828" t="str">
        <f t="shared" si="56"/>
        <v>candidate</v>
      </c>
      <c r="Q1828" t="str">
        <f t="shared" si="57"/>
        <v>candidate</v>
      </c>
    </row>
    <row r="1829" spans="12:17" x14ac:dyDescent="0.2">
      <c r="L1829" t="s">
        <v>1660</v>
      </c>
      <c r="M1829">
        <v>21</v>
      </c>
      <c r="N1829">
        <v>177</v>
      </c>
      <c r="O1829">
        <v>71</v>
      </c>
      <c r="P1829" t="str">
        <f t="shared" si="56"/>
        <v>conditioned</v>
      </c>
      <c r="Q1829" t="str">
        <f t="shared" si="57"/>
        <v>candidate</v>
      </c>
    </row>
    <row r="1830" spans="12:17" x14ac:dyDescent="0.2">
      <c r="L1830" t="s">
        <v>1661</v>
      </c>
      <c r="M1830">
        <v>22</v>
      </c>
      <c r="N1830">
        <v>176</v>
      </c>
      <c r="O1830">
        <v>65</v>
      </c>
      <c r="P1830" t="str">
        <f t="shared" si="56"/>
        <v>conditioned</v>
      </c>
      <c r="Q1830" t="str">
        <f t="shared" si="57"/>
        <v>candidate</v>
      </c>
    </row>
    <row r="1831" spans="12:17" x14ac:dyDescent="0.2">
      <c r="L1831" t="s">
        <v>1662</v>
      </c>
      <c r="M1831">
        <v>19</v>
      </c>
      <c r="N1831">
        <v>185</v>
      </c>
      <c r="O1831">
        <v>74</v>
      </c>
      <c r="P1831" t="str">
        <f t="shared" si="56"/>
        <v>conditioned</v>
      </c>
      <c r="Q1831" t="str">
        <f t="shared" si="57"/>
        <v>candidate</v>
      </c>
    </row>
    <row r="1832" spans="12:17" x14ac:dyDescent="0.2">
      <c r="L1832" t="s">
        <v>1663</v>
      </c>
      <c r="M1832">
        <v>25</v>
      </c>
      <c r="N1832">
        <v>187</v>
      </c>
      <c r="O1832">
        <v>78</v>
      </c>
      <c r="P1832" t="str">
        <f t="shared" si="56"/>
        <v>candidate</v>
      </c>
      <c r="Q1832" t="str">
        <f t="shared" si="57"/>
        <v>candidate</v>
      </c>
    </row>
    <row r="1833" spans="12:17" x14ac:dyDescent="0.2">
      <c r="L1833" t="s">
        <v>1664</v>
      </c>
      <c r="M1833">
        <v>21</v>
      </c>
      <c r="N1833">
        <v>175</v>
      </c>
      <c r="O1833">
        <v>68</v>
      </c>
      <c r="P1833" t="str">
        <f t="shared" si="56"/>
        <v>conditioned</v>
      </c>
      <c r="Q1833" t="str">
        <f t="shared" si="57"/>
        <v>candidate</v>
      </c>
    </row>
    <row r="1834" spans="12:17" x14ac:dyDescent="0.2">
      <c r="L1834" t="s">
        <v>1665</v>
      </c>
      <c r="M1834">
        <v>23</v>
      </c>
      <c r="N1834">
        <v>198</v>
      </c>
      <c r="O1834">
        <v>94</v>
      </c>
      <c r="P1834" t="str">
        <f t="shared" si="56"/>
        <v>candidate</v>
      </c>
      <c r="Q1834" t="str">
        <f t="shared" si="57"/>
        <v>candidate</v>
      </c>
    </row>
    <row r="1835" spans="12:17" x14ac:dyDescent="0.2">
      <c r="L1835" t="s">
        <v>1666</v>
      </c>
      <c r="M1835">
        <v>20</v>
      </c>
      <c r="N1835">
        <v>175</v>
      </c>
      <c r="O1835">
        <v>65</v>
      </c>
      <c r="P1835" t="str">
        <f t="shared" si="56"/>
        <v>conditioned</v>
      </c>
      <c r="Q1835" t="str">
        <f t="shared" si="57"/>
        <v>candidate</v>
      </c>
    </row>
    <row r="1836" spans="12:17" x14ac:dyDescent="0.2">
      <c r="L1836" t="s">
        <v>1667</v>
      </c>
      <c r="M1836">
        <v>21</v>
      </c>
      <c r="N1836">
        <v>175</v>
      </c>
      <c r="O1836">
        <v>65</v>
      </c>
      <c r="P1836" t="str">
        <f t="shared" si="56"/>
        <v>conditioned</v>
      </c>
      <c r="Q1836" t="str">
        <f t="shared" si="57"/>
        <v>candidate</v>
      </c>
    </row>
    <row r="1837" spans="12:17" x14ac:dyDescent="0.2">
      <c r="L1837" t="s">
        <v>1668</v>
      </c>
      <c r="M1837">
        <v>23</v>
      </c>
      <c r="N1837">
        <v>186</v>
      </c>
      <c r="O1837">
        <v>80</v>
      </c>
      <c r="P1837" t="str">
        <f t="shared" si="56"/>
        <v>candidate</v>
      </c>
      <c r="Q1837" t="str">
        <f t="shared" si="57"/>
        <v>candidate</v>
      </c>
    </row>
    <row r="1838" spans="12:17" x14ac:dyDescent="0.2">
      <c r="L1838" t="s">
        <v>1669</v>
      </c>
      <c r="M1838">
        <v>19</v>
      </c>
      <c r="N1838">
        <v>185</v>
      </c>
      <c r="O1838">
        <v>76</v>
      </c>
      <c r="P1838" t="str">
        <f t="shared" si="56"/>
        <v>conditioned</v>
      </c>
      <c r="Q1838" t="str">
        <f t="shared" si="57"/>
        <v>candidate</v>
      </c>
    </row>
    <row r="1839" spans="12:17" x14ac:dyDescent="0.2">
      <c r="L1839" t="s">
        <v>1670</v>
      </c>
      <c r="M1839">
        <v>27</v>
      </c>
      <c r="N1839">
        <v>195</v>
      </c>
      <c r="O1839">
        <v>93</v>
      </c>
      <c r="P1839" t="str">
        <f t="shared" si="56"/>
        <v>candidate</v>
      </c>
      <c r="Q1839" t="str">
        <f t="shared" si="57"/>
        <v>candidate</v>
      </c>
    </row>
    <row r="1840" spans="12:17" x14ac:dyDescent="0.2">
      <c r="L1840" t="s">
        <v>1671</v>
      </c>
      <c r="M1840">
        <v>21</v>
      </c>
      <c r="N1840">
        <v>189</v>
      </c>
      <c r="O1840">
        <v>77</v>
      </c>
      <c r="P1840" t="str">
        <f t="shared" si="56"/>
        <v>candidate</v>
      </c>
      <c r="Q1840" t="str">
        <f t="shared" si="57"/>
        <v>candidate</v>
      </c>
    </row>
    <row r="1841" spans="12:17" x14ac:dyDescent="0.2">
      <c r="L1841" t="s">
        <v>1672</v>
      </c>
      <c r="M1841">
        <v>21</v>
      </c>
      <c r="N1841">
        <v>174</v>
      </c>
      <c r="O1841">
        <v>67</v>
      </c>
      <c r="P1841" t="str">
        <f t="shared" si="56"/>
        <v>conditioned</v>
      </c>
      <c r="Q1841" t="str">
        <f t="shared" si="57"/>
        <v>candidate</v>
      </c>
    </row>
    <row r="1842" spans="12:17" x14ac:dyDescent="0.2">
      <c r="L1842" t="s">
        <v>1673</v>
      </c>
      <c r="M1842">
        <v>19</v>
      </c>
      <c r="N1842">
        <v>182</v>
      </c>
      <c r="O1842">
        <v>69</v>
      </c>
      <c r="P1842" t="str">
        <f t="shared" si="56"/>
        <v>conditioned</v>
      </c>
      <c r="Q1842" t="str">
        <f t="shared" si="57"/>
        <v>candidate</v>
      </c>
    </row>
    <row r="1843" spans="12:17" x14ac:dyDescent="0.2">
      <c r="L1843" t="s">
        <v>1674</v>
      </c>
      <c r="M1843">
        <v>24</v>
      </c>
      <c r="N1843">
        <v>173</v>
      </c>
      <c r="O1843">
        <v>71</v>
      </c>
      <c r="P1843" t="str">
        <f t="shared" si="56"/>
        <v>conditioned</v>
      </c>
      <c r="Q1843" t="str">
        <f t="shared" si="57"/>
        <v>not a candidate</v>
      </c>
    </row>
    <row r="1844" spans="12:17" x14ac:dyDescent="0.2">
      <c r="L1844" t="s">
        <v>1675</v>
      </c>
      <c r="M1844">
        <v>19</v>
      </c>
      <c r="N1844">
        <v>188</v>
      </c>
      <c r="O1844">
        <v>78</v>
      </c>
      <c r="P1844" t="str">
        <f t="shared" si="56"/>
        <v>conditioned</v>
      </c>
      <c r="Q1844" t="str">
        <f t="shared" si="57"/>
        <v>candidate</v>
      </c>
    </row>
    <row r="1845" spans="12:17" x14ac:dyDescent="0.2">
      <c r="L1845" t="s">
        <v>1676</v>
      </c>
      <c r="M1845">
        <v>20</v>
      </c>
      <c r="N1845">
        <v>183</v>
      </c>
      <c r="O1845">
        <v>80</v>
      </c>
      <c r="P1845" t="str">
        <f t="shared" si="56"/>
        <v>candidate</v>
      </c>
      <c r="Q1845" t="str">
        <f t="shared" si="57"/>
        <v>candidate</v>
      </c>
    </row>
    <row r="1846" spans="12:17" x14ac:dyDescent="0.2">
      <c r="L1846" t="s">
        <v>1677</v>
      </c>
      <c r="M1846">
        <v>21</v>
      </c>
      <c r="N1846">
        <v>182</v>
      </c>
      <c r="O1846">
        <v>72</v>
      </c>
      <c r="P1846" t="str">
        <f t="shared" si="56"/>
        <v>candidate</v>
      </c>
      <c r="Q1846" t="str">
        <f t="shared" si="57"/>
        <v>candidate</v>
      </c>
    </row>
    <row r="1847" spans="12:17" x14ac:dyDescent="0.2">
      <c r="L1847" t="s">
        <v>1678</v>
      </c>
      <c r="M1847">
        <v>22</v>
      </c>
      <c r="N1847">
        <v>186</v>
      </c>
      <c r="O1847">
        <v>78</v>
      </c>
      <c r="P1847" t="str">
        <f t="shared" si="56"/>
        <v>candidate</v>
      </c>
      <c r="Q1847" t="str">
        <f t="shared" si="57"/>
        <v>candidate</v>
      </c>
    </row>
    <row r="1848" spans="12:17" x14ac:dyDescent="0.2">
      <c r="L1848" t="s">
        <v>1679</v>
      </c>
      <c r="M1848">
        <v>21</v>
      </c>
      <c r="N1848">
        <v>179</v>
      </c>
      <c r="O1848">
        <v>74</v>
      </c>
      <c r="P1848" t="str">
        <f t="shared" si="56"/>
        <v>conditioned</v>
      </c>
      <c r="Q1848" t="str">
        <f t="shared" si="57"/>
        <v>candidate</v>
      </c>
    </row>
    <row r="1849" spans="12:17" x14ac:dyDescent="0.2">
      <c r="L1849" t="s">
        <v>1680</v>
      </c>
      <c r="M1849">
        <v>21</v>
      </c>
      <c r="N1849">
        <v>186</v>
      </c>
      <c r="O1849">
        <v>81</v>
      </c>
      <c r="P1849" t="str">
        <f t="shared" si="56"/>
        <v>candidate</v>
      </c>
      <c r="Q1849" t="str">
        <f t="shared" si="57"/>
        <v>candidate</v>
      </c>
    </row>
    <row r="1850" spans="12:17" x14ac:dyDescent="0.2">
      <c r="L1850" t="s">
        <v>1681</v>
      </c>
      <c r="M1850">
        <v>20</v>
      </c>
      <c r="N1850">
        <v>187</v>
      </c>
      <c r="O1850">
        <v>79</v>
      </c>
      <c r="P1850" t="str">
        <f t="shared" si="56"/>
        <v>candidate</v>
      </c>
      <c r="Q1850" t="str">
        <f t="shared" si="57"/>
        <v>candidate</v>
      </c>
    </row>
    <row r="1851" spans="12:17" x14ac:dyDescent="0.2">
      <c r="L1851" t="s">
        <v>1682</v>
      </c>
      <c r="M1851">
        <v>22</v>
      </c>
      <c r="N1851">
        <v>184</v>
      </c>
      <c r="O1851">
        <v>80</v>
      </c>
      <c r="P1851" t="str">
        <f t="shared" si="56"/>
        <v>candidate</v>
      </c>
      <c r="Q1851" t="str">
        <f t="shared" si="57"/>
        <v>candidate</v>
      </c>
    </row>
    <row r="1852" spans="12:17" x14ac:dyDescent="0.2">
      <c r="L1852" t="s">
        <v>1683</v>
      </c>
      <c r="M1852">
        <v>20</v>
      </c>
      <c r="N1852">
        <v>184</v>
      </c>
      <c r="O1852">
        <v>72</v>
      </c>
      <c r="P1852" t="str">
        <f t="shared" si="56"/>
        <v>candidate</v>
      </c>
      <c r="Q1852" t="str">
        <f t="shared" si="57"/>
        <v>candidate</v>
      </c>
    </row>
    <row r="1853" spans="12:17" x14ac:dyDescent="0.2">
      <c r="L1853" t="s">
        <v>1684</v>
      </c>
      <c r="M1853">
        <v>23</v>
      </c>
      <c r="N1853">
        <v>173</v>
      </c>
      <c r="O1853">
        <v>75</v>
      </c>
      <c r="P1853" t="str">
        <f t="shared" si="56"/>
        <v>conditioned</v>
      </c>
      <c r="Q1853" t="str">
        <f t="shared" si="57"/>
        <v>candidate</v>
      </c>
    </row>
    <row r="1854" spans="12:17" x14ac:dyDescent="0.2">
      <c r="L1854" t="s">
        <v>1685</v>
      </c>
      <c r="M1854">
        <v>20</v>
      </c>
      <c r="N1854">
        <v>192</v>
      </c>
      <c r="O1854">
        <v>79</v>
      </c>
      <c r="P1854" t="str">
        <f t="shared" si="56"/>
        <v>candidate</v>
      </c>
      <c r="Q1854" t="str">
        <f t="shared" si="57"/>
        <v>candidate</v>
      </c>
    </row>
    <row r="1855" spans="12:17" x14ac:dyDescent="0.2">
      <c r="L1855" t="s">
        <v>1686</v>
      </c>
      <c r="M1855">
        <v>19</v>
      </c>
      <c r="N1855">
        <v>177</v>
      </c>
      <c r="O1855">
        <v>68</v>
      </c>
      <c r="P1855" t="str">
        <f t="shared" si="56"/>
        <v>conditioned</v>
      </c>
      <c r="Q1855" t="str">
        <f t="shared" si="57"/>
        <v>candidate</v>
      </c>
    </row>
    <row r="1856" spans="12:17" x14ac:dyDescent="0.2">
      <c r="L1856" t="s">
        <v>1687</v>
      </c>
      <c r="M1856">
        <v>21</v>
      </c>
      <c r="N1856">
        <v>179</v>
      </c>
      <c r="O1856">
        <v>68</v>
      </c>
      <c r="P1856" t="str">
        <f t="shared" si="56"/>
        <v>conditioned</v>
      </c>
      <c r="Q1856" t="str">
        <f t="shared" si="57"/>
        <v>candidate</v>
      </c>
    </row>
    <row r="1857" spans="12:17" x14ac:dyDescent="0.2">
      <c r="L1857" t="s">
        <v>1583</v>
      </c>
      <c r="M1857">
        <v>22</v>
      </c>
      <c r="N1857">
        <v>180</v>
      </c>
      <c r="O1857">
        <v>75</v>
      </c>
      <c r="P1857" t="str">
        <f t="shared" si="56"/>
        <v>candidate</v>
      </c>
      <c r="Q1857" t="str">
        <f t="shared" si="57"/>
        <v>candidate</v>
      </c>
    </row>
    <row r="1858" spans="12:17" x14ac:dyDescent="0.2">
      <c r="L1858" t="s">
        <v>1584</v>
      </c>
      <c r="M1858">
        <v>28</v>
      </c>
      <c r="N1858">
        <v>178</v>
      </c>
      <c r="O1858">
        <v>64</v>
      </c>
      <c r="P1858" t="str">
        <f t="shared" ref="P1858:P1921" si="58">IF(AND(M1858&gt;=20, N1858&gt;=180), "candidate", "conditioned")</f>
        <v>conditioned</v>
      </c>
      <c r="Q1858" t="str">
        <f t="shared" ref="Q1858:Q1921" si="59">IF(OR(M1858&lt;=22, N1858&gt;=183, O1858&gt;=74), "candidate", "not a candidate")</f>
        <v>not a candidate</v>
      </c>
    </row>
    <row r="1859" spans="12:17" x14ac:dyDescent="0.2">
      <c r="L1859" t="s">
        <v>1585</v>
      </c>
      <c r="M1859">
        <v>21</v>
      </c>
      <c r="N1859">
        <v>179</v>
      </c>
      <c r="O1859">
        <v>76</v>
      </c>
      <c r="P1859" t="str">
        <f t="shared" si="58"/>
        <v>conditioned</v>
      </c>
      <c r="Q1859" t="str">
        <f t="shared" si="59"/>
        <v>candidate</v>
      </c>
    </row>
    <row r="1860" spans="12:17" x14ac:dyDescent="0.2">
      <c r="L1860" t="s">
        <v>1586</v>
      </c>
      <c r="M1860">
        <v>20</v>
      </c>
      <c r="N1860">
        <v>181</v>
      </c>
      <c r="O1860">
        <v>83</v>
      </c>
      <c r="P1860" t="str">
        <f t="shared" si="58"/>
        <v>candidate</v>
      </c>
      <c r="Q1860" t="str">
        <f t="shared" si="59"/>
        <v>candidate</v>
      </c>
    </row>
    <row r="1861" spans="12:17" x14ac:dyDescent="0.2">
      <c r="L1861" t="s">
        <v>1350</v>
      </c>
      <c r="M1861">
        <v>20</v>
      </c>
      <c r="N1861">
        <v>178</v>
      </c>
      <c r="O1861">
        <v>69</v>
      </c>
      <c r="P1861" t="str">
        <f t="shared" si="58"/>
        <v>conditioned</v>
      </c>
      <c r="Q1861" t="str">
        <f t="shared" si="59"/>
        <v>candidate</v>
      </c>
    </row>
    <row r="1862" spans="12:17" x14ac:dyDescent="0.2">
      <c r="L1862" t="s">
        <v>1688</v>
      </c>
      <c r="M1862">
        <v>25</v>
      </c>
      <c r="N1862">
        <v>176</v>
      </c>
      <c r="O1862">
        <v>74</v>
      </c>
      <c r="P1862" t="str">
        <f t="shared" si="58"/>
        <v>conditioned</v>
      </c>
      <c r="Q1862" t="str">
        <f t="shared" si="59"/>
        <v>candidate</v>
      </c>
    </row>
    <row r="1863" spans="12:17" x14ac:dyDescent="0.2">
      <c r="L1863" t="s">
        <v>1689</v>
      </c>
      <c r="M1863">
        <v>24</v>
      </c>
      <c r="N1863">
        <v>176</v>
      </c>
      <c r="O1863">
        <v>64</v>
      </c>
      <c r="P1863" t="str">
        <f t="shared" si="58"/>
        <v>conditioned</v>
      </c>
      <c r="Q1863" t="str">
        <f t="shared" si="59"/>
        <v>not a candidate</v>
      </c>
    </row>
    <row r="1864" spans="12:17" x14ac:dyDescent="0.2">
      <c r="L1864" t="s">
        <v>1690</v>
      </c>
      <c r="M1864">
        <v>24</v>
      </c>
      <c r="N1864">
        <v>177</v>
      </c>
      <c r="O1864">
        <v>75</v>
      </c>
      <c r="P1864" t="str">
        <f t="shared" si="58"/>
        <v>conditioned</v>
      </c>
      <c r="Q1864" t="str">
        <f t="shared" si="59"/>
        <v>candidate</v>
      </c>
    </row>
    <row r="1865" spans="12:17" x14ac:dyDescent="0.2">
      <c r="L1865" t="s">
        <v>1380</v>
      </c>
      <c r="M1865">
        <v>25</v>
      </c>
      <c r="N1865">
        <v>182</v>
      </c>
      <c r="O1865">
        <v>72</v>
      </c>
      <c r="P1865" t="str">
        <f t="shared" si="58"/>
        <v>candidate</v>
      </c>
      <c r="Q1865" t="str">
        <f t="shared" si="59"/>
        <v>not a candidate</v>
      </c>
    </row>
    <row r="1866" spans="12:17" x14ac:dyDescent="0.2">
      <c r="L1866" t="s">
        <v>1691</v>
      </c>
      <c r="M1866">
        <v>25</v>
      </c>
      <c r="N1866">
        <v>193</v>
      </c>
      <c r="O1866">
        <v>85</v>
      </c>
      <c r="P1866" t="str">
        <f t="shared" si="58"/>
        <v>candidate</v>
      </c>
      <c r="Q1866" t="str">
        <f t="shared" si="59"/>
        <v>candidate</v>
      </c>
    </row>
    <row r="1867" spans="12:17" x14ac:dyDescent="0.2">
      <c r="L1867" t="s">
        <v>1692</v>
      </c>
      <c r="M1867">
        <v>24</v>
      </c>
      <c r="N1867">
        <v>183</v>
      </c>
      <c r="O1867">
        <v>70</v>
      </c>
      <c r="P1867" t="str">
        <f t="shared" si="58"/>
        <v>candidate</v>
      </c>
      <c r="Q1867" t="str">
        <f t="shared" si="59"/>
        <v>candidate</v>
      </c>
    </row>
    <row r="1868" spans="12:17" x14ac:dyDescent="0.2">
      <c r="L1868" t="s">
        <v>1693</v>
      </c>
      <c r="M1868">
        <v>30</v>
      </c>
      <c r="N1868">
        <v>194</v>
      </c>
      <c r="O1868">
        <v>79</v>
      </c>
      <c r="P1868" t="str">
        <f t="shared" si="58"/>
        <v>candidate</v>
      </c>
      <c r="Q1868" t="str">
        <f t="shared" si="59"/>
        <v>candidate</v>
      </c>
    </row>
    <row r="1869" spans="12:17" x14ac:dyDescent="0.2">
      <c r="L1869" t="s">
        <v>1694</v>
      </c>
      <c r="M1869">
        <v>25</v>
      </c>
      <c r="N1869">
        <v>174</v>
      </c>
      <c r="O1869">
        <v>67</v>
      </c>
      <c r="P1869" t="str">
        <f t="shared" si="58"/>
        <v>conditioned</v>
      </c>
      <c r="Q1869" t="str">
        <f t="shared" si="59"/>
        <v>not a candidate</v>
      </c>
    </row>
    <row r="1870" spans="12:17" x14ac:dyDescent="0.2">
      <c r="L1870" t="s">
        <v>1695</v>
      </c>
      <c r="M1870">
        <v>23</v>
      </c>
      <c r="N1870">
        <v>190</v>
      </c>
      <c r="O1870">
        <v>79</v>
      </c>
      <c r="P1870" t="str">
        <f t="shared" si="58"/>
        <v>candidate</v>
      </c>
      <c r="Q1870" t="str">
        <f t="shared" si="59"/>
        <v>candidate</v>
      </c>
    </row>
    <row r="1871" spans="12:17" x14ac:dyDescent="0.2">
      <c r="L1871" t="s">
        <v>1696</v>
      </c>
      <c r="M1871">
        <v>25</v>
      </c>
      <c r="N1871">
        <v>190</v>
      </c>
      <c r="O1871">
        <v>80</v>
      </c>
      <c r="P1871" t="str">
        <f t="shared" si="58"/>
        <v>candidate</v>
      </c>
      <c r="Q1871" t="str">
        <f t="shared" si="59"/>
        <v>candidate</v>
      </c>
    </row>
    <row r="1872" spans="12:17" x14ac:dyDescent="0.2">
      <c r="L1872" t="s">
        <v>1697</v>
      </c>
      <c r="M1872">
        <v>23</v>
      </c>
      <c r="N1872">
        <v>185</v>
      </c>
      <c r="O1872">
        <v>87</v>
      </c>
      <c r="P1872" t="str">
        <f t="shared" si="58"/>
        <v>candidate</v>
      </c>
      <c r="Q1872" t="str">
        <f t="shared" si="59"/>
        <v>candidate</v>
      </c>
    </row>
    <row r="1873" spans="12:17" x14ac:dyDescent="0.2">
      <c r="L1873" t="s">
        <v>1698</v>
      </c>
      <c r="M1873">
        <v>24</v>
      </c>
      <c r="N1873">
        <v>185</v>
      </c>
      <c r="O1873">
        <v>84</v>
      </c>
      <c r="P1873" t="str">
        <f t="shared" si="58"/>
        <v>candidate</v>
      </c>
      <c r="Q1873" t="str">
        <f t="shared" si="59"/>
        <v>candidate</v>
      </c>
    </row>
    <row r="1874" spans="12:17" x14ac:dyDescent="0.2">
      <c r="L1874" t="s">
        <v>1699</v>
      </c>
      <c r="M1874">
        <v>26</v>
      </c>
      <c r="N1874">
        <v>170</v>
      </c>
      <c r="O1874">
        <v>70</v>
      </c>
      <c r="P1874" t="str">
        <f t="shared" si="58"/>
        <v>conditioned</v>
      </c>
      <c r="Q1874" t="str">
        <f t="shared" si="59"/>
        <v>not a candidate</v>
      </c>
    </row>
    <row r="1875" spans="12:17" x14ac:dyDescent="0.2">
      <c r="L1875" t="s">
        <v>1385</v>
      </c>
      <c r="M1875">
        <v>24</v>
      </c>
      <c r="N1875">
        <v>182</v>
      </c>
      <c r="O1875">
        <v>72</v>
      </c>
      <c r="P1875" t="str">
        <f t="shared" si="58"/>
        <v>candidate</v>
      </c>
      <c r="Q1875" t="str">
        <f t="shared" si="59"/>
        <v>not a candidate</v>
      </c>
    </row>
    <row r="1876" spans="12:17" x14ac:dyDescent="0.2">
      <c r="L1876" t="s">
        <v>1700</v>
      </c>
      <c r="M1876">
        <v>26</v>
      </c>
      <c r="N1876">
        <v>182</v>
      </c>
      <c r="O1876">
        <v>78</v>
      </c>
      <c r="P1876" t="str">
        <f t="shared" si="58"/>
        <v>candidate</v>
      </c>
      <c r="Q1876" t="str">
        <f t="shared" si="59"/>
        <v>candidate</v>
      </c>
    </row>
    <row r="1877" spans="12:17" x14ac:dyDescent="0.2">
      <c r="L1877" t="s">
        <v>1387</v>
      </c>
      <c r="M1877">
        <v>28</v>
      </c>
      <c r="N1877">
        <v>185</v>
      </c>
      <c r="O1877">
        <v>84</v>
      </c>
      <c r="P1877" t="str">
        <f t="shared" si="58"/>
        <v>candidate</v>
      </c>
      <c r="Q1877" t="str">
        <f t="shared" si="59"/>
        <v>candidate</v>
      </c>
    </row>
    <row r="1878" spans="12:17" x14ac:dyDescent="0.2">
      <c r="L1878" t="s">
        <v>1701</v>
      </c>
      <c r="M1878">
        <v>26</v>
      </c>
      <c r="N1878">
        <v>168</v>
      </c>
      <c r="O1878">
        <v>72</v>
      </c>
      <c r="P1878" t="str">
        <f t="shared" si="58"/>
        <v>conditioned</v>
      </c>
      <c r="Q1878" t="str">
        <f t="shared" si="59"/>
        <v>not a candidate</v>
      </c>
    </row>
    <row r="1879" spans="12:17" x14ac:dyDescent="0.2">
      <c r="L1879" t="s">
        <v>1702</v>
      </c>
      <c r="M1879">
        <v>24</v>
      </c>
      <c r="N1879">
        <v>183</v>
      </c>
      <c r="O1879">
        <v>82</v>
      </c>
      <c r="P1879" t="str">
        <f t="shared" si="58"/>
        <v>candidate</v>
      </c>
      <c r="Q1879" t="str">
        <f t="shared" si="59"/>
        <v>candidate</v>
      </c>
    </row>
    <row r="1880" spans="12:17" x14ac:dyDescent="0.2">
      <c r="L1880" t="s">
        <v>1703</v>
      </c>
      <c r="M1880">
        <v>26</v>
      </c>
      <c r="N1880">
        <v>185</v>
      </c>
      <c r="O1880">
        <v>82</v>
      </c>
      <c r="P1880" t="str">
        <f t="shared" si="58"/>
        <v>candidate</v>
      </c>
      <c r="Q1880" t="str">
        <f t="shared" si="59"/>
        <v>candidate</v>
      </c>
    </row>
    <row r="1881" spans="12:17" x14ac:dyDescent="0.2">
      <c r="L1881" t="s">
        <v>1704</v>
      </c>
      <c r="M1881">
        <v>25</v>
      </c>
      <c r="N1881">
        <v>180</v>
      </c>
      <c r="O1881">
        <v>73</v>
      </c>
      <c r="P1881" t="str">
        <f t="shared" si="58"/>
        <v>candidate</v>
      </c>
      <c r="Q1881" t="str">
        <f t="shared" si="59"/>
        <v>not a candidate</v>
      </c>
    </row>
    <row r="1882" spans="12:17" x14ac:dyDescent="0.2">
      <c r="L1882" t="s">
        <v>1705</v>
      </c>
      <c r="M1882">
        <v>25</v>
      </c>
      <c r="N1882">
        <v>173</v>
      </c>
      <c r="O1882">
        <v>75</v>
      </c>
      <c r="P1882" t="str">
        <f t="shared" si="58"/>
        <v>conditioned</v>
      </c>
      <c r="Q1882" t="str">
        <f t="shared" si="59"/>
        <v>candidate</v>
      </c>
    </row>
    <row r="1883" spans="12:17" x14ac:dyDescent="0.2">
      <c r="L1883" t="s">
        <v>1706</v>
      </c>
      <c r="M1883">
        <v>27</v>
      </c>
      <c r="N1883">
        <v>175</v>
      </c>
      <c r="O1883">
        <v>70</v>
      </c>
      <c r="P1883" t="str">
        <f t="shared" si="58"/>
        <v>conditioned</v>
      </c>
      <c r="Q1883" t="str">
        <f t="shared" si="59"/>
        <v>not a candidate</v>
      </c>
    </row>
    <row r="1884" spans="12:17" x14ac:dyDescent="0.2">
      <c r="L1884" t="s">
        <v>1707</v>
      </c>
      <c r="M1884">
        <v>24</v>
      </c>
      <c r="N1884">
        <v>181</v>
      </c>
      <c r="O1884">
        <v>70</v>
      </c>
      <c r="P1884" t="str">
        <f t="shared" si="58"/>
        <v>candidate</v>
      </c>
      <c r="Q1884" t="str">
        <f t="shared" si="59"/>
        <v>not a candidate</v>
      </c>
    </row>
    <row r="1885" spans="12:17" x14ac:dyDescent="0.2">
      <c r="L1885" t="s">
        <v>1708</v>
      </c>
      <c r="M1885">
        <v>23</v>
      </c>
      <c r="N1885">
        <v>183</v>
      </c>
      <c r="O1885">
        <v>75</v>
      </c>
      <c r="P1885" t="str">
        <f t="shared" si="58"/>
        <v>candidate</v>
      </c>
      <c r="Q1885" t="str">
        <f t="shared" si="59"/>
        <v>candidate</v>
      </c>
    </row>
    <row r="1886" spans="12:17" x14ac:dyDescent="0.2">
      <c r="L1886" t="s">
        <v>1709</v>
      </c>
      <c r="M1886">
        <v>26</v>
      </c>
      <c r="N1886">
        <v>174</v>
      </c>
      <c r="O1886">
        <v>70</v>
      </c>
      <c r="P1886" t="str">
        <f t="shared" si="58"/>
        <v>conditioned</v>
      </c>
      <c r="Q1886" t="str">
        <f t="shared" si="59"/>
        <v>not a candidate</v>
      </c>
    </row>
    <row r="1887" spans="12:17" x14ac:dyDescent="0.2">
      <c r="L1887" t="s">
        <v>1710</v>
      </c>
      <c r="M1887">
        <v>26</v>
      </c>
      <c r="N1887">
        <v>184</v>
      </c>
      <c r="O1887">
        <v>78</v>
      </c>
      <c r="P1887" t="str">
        <f t="shared" si="58"/>
        <v>candidate</v>
      </c>
      <c r="Q1887" t="str">
        <f t="shared" si="59"/>
        <v>candidate</v>
      </c>
    </row>
    <row r="1888" spans="12:17" x14ac:dyDescent="0.2">
      <c r="L1888" t="s">
        <v>1711</v>
      </c>
      <c r="M1888">
        <v>23</v>
      </c>
      <c r="N1888">
        <v>196</v>
      </c>
      <c r="O1888">
        <v>91</v>
      </c>
      <c r="P1888" t="str">
        <f t="shared" si="58"/>
        <v>candidate</v>
      </c>
      <c r="Q1888" t="str">
        <f t="shared" si="59"/>
        <v>candidate</v>
      </c>
    </row>
    <row r="1889" spans="12:17" x14ac:dyDescent="0.2">
      <c r="L1889" t="s">
        <v>1712</v>
      </c>
      <c r="M1889">
        <v>24</v>
      </c>
      <c r="N1889">
        <v>186</v>
      </c>
      <c r="O1889">
        <v>74</v>
      </c>
      <c r="P1889" t="str">
        <f t="shared" si="58"/>
        <v>candidate</v>
      </c>
      <c r="Q1889" t="str">
        <f t="shared" si="59"/>
        <v>candidate</v>
      </c>
    </row>
    <row r="1890" spans="12:17" x14ac:dyDescent="0.2">
      <c r="L1890" t="s">
        <v>1394</v>
      </c>
      <c r="M1890">
        <v>23</v>
      </c>
      <c r="N1890">
        <v>180</v>
      </c>
      <c r="O1890">
        <v>69</v>
      </c>
      <c r="P1890" t="str">
        <f t="shared" si="58"/>
        <v>candidate</v>
      </c>
      <c r="Q1890" t="str">
        <f t="shared" si="59"/>
        <v>not a candidate</v>
      </c>
    </row>
    <row r="1891" spans="12:17" x14ac:dyDescent="0.2">
      <c r="L1891" t="s">
        <v>1713</v>
      </c>
      <c r="M1891">
        <v>22</v>
      </c>
      <c r="N1891">
        <v>186</v>
      </c>
      <c r="O1891">
        <v>73</v>
      </c>
      <c r="P1891" t="str">
        <f t="shared" si="58"/>
        <v>candidate</v>
      </c>
      <c r="Q1891" t="str">
        <f t="shared" si="59"/>
        <v>candidate</v>
      </c>
    </row>
    <row r="1892" spans="12:17" x14ac:dyDescent="0.2">
      <c r="L1892" t="s">
        <v>1714</v>
      </c>
      <c r="M1892">
        <v>28</v>
      </c>
      <c r="N1892">
        <v>195</v>
      </c>
      <c r="O1892">
        <v>88</v>
      </c>
      <c r="P1892" t="str">
        <f t="shared" si="58"/>
        <v>candidate</v>
      </c>
      <c r="Q1892" t="str">
        <f t="shared" si="59"/>
        <v>candidate</v>
      </c>
    </row>
    <row r="1893" spans="12:17" x14ac:dyDescent="0.2">
      <c r="L1893" t="s">
        <v>1715</v>
      </c>
      <c r="M1893">
        <v>22</v>
      </c>
      <c r="N1893">
        <v>185</v>
      </c>
      <c r="O1893">
        <v>76</v>
      </c>
      <c r="P1893" t="str">
        <f t="shared" si="58"/>
        <v>candidate</v>
      </c>
      <c r="Q1893" t="str">
        <f t="shared" si="59"/>
        <v>candidate</v>
      </c>
    </row>
    <row r="1894" spans="12:17" x14ac:dyDescent="0.2">
      <c r="L1894" t="s">
        <v>1716</v>
      </c>
      <c r="M1894">
        <v>23</v>
      </c>
      <c r="N1894">
        <v>191</v>
      </c>
      <c r="O1894">
        <v>82</v>
      </c>
      <c r="P1894" t="str">
        <f t="shared" si="58"/>
        <v>candidate</v>
      </c>
      <c r="Q1894" t="str">
        <f t="shared" si="59"/>
        <v>candidate</v>
      </c>
    </row>
    <row r="1895" spans="12:17" x14ac:dyDescent="0.2">
      <c r="L1895" t="s">
        <v>1717</v>
      </c>
      <c r="M1895">
        <v>25</v>
      </c>
      <c r="N1895">
        <v>188</v>
      </c>
      <c r="O1895">
        <v>80</v>
      </c>
      <c r="P1895" t="str">
        <f t="shared" si="58"/>
        <v>candidate</v>
      </c>
      <c r="Q1895" t="str">
        <f t="shared" si="59"/>
        <v>candidate</v>
      </c>
    </row>
    <row r="1896" spans="12:17" x14ac:dyDescent="0.2">
      <c r="L1896" t="s">
        <v>1718</v>
      </c>
      <c r="M1896">
        <v>22</v>
      </c>
      <c r="N1896">
        <v>175</v>
      </c>
      <c r="O1896">
        <v>70</v>
      </c>
      <c r="P1896" t="str">
        <f t="shared" si="58"/>
        <v>conditioned</v>
      </c>
      <c r="Q1896" t="str">
        <f t="shared" si="59"/>
        <v>candidate</v>
      </c>
    </row>
    <row r="1897" spans="12:17" x14ac:dyDescent="0.2">
      <c r="L1897" t="s">
        <v>1719</v>
      </c>
      <c r="M1897">
        <v>20</v>
      </c>
      <c r="N1897">
        <v>184</v>
      </c>
      <c r="O1897">
        <v>80</v>
      </c>
      <c r="P1897" t="str">
        <f t="shared" si="58"/>
        <v>candidate</v>
      </c>
      <c r="Q1897" t="str">
        <f t="shared" si="59"/>
        <v>candidate</v>
      </c>
    </row>
    <row r="1898" spans="12:17" x14ac:dyDescent="0.2">
      <c r="L1898" t="s">
        <v>1720</v>
      </c>
      <c r="M1898">
        <v>22</v>
      </c>
      <c r="N1898">
        <v>191</v>
      </c>
      <c r="O1898">
        <v>78</v>
      </c>
      <c r="P1898" t="str">
        <f t="shared" si="58"/>
        <v>candidate</v>
      </c>
      <c r="Q1898" t="str">
        <f t="shared" si="59"/>
        <v>candidate</v>
      </c>
    </row>
    <row r="1899" spans="12:17" x14ac:dyDescent="0.2">
      <c r="L1899" t="s">
        <v>1721</v>
      </c>
      <c r="M1899">
        <v>26</v>
      </c>
      <c r="N1899">
        <v>179</v>
      </c>
      <c r="O1899">
        <v>72</v>
      </c>
      <c r="P1899" t="str">
        <f t="shared" si="58"/>
        <v>conditioned</v>
      </c>
      <c r="Q1899" t="str">
        <f t="shared" si="59"/>
        <v>not a candidate</v>
      </c>
    </row>
    <row r="1900" spans="12:17" x14ac:dyDescent="0.2">
      <c r="L1900" t="s">
        <v>1722</v>
      </c>
      <c r="M1900">
        <v>25</v>
      </c>
      <c r="N1900">
        <v>191</v>
      </c>
      <c r="O1900">
        <v>78</v>
      </c>
      <c r="P1900" t="str">
        <f t="shared" si="58"/>
        <v>candidate</v>
      </c>
      <c r="Q1900" t="str">
        <f t="shared" si="59"/>
        <v>candidate</v>
      </c>
    </row>
    <row r="1901" spans="12:17" x14ac:dyDescent="0.2">
      <c r="L1901" t="s">
        <v>1723</v>
      </c>
      <c r="M1901">
        <v>23</v>
      </c>
      <c r="N1901">
        <v>188</v>
      </c>
      <c r="O1901">
        <v>78</v>
      </c>
      <c r="P1901" t="str">
        <f t="shared" si="58"/>
        <v>candidate</v>
      </c>
      <c r="Q1901" t="str">
        <f t="shared" si="59"/>
        <v>candidate</v>
      </c>
    </row>
    <row r="1902" spans="12:17" x14ac:dyDescent="0.2">
      <c r="L1902" t="s">
        <v>1724</v>
      </c>
      <c r="M1902">
        <v>27</v>
      </c>
      <c r="N1902">
        <v>179</v>
      </c>
      <c r="O1902">
        <v>73</v>
      </c>
      <c r="P1902" t="str">
        <f t="shared" si="58"/>
        <v>conditioned</v>
      </c>
      <c r="Q1902" t="str">
        <f t="shared" si="59"/>
        <v>not a candidate</v>
      </c>
    </row>
    <row r="1903" spans="12:17" x14ac:dyDescent="0.2">
      <c r="L1903" t="s">
        <v>1163</v>
      </c>
      <c r="M1903">
        <v>24</v>
      </c>
      <c r="N1903">
        <v>190</v>
      </c>
      <c r="O1903">
        <v>85</v>
      </c>
      <c r="P1903" t="str">
        <f t="shared" si="58"/>
        <v>candidate</v>
      </c>
      <c r="Q1903" t="str">
        <f t="shared" si="59"/>
        <v>candidate</v>
      </c>
    </row>
    <row r="1904" spans="12:17" x14ac:dyDescent="0.2">
      <c r="L1904" t="s">
        <v>1725</v>
      </c>
      <c r="M1904">
        <v>25</v>
      </c>
      <c r="N1904">
        <v>178</v>
      </c>
      <c r="O1904">
        <v>76</v>
      </c>
      <c r="P1904" t="str">
        <f t="shared" si="58"/>
        <v>conditioned</v>
      </c>
      <c r="Q1904" t="str">
        <f t="shared" si="59"/>
        <v>candidate</v>
      </c>
    </row>
    <row r="1905" spans="12:17" x14ac:dyDescent="0.2">
      <c r="L1905" t="s">
        <v>1726</v>
      </c>
      <c r="M1905">
        <v>25</v>
      </c>
      <c r="N1905">
        <v>185</v>
      </c>
      <c r="O1905">
        <v>77</v>
      </c>
      <c r="P1905" t="str">
        <f t="shared" si="58"/>
        <v>candidate</v>
      </c>
      <c r="Q1905" t="str">
        <f t="shared" si="59"/>
        <v>candidate</v>
      </c>
    </row>
    <row r="1906" spans="12:17" x14ac:dyDescent="0.2">
      <c r="L1906" t="s">
        <v>1727</v>
      </c>
      <c r="M1906">
        <v>29</v>
      </c>
      <c r="N1906">
        <v>176</v>
      </c>
      <c r="O1906">
        <v>73</v>
      </c>
      <c r="P1906" t="str">
        <f t="shared" si="58"/>
        <v>conditioned</v>
      </c>
      <c r="Q1906" t="str">
        <f t="shared" si="59"/>
        <v>not a candidate</v>
      </c>
    </row>
    <row r="1907" spans="12:17" x14ac:dyDescent="0.2">
      <c r="L1907" t="s">
        <v>1728</v>
      </c>
      <c r="M1907">
        <v>24</v>
      </c>
      <c r="N1907">
        <v>190</v>
      </c>
      <c r="O1907">
        <v>82</v>
      </c>
      <c r="P1907" t="str">
        <f t="shared" si="58"/>
        <v>candidate</v>
      </c>
      <c r="Q1907" t="str">
        <f t="shared" si="59"/>
        <v>candidate</v>
      </c>
    </row>
    <row r="1908" spans="12:17" x14ac:dyDescent="0.2">
      <c r="L1908" t="s">
        <v>1404</v>
      </c>
      <c r="M1908">
        <v>24</v>
      </c>
      <c r="N1908">
        <v>176</v>
      </c>
      <c r="O1908">
        <v>75</v>
      </c>
      <c r="P1908" t="str">
        <f t="shared" si="58"/>
        <v>conditioned</v>
      </c>
      <c r="Q1908" t="str">
        <f t="shared" si="59"/>
        <v>candidate</v>
      </c>
    </row>
    <row r="1909" spans="12:17" x14ac:dyDescent="0.2">
      <c r="L1909" t="s">
        <v>1729</v>
      </c>
      <c r="M1909">
        <v>26</v>
      </c>
      <c r="N1909">
        <v>179</v>
      </c>
      <c r="O1909">
        <v>74</v>
      </c>
      <c r="P1909" t="str">
        <f t="shared" si="58"/>
        <v>conditioned</v>
      </c>
      <c r="Q1909" t="str">
        <f t="shared" si="59"/>
        <v>candidate</v>
      </c>
    </row>
    <row r="1910" spans="12:17" x14ac:dyDescent="0.2">
      <c r="L1910" t="s">
        <v>1730</v>
      </c>
      <c r="M1910">
        <v>25</v>
      </c>
      <c r="N1910">
        <v>182</v>
      </c>
      <c r="O1910">
        <v>75</v>
      </c>
      <c r="P1910" t="str">
        <f t="shared" si="58"/>
        <v>candidate</v>
      </c>
      <c r="Q1910" t="str">
        <f t="shared" si="59"/>
        <v>candidate</v>
      </c>
    </row>
    <row r="1911" spans="12:17" x14ac:dyDescent="0.2">
      <c r="L1911" t="s">
        <v>1731</v>
      </c>
      <c r="M1911">
        <v>26</v>
      </c>
      <c r="N1911">
        <v>174</v>
      </c>
      <c r="O1911">
        <v>68</v>
      </c>
      <c r="P1911" t="str">
        <f t="shared" si="58"/>
        <v>conditioned</v>
      </c>
      <c r="Q1911" t="str">
        <f t="shared" si="59"/>
        <v>not a candidate</v>
      </c>
    </row>
    <row r="1912" spans="12:17" x14ac:dyDescent="0.2">
      <c r="L1912" t="s">
        <v>1732</v>
      </c>
      <c r="M1912">
        <v>23</v>
      </c>
      <c r="N1912">
        <v>189</v>
      </c>
      <c r="O1912">
        <v>84</v>
      </c>
      <c r="P1912" t="str">
        <f t="shared" si="58"/>
        <v>candidate</v>
      </c>
      <c r="Q1912" t="str">
        <f t="shared" si="59"/>
        <v>candidate</v>
      </c>
    </row>
    <row r="1913" spans="12:17" x14ac:dyDescent="0.2">
      <c r="L1913" t="s">
        <v>1733</v>
      </c>
      <c r="M1913">
        <v>25</v>
      </c>
      <c r="N1913">
        <v>177</v>
      </c>
      <c r="O1913">
        <v>70</v>
      </c>
      <c r="P1913" t="str">
        <f t="shared" si="58"/>
        <v>conditioned</v>
      </c>
      <c r="Q1913" t="str">
        <f t="shared" si="59"/>
        <v>not a candidate</v>
      </c>
    </row>
    <row r="1914" spans="12:17" x14ac:dyDescent="0.2">
      <c r="L1914" t="s">
        <v>1734</v>
      </c>
      <c r="M1914">
        <v>25</v>
      </c>
      <c r="N1914">
        <v>173</v>
      </c>
      <c r="O1914">
        <v>68</v>
      </c>
      <c r="P1914" t="str">
        <f t="shared" si="58"/>
        <v>conditioned</v>
      </c>
      <c r="Q1914" t="str">
        <f t="shared" si="59"/>
        <v>not a candidate</v>
      </c>
    </row>
    <row r="1915" spans="12:17" x14ac:dyDescent="0.2">
      <c r="L1915" t="s">
        <v>1735</v>
      </c>
      <c r="M1915">
        <v>23</v>
      </c>
      <c r="N1915">
        <v>189</v>
      </c>
      <c r="O1915">
        <v>87</v>
      </c>
      <c r="P1915" t="str">
        <f t="shared" si="58"/>
        <v>candidate</v>
      </c>
      <c r="Q1915" t="str">
        <f t="shared" si="59"/>
        <v>candidate</v>
      </c>
    </row>
    <row r="1916" spans="12:17" x14ac:dyDescent="0.2">
      <c r="L1916" t="s">
        <v>1736</v>
      </c>
      <c r="M1916">
        <v>21</v>
      </c>
      <c r="N1916">
        <v>196</v>
      </c>
      <c r="O1916">
        <v>84</v>
      </c>
      <c r="P1916" t="str">
        <f t="shared" si="58"/>
        <v>candidate</v>
      </c>
      <c r="Q1916" t="str">
        <f t="shared" si="59"/>
        <v>candidate</v>
      </c>
    </row>
    <row r="1917" spans="12:17" x14ac:dyDescent="0.2">
      <c r="L1917" t="s">
        <v>1737</v>
      </c>
      <c r="M1917">
        <v>21</v>
      </c>
      <c r="N1917">
        <v>188</v>
      </c>
      <c r="O1917">
        <v>72</v>
      </c>
      <c r="P1917" t="str">
        <f t="shared" si="58"/>
        <v>candidate</v>
      </c>
      <c r="Q1917" t="str">
        <f t="shared" si="59"/>
        <v>candidate</v>
      </c>
    </row>
    <row r="1918" spans="12:17" x14ac:dyDescent="0.2">
      <c r="L1918" t="s">
        <v>1738</v>
      </c>
      <c r="M1918">
        <v>22</v>
      </c>
      <c r="N1918">
        <v>186</v>
      </c>
      <c r="O1918">
        <v>81</v>
      </c>
      <c r="P1918" t="str">
        <f t="shared" si="58"/>
        <v>candidate</v>
      </c>
      <c r="Q1918" t="str">
        <f t="shared" si="59"/>
        <v>candidate</v>
      </c>
    </row>
    <row r="1919" spans="12:17" x14ac:dyDescent="0.2">
      <c r="L1919" t="s">
        <v>1739</v>
      </c>
      <c r="M1919">
        <v>24</v>
      </c>
      <c r="N1919">
        <v>173</v>
      </c>
      <c r="O1919">
        <v>63</v>
      </c>
      <c r="P1919" t="str">
        <f t="shared" si="58"/>
        <v>conditioned</v>
      </c>
      <c r="Q1919" t="str">
        <f t="shared" si="59"/>
        <v>not a candidate</v>
      </c>
    </row>
    <row r="1920" spans="12:17" x14ac:dyDescent="0.2">
      <c r="L1920" t="s">
        <v>1740</v>
      </c>
      <c r="M1920">
        <v>24</v>
      </c>
      <c r="N1920">
        <v>185</v>
      </c>
      <c r="O1920">
        <v>73</v>
      </c>
      <c r="P1920" t="str">
        <f t="shared" si="58"/>
        <v>candidate</v>
      </c>
      <c r="Q1920" t="str">
        <f t="shared" si="59"/>
        <v>candidate</v>
      </c>
    </row>
    <row r="1921" spans="12:17" x14ac:dyDescent="0.2">
      <c r="L1921" t="s">
        <v>1741</v>
      </c>
      <c r="M1921">
        <v>25</v>
      </c>
      <c r="N1921">
        <v>188</v>
      </c>
      <c r="O1921">
        <v>82</v>
      </c>
      <c r="P1921" t="str">
        <f t="shared" si="58"/>
        <v>candidate</v>
      </c>
      <c r="Q1921" t="str">
        <f t="shared" si="59"/>
        <v>candidate</v>
      </c>
    </row>
    <row r="1922" spans="12:17" x14ac:dyDescent="0.2">
      <c r="L1922" t="s">
        <v>1742</v>
      </c>
      <c r="M1922">
        <v>26</v>
      </c>
      <c r="N1922">
        <v>181</v>
      </c>
      <c r="O1922">
        <v>68</v>
      </c>
      <c r="P1922" t="str">
        <f t="shared" ref="P1922:P1985" si="60">IF(AND(M1922&gt;=20, N1922&gt;=180), "candidate", "conditioned")</f>
        <v>candidate</v>
      </c>
      <c r="Q1922" t="str">
        <f t="shared" ref="Q1922:Q1985" si="61">IF(OR(M1922&lt;=22, N1922&gt;=183, O1922&gt;=74), "candidate", "not a candidate")</f>
        <v>not a candidate</v>
      </c>
    </row>
    <row r="1923" spans="12:17" x14ac:dyDescent="0.2">
      <c r="L1923" t="s">
        <v>1743</v>
      </c>
      <c r="M1923">
        <v>26</v>
      </c>
      <c r="N1923">
        <v>188</v>
      </c>
      <c r="O1923">
        <v>82</v>
      </c>
      <c r="P1923" t="str">
        <f t="shared" si="60"/>
        <v>candidate</v>
      </c>
      <c r="Q1923" t="str">
        <f t="shared" si="61"/>
        <v>candidate</v>
      </c>
    </row>
    <row r="1924" spans="12:17" x14ac:dyDescent="0.2">
      <c r="L1924" t="s">
        <v>1744</v>
      </c>
      <c r="M1924">
        <v>25</v>
      </c>
      <c r="N1924">
        <v>183</v>
      </c>
      <c r="O1924">
        <v>79</v>
      </c>
      <c r="P1924" t="str">
        <f t="shared" si="60"/>
        <v>candidate</v>
      </c>
      <c r="Q1924" t="str">
        <f t="shared" si="61"/>
        <v>candidate</v>
      </c>
    </row>
    <row r="1925" spans="12:17" x14ac:dyDescent="0.2">
      <c r="L1925" t="s">
        <v>1745</v>
      </c>
      <c r="M1925">
        <v>27</v>
      </c>
      <c r="N1925">
        <v>190</v>
      </c>
      <c r="O1925">
        <v>85</v>
      </c>
      <c r="P1925" t="str">
        <f t="shared" si="60"/>
        <v>candidate</v>
      </c>
      <c r="Q1925" t="str">
        <f t="shared" si="61"/>
        <v>candidate</v>
      </c>
    </row>
    <row r="1926" spans="12:17" x14ac:dyDescent="0.2">
      <c r="L1926" t="s">
        <v>1746</v>
      </c>
      <c r="M1926">
        <v>24</v>
      </c>
      <c r="N1926">
        <v>193</v>
      </c>
      <c r="O1926">
        <v>86</v>
      </c>
      <c r="P1926" t="str">
        <f t="shared" si="60"/>
        <v>candidate</v>
      </c>
      <c r="Q1926" t="str">
        <f t="shared" si="61"/>
        <v>candidate</v>
      </c>
    </row>
    <row r="1927" spans="12:17" x14ac:dyDescent="0.2">
      <c r="L1927" t="s">
        <v>1747</v>
      </c>
      <c r="M1927">
        <v>25</v>
      </c>
      <c r="N1927">
        <v>187</v>
      </c>
      <c r="O1927">
        <v>84</v>
      </c>
      <c r="P1927" t="str">
        <f t="shared" si="60"/>
        <v>candidate</v>
      </c>
      <c r="Q1927" t="str">
        <f t="shared" si="61"/>
        <v>candidate</v>
      </c>
    </row>
    <row r="1928" spans="12:17" x14ac:dyDescent="0.2">
      <c r="L1928" t="s">
        <v>1748</v>
      </c>
      <c r="M1928">
        <v>30</v>
      </c>
      <c r="N1928">
        <v>172</v>
      </c>
      <c r="O1928">
        <v>75</v>
      </c>
      <c r="P1928" t="str">
        <f t="shared" si="60"/>
        <v>conditioned</v>
      </c>
      <c r="Q1928" t="str">
        <f t="shared" si="61"/>
        <v>candidate</v>
      </c>
    </row>
    <row r="1929" spans="12:17" x14ac:dyDescent="0.2">
      <c r="L1929" t="s">
        <v>1749</v>
      </c>
      <c r="M1929">
        <v>27</v>
      </c>
      <c r="N1929">
        <v>186</v>
      </c>
      <c r="O1929">
        <v>81</v>
      </c>
      <c r="P1929" t="str">
        <f t="shared" si="60"/>
        <v>candidate</v>
      </c>
      <c r="Q1929" t="str">
        <f t="shared" si="61"/>
        <v>candidate</v>
      </c>
    </row>
    <row r="1930" spans="12:17" x14ac:dyDescent="0.2">
      <c r="L1930" t="s">
        <v>1750</v>
      </c>
      <c r="M1930">
        <v>28</v>
      </c>
      <c r="N1930">
        <v>192</v>
      </c>
      <c r="O1930">
        <v>79</v>
      </c>
      <c r="P1930" t="str">
        <f t="shared" si="60"/>
        <v>candidate</v>
      </c>
      <c r="Q1930" t="str">
        <f t="shared" si="61"/>
        <v>candidate</v>
      </c>
    </row>
    <row r="1931" spans="12:17" x14ac:dyDescent="0.2">
      <c r="L1931" t="s">
        <v>1751</v>
      </c>
      <c r="M1931">
        <v>25</v>
      </c>
      <c r="N1931">
        <v>175</v>
      </c>
      <c r="O1931">
        <v>72</v>
      </c>
      <c r="P1931" t="str">
        <f t="shared" si="60"/>
        <v>conditioned</v>
      </c>
      <c r="Q1931" t="str">
        <f t="shared" si="61"/>
        <v>not a candidate</v>
      </c>
    </row>
    <row r="1932" spans="12:17" x14ac:dyDescent="0.2">
      <c r="L1932" t="s">
        <v>1434</v>
      </c>
      <c r="M1932">
        <v>28</v>
      </c>
      <c r="N1932">
        <v>177</v>
      </c>
      <c r="O1932">
        <v>72</v>
      </c>
      <c r="P1932" t="str">
        <f t="shared" si="60"/>
        <v>conditioned</v>
      </c>
      <c r="Q1932" t="str">
        <f t="shared" si="61"/>
        <v>not a candidate</v>
      </c>
    </row>
    <row r="1933" spans="12:17" x14ac:dyDescent="0.2">
      <c r="L1933" t="s">
        <v>1752</v>
      </c>
      <c r="M1933">
        <v>25</v>
      </c>
      <c r="N1933">
        <v>181</v>
      </c>
      <c r="O1933">
        <v>73</v>
      </c>
      <c r="P1933" t="str">
        <f t="shared" si="60"/>
        <v>candidate</v>
      </c>
      <c r="Q1933" t="str">
        <f t="shared" si="61"/>
        <v>not a candidate</v>
      </c>
    </row>
    <row r="1934" spans="12:17" x14ac:dyDescent="0.2">
      <c r="L1934" t="s">
        <v>1753</v>
      </c>
      <c r="M1934">
        <v>25</v>
      </c>
      <c r="N1934">
        <v>183</v>
      </c>
      <c r="O1934">
        <v>92</v>
      </c>
      <c r="P1934" t="str">
        <f t="shared" si="60"/>
        <v>candidate</v>
      </c>
      <c r="Q1934" t="str">
        <f t="shared" si="61"/>
        <v>candidate</v>
      </c>
    </row>
    <row r="1935" spans="12:17" x14ac:dyDescent="0.2">
      <c r="L1935" t="s">
        <v>1439</v>
      </c>
      <c r="M1935">
        <v>25</v>
      </c>
      <c r="N1935">
        <v>190</v>
      </c>
      <c r="O1935">
        <v>80</v>
      </c>
      <c r="P1935" t="str">
        <f t="shared" si="60"/>
        <v>candidate</v>
      </c>
      <c r="Q1935" t="str">
        <f t="shared" si="61"/>
        <v>candidate</v>
      </c>
    </row>
    <row r="1936" spans="12:17" x14ac:dyDescent="0.2">
      <c r="L1936" t="s">
        <v>1754</v>
      </c>
      <c r="M1936">
        <v>27</v>
      </c>
      <c r="N1936">
        <v>192</v>
      </c>
      <c r="O1936">
        <v>86</v>
      </c>
      <c r="P1936" t="str">
        <f t="shared" si="60"/>
        <v>candidate</v>
      </c>
      <c r="Q1936" t="str">
        <f t="shared" si="61"/>
        <v>candidate</v>
      </c>
    </row>
    <row r="1937" spans="12:17" x14ac:dyDescent="0.2">
      <c r="L1937" t="s">
        <v>1075</v>
      </c>
      <c r="M1937">
        <v>25</v>
      </c>
      <c r="N1937">
        <v>193</v>
      </c>
      <c r="O1937">
        <v>89</v>
      </c>
      <c r="P1937" t="str">
        <f t="shared" si="60"/>
        <v>candidate</v>
      </c>
      <c r="Q1937" t="str">
        <f t="shared" si="61"/>
        <v>candidate</v>
      </c>
    </row>
    <row r="1938" spans="12:17" x14ac:dyDescent="0.2">
      <c r="L1938" t="s">
        <v>1755</v>
      </c>
      <c r="M1938">
        <v>25</v>
      </c>
      <c r="N1938">
        <v>177</v>
      </c>
      <c r="O1938">
        <v>63</v>
      </c>
      <c r="P1938" t="str">
        <f t="shared" si="60"/>
        <v>conditioned</v>
      </c>
      <c r="Q1938" t="str">
        <f t="shared" si="61"/>
        <v>not a candidate</v>
      </c>
    </row>
    <row r="1939" spans="12:17" x14ac:dyDescent="0.2">
      <c r="L1939" t="s">
        <v>1756</v>
      </c>
      <c r="M1939">
        <v>24</v>
      </c>
      <c r="N1939">
        <v>198</v>
      </c>
      <c r="O1939">
        <v>79</v>
      </c>
      <c r="P1939" t="str">
        <f t="shared" si="60"/>
        <v>candidate</v>
      </c>
      <c r="Q1939" t="str">
        <f t="shared" si="61"/>
        <v>candidate</v>
      </c>
    </row>
    <row r="1940" spans="12:17" x14ac:dyDescent="0.2">
      <c r="L1940" t="s">
        <v>1757</v>
      </c>
      <c r="M1940">
        <v>27</v>
      </c>
      <c r="N1940">
        <v>180</v>
      </c>
      <c r="O1940">
        <v>75</v>
      </c>
      <c r="P1940" t="str">
        <f t="shared" si="60"/>
        <v>candidate</v>
      </c>
      <c r="Q1940" t="str">
        <f t="shared" si="61"/>
        <v>candidate</v>
      </c>
    </row>
    <row r="1941" spans="12:17" x14ac:dyDescent="0.2">
      <c r="L1941" t="s">
        <v>1758</v>
      </c>
      <c r="M1941">
        <v>25</v>
      </c>
      <c r="N1941">
        <v>184</v>
      </c>
      <c r="O1941">
        <v>77</v>
      </c>
      <c r="P1941" t="str">
        <f t="shared" si="60"/>
        <v>candidate</v>
      </c>
      <c r="Q1941" t="str">
        <f t="shared" si="61"/>
        <v>candidate</v>
      </c>
    </row>
    <row r="1942" spans="12:17" x14ac:dyDescent="0.2">
      <c r="L1942" t="s">
        <v>1243</v>
      </c>
      <c r="M1942">
        <v>29</v>
      </c>
      <c r="N1942">
        <v>174</v>
      </c>
      <c r="O1942">
        <v>70</v>
      </c>
      <c r="P1942" t="str">
        <f t="shared" si="60"/>
        <v>conditioned</v>
      </c>
      <c r="Q1942" t="str">
        <f t="shared" si="61"/>
        <v>not a candidate</v>
      </c>
    </row>
    <row r="1943" spans="12:17" x14ac:dyDescent="0.2">
      <c r="L1943" t="s">
        <v>1759</v>
      </c>
      <c r="M1943">
        <v>26</v>
      </c>
      <c r="N1943">
        <v>183</v>
      </c>
      <c r="O1943">
        <v>76</v>
      </c>
      <c r="P1943" t="str">
        <f t="shared" si="60"/>
        <v>candidate</v>
      </c>
      <c r="Q1943" t="str">
        <f t="shared" si="61"/>
        <v>candidate</v>
      </c>
    </row>
    <row r="1944" spans="12:17" x14ac:dyDescent="0.2">
      <c r="L1944" t="s">
        <v>1760</v>
      </c>
      <c r="M1944">
        <v>25</v>
      </c>
      <c r="N1944">
        <v>187</v>
      </c>
      <c r="O1944">
        <v>82</v>
      </c>
      <c r="P1944" t="str">
        <f t="shared" si="60"/>
        <v>candidate</v>
      </c>
      <c r="Q1944" t="str">
        <f t="shared" si="61"/>
        <v>candidate</v>
      </c>
    </row>
    <row r="1945" spans="12:17" x14ac:dyDescent="0.2">
      <c r="L1945" t="s">
        <v>1761</v>
      </c>
      <c r="M1945">
        <v>26</v>
      </c>
      <c r="N1945">
        <v>172</v>
      </c>
      <c r="O1945">
        <v>65</v>
      </c>
      <c r="P1945" t="str">
        <f t="shared" si="60"/>
        <v>conditioned</v>
      </c>
      <c r="Q1945" t="str">
        <f t="shared" si="61"/>
        <v>not a candidate</v>
      </c>
    </row>
    <row r="1946" spans="12:17" x14ac:dyDescent="0.2">
      <c r="L1946" t="s">
        <v>1762</v>
      </c>
      <c r="M1946">
        <v>26</v>
      </c>
      <c r="N1946">
        <v>189</v>
      </c>
      <c r="O1946">
        <v>73</v>
      </c>
      <c r="P1946" t="str">
        <f t="shared" si="60"/>
        <v>candidate</v>
      </c>
      <c r="Q1946" t="str">
        <f t="shared" si="61"/>
        <v>candidate</v>
      </c>
    </row>
    <row r="1947" spans="12:17" x14ac:dyDescent="0.2">
      <c r="L1947" t="s">
        <v>1244</v>
      </c>
      <c r="M1947">
        <v>28</v>
      </c>
      <c r="N1947">
        <v>172</v>
      </c>
      <c r="O1947">
        <v>70</v>
      </c>
      <c r="P1947" t="str">
        <f t="shared" si="60"/>
        <v>conditioned</v>
      </c>
      <c r="Q1947" t="str">
        <f t="shared" si="61"/>
        <v>not a candidate</v>
      </c>
    </row>
    <row r="1948" spans="12:17" x14ac:dyDescent="0.2">
      <c r="L1948" t="s">
        <v>1763</v>
      </c>
      <c r="M1948">
        <v>26</v>
      </c>
      <c r="N1948">
        <v>191</v>
      </c>
      <c r="O1948">
        <v>86</v>
      </c>
      <c r="P1948" t="str">
        <f t="shared" si="60"/>
        <v>candidate</v>
      </c>
      <c r="Q1948" t="str">
        <f t="shared" si="61"/>
        <v>candidate</v>
      </c>
    </row>
    <row r="1949" spans="12:17" x14ac:dyDescent="0.2">
      <c r="L1949" t="s">
        <v>1764</v>
      </c>
      <c r="M1949">
        <v>25</v>
      </c>
      <c r="N1949">
        <v>188</v>
      </c>
      <c r="O1949">
        <v>85</v>
      </c>
      <c r="P1949" t="str">
        <f t="shared" si="60"/>
        <v>candidate</v>
      </c>
      <c r="Q1949" t="str">
        <f t="shared" si="61"/>
        <v>candidate</v>
      </c>
    </row>
    <row r="1950" spans="12:17" x14ac:dyDescent="0.2">
      <c r="L1950" t="s">
        <v>1765</v>
      </c>
      <c r="M1950">
        <v>26</v>
      </c>
      <c r="N1950">
        <v>183</v>
      </c>
      <c r="O1950">
        <v>74</v>
      </c>
      <c r="P1950" t="str">
        <f t="shared" si="60"/>
        <v>candidate</v>
      </c>
      <c r="Q1950" t="str">
        <f t="shared" si="61"/>
        <v>candidate</v>
      </c>
    </row>
    <row r="1951" spans="12:17" x14ac:dyDescent="0.2">
      <c r="L1951" t="s">
        <v>1766</v>
      </c>
      <c r="M1951">
        <v>27</v>
      </c>
      <c r="N1951">
        <v>191</v>
      </c>
      <c r="O1951">
        <v>88</v>
      </c>
      <c r="P1951" t="str">
        <f t="shared" si="60"/>
        <v>candidate</v>
      </c>
      <c r="Q1951" t="str">
        <f t="shared" si="61"/>
        <v>candidate</v>
      </c>
    </row>
    <row r="1952" spans="12:17" x14ac:dyDescent="0.2">
      <c r="L1952" t="s">
        <v>1767</v>
      </c>
      <c r="M1952">
        <v>27</v>
      </c>
      <c r="N1952">
        <v>185</v>
      </c>
      <c r="O1952">
        <v>82</v>
      </c>
      <c r="P1952" t="str">
        <f t="shared" si="60"/>
        <v>candidate</v>
      </c>
      <c r="Q1952" t="str">
        <f t="shared" si="61"/>
        <v>candidate</v>
      </c>
    </row>
    <row r="1953" spans="12:17" x14ac:dyDescent="0.2">
      <c r="L1953" t="s">
        <v>1768</v>
      </c>
      <c r="M1953">
        <v>25</v>
      </c>
      <c r="N1953">
        <v>188</v>
      </c>
      <c r="O1953">
        <v>76</v>
      </c>
      <c r="P1953" t="str">
        <f t="shared" si="60"/>
        <v>candidate</v>
      </c>
      <c r="Q1953" t="str">
        <f t="shared" si="61"/>
        <v>candidate</v>
      </c>
    </row>
    <row r="1954" spans="12:17" x14ac:dyDescent="0.2">
      <c r="L1954" t="s">
        <v>1769</v>
      </c>
      <c r="M1954">
        <v>26</v>
      </c>
      <c r="N1954">
        <v>179</v>
      </c>
      <c r="O1954">
        <v>74</v>
      </c>
      <c r="P1954" t="str">
        <f t="shared" si="60"/>
        <v>conditioned</v>
      </c>
      <c r="Q1954" t="str">
        <f t="shared" si="61"/>
        <v>candidate</v>
      </c>
    </row>
    <row r="1955" spans="12:17" x14ac:dyDescent="0.2">
      <c r="L1955" t="s">
        <v>1770</v>
      </c>
      <c r="M1955">
        <v>25</v>
      </c>
      <c r="N1955">
        <v>190</v>
      </c>
      <c r="O1955">
        <v>80</v>
      </c>
      <c r="P1955" t="str">
        <f t="shared" si="60"/>
        <v>candidate</v>
      </c>
      <c r="Q1955" t="str">
        <f t="shared" si="61"/>
        <v>candidate</v>
      </c>
    </row>
    <row r="1956" spans="12:17" x14ac:dyDescent="0.2">
      <c r="L1956" t="s">
        <v>1771</v>
      </c>
      <c r="M1956">
        <v>23</v>
      </c>
      <c r="N1956">
        <v>174</v>
      </c>
      <c r="O1956">
        <v>72</v>
      </c>
      <c r="P1956" t="str">
        <f t="shared" si="60"/>
        <v>conditioned</v>
      </c>
      <c r="Q1956" t="str">
        <f t="shared" si="61"/>
        <v>not a candidate</v>
      </c>
    </row>
    <row r="1957" spans="12:17" x14ac:dyDescent="0.2">
      <c r="L1957" t="s">
        <v>1772</v>
      </c>
      <c r="M1957">
        <v>24</v>
      </c>
      <c r="N1957">
        <v>181</v>
      </c>
      <c r="O1957">
        <v>71</v>
      </c>
      <c r="P1957" t="str">
        <f t="shared" si="60"/>
        <v>candidate</v>
      </c>
      <c r="Q1957" t="str">
        <f t="shared" si="61"/>
        <v>not a candidate</v>
      </c>
    </row>
    <row r="1958" spans="12:17" x14ac:dyDescent="0.2">
      <c r="L1958" t="s">
        <v>1773</v>
      </c>
      <c r="M1958">
        <v>26</v>
      </c>
      <c r="N1958">
        <v>190</v>
      </c>
      <c r="O1958">
        <v>84</v>
      </c>
      <c r="P1958" t="str">
        <f t="shared" si="60"/>
        <v>candidate</v>
      </c>
      <c r="Q1958" t="str">
        <f t="shared" si="61"/>
        <v>candidate</v>
      </c>
    </row>
    <row r="1959" spans="12:17" x14ac:dyDescent="0.2">
      <c r="L1959" t="s">
        <v>1774</v>
      </c>
      <c r="M1959">
        <v>26</v>
      </c>
      <c r="N1959">
        <v>188</v>
      </c>
      <c r="O1959">
        <v>85</v>
      </c>
      <c r="P1959" t="str">
        <f t="shared" si="60"/>
        <v>candidate</v>
      </c>
      <c r="Q1959" t="str">
        <f t="shared" si="61"/>
        <v>candidate</v>
      </c>
    </row>
    <row r="1960" spans="12:17" x14ac:dyDescent="0.2">
      <c r="L1960" t="s">
        <v>1775</v>
      </c>
      <c r="M1960">
        <v>24</v>
      </c>
      <c r="N1960">
        <v>177</v>
      </c>
      <c r="O1960">
        <v>67</v>
      </c>
      <c r="P1960" t="str">
        <f t="shared" si="60"/>
        <v>conditioned</v>
      </c>
      <c r="Q1960" t="str">
        <f t="shared" si="61"/>
        <v>not a candidate</v>
      </c>
    </row>
    <row r="1961" spans="12:17" x14ac:dyDescent="0.2">
      <c r="L1961" t="s">
        <v>1776</v>
      </c>
      <c r="M1961">
        <v>26</v>
      </c>
      <c r="N1961">
        <v>184</v>
      </c>
      <c r="O1961">
        <v>74</v>
      </c>
      <c r="P1961" t="str">
        <f t="shared" si="60"/>
        <v>candidate</v>
      </c>
      <c r="Q1961" t="str">
        <f t="shared" si="61"/>
        <v>candidate</v>
      </c>
    </row>
    <row r="1962" spans="12:17" x14ac:dyDescent="0.2">
      <c r="L1962" t="s">
        <v>1777</v>
      </c>
      <c r="M1962">
        <v>24</v>
      </c>
      <c r="N1962">
        <v>188</v>
      </c>
      <c r="O1962">
        <v>74</v>
      </c>
      <c r="P1962" t="str">
        <f t="shared" si="60"/>
        <v>candidate</v>
      </c>
      <c r="Q1962" t="str">
        <f t="shared" si="61"/>
        <v>candidate</v>
      </c>
    </row>
    <row r="1963" spans="12:17" x14ac:dyDescent="0.2">
      <c r="L1963" t="s">
        <v>1778</v>
      </c>
      <c r="M1963">
        <v>23</v>
      </c>
      <c r="N1963">
        <v>173</v>
      </c>
      <c r="O1963">
        <v>66</v>
      </c>
      <c r="P1963" t="str">
        <f t="shared" si="60"/>
        <v>conditioned</v>
      </c>
      <c r="Q1963" t="str">
        <f t="shared" si="61"/>
        <v>not a candidate</v>
      </c>
    </row>
    <row r="1964" spans="12:17" x14ac:dyDescent="0.2">
      <c r="L1964" t="s">
        <v>1469</v>
      </c>
      <c r="M1964">
        <v>25</v>
      </c>
      <c r="N1964">
        <v>178</v>
      </c>
      <c r="O1964">
        <v>72</v>
      </c>
      <c r="P1964" t="str">
        <f t="shared" si="60"/>
        <v>conditioned</v>
      </c>
      <c r="Q1964" t="str">
        <f t="shared" si="61"/>
        <v>not a candidate</v>
      </c>
    </row>
    <row r="1965" spans="12:17" x14ac:dyDescent="0.2">
      <c r="L1965" t="s">
        <v>1779</v>
      </c>
      <c r="M1965">
        <v>25</v>
      </c>
      <c r="N1965">
        <v>184</v>
      </c>
      <c r="O1965">
        <v>69</v>
      </c>
      <c r="P1965" t="str">
        <f t="shared" si="60"/>
        <v>candidate</v>
      </c>
      <c r="Q1965" t="str">
        <f t="shared" si="61"/>
        <v>candidate</v>
      </c>
    </row>
    <row r="1966" spans="12:17" x14ac:dyDescent="0.2">
      <c r="L1966" t="s">
        <v>1780</v>
      </c>
      <c r="M1966">
        <v>23</v>
      </c>
      <c r="N1966">
        <v>174</v>
      </c>
      <c r="O1966">
        <v>68</v>
      </c>
      <c r="P1966" t="str">
        <f t="shared" si="60"/>
        <v>conditioned</v>
      </c>
      <c r="Q1966" t="str">
        <f t="shared" si="61"/>
        <v>not a candidate</v>
      </c>
    </row>
    <row r="1967" spans="12:17" x14ac:dyDescent="0.2">
      <c r="L1967" t="s">
        <v>1781</v>
      </c>
      <c r="M1967">
        <v>26</v>
      </c>
      <c r="N1967">
        <v>192</v>
      </c>
      <c r="O1967">
        <v>88</v>
      </c>
      <c r="P1967" t="str">
        <f t="shared" si="60"/>
        <v>candidate</v>
      </c>
      <c r="Q1967" t="str">
        <f t="shared" si="61"/>
        <v>candidate</v>
      </c>
    </row>
    <row r="1968" spans="12:17" x14ac:dyDescent="0.2">
      <c r="L1968" t="s">
        <v>1782</v>
      </c>
      <c r="M1968">
        <v>25</v>
      </c>
      <c r="N1968">
        <v>180</v>
      </c>
      <c r="O1968">
        <v>78</v>
      </c>
      <c r="P1968" t="str">
        <f t="shared" si="60"/>
        <v>candidate</v>
      </c>
      <c r="Q1968" t="str">
        <f t="shared" si="61"/>
        <v>candidate</v>
      </c>
    </row>
    <row r="1969" spans="12:17" x14ac:dyDescent="0.2">
      <c r="L1969" t="s">
        <v>1783</v>
      </c>
      <c r="M1969">
        <v>25</v>
      </c>
      <c r="N1969">
        <v>186</v>
      </c>
      <c r="O1969">
        <v>75</v>
      </c>
      <c r="P1969" t="str">
        <f t="shared" si="60"/>
        <v>candidate</v>
      </c>
      <c r="Q1969" t="str">
        <f t="shared" si="61"/>
        <v>candidate</v>
      </c>
    </row>
    <row r="1970" spans="12:17" x14ac:dyDescent="0.2">
      <c r="L1970" t="s">
        <v>1784</v>
      </c>
      <c r="M1970">
        <v>29</v>
      </c>
      <c r="N1970">
        <v>193</v>
      </c>
      <c r="O1970">
        <v>85</v>
      </c>
      <c r="P1970" t="str">
        <f t="shared" si="60"/>
        <v>candidate</v>
      </c>
      <c r="Q1970" t="str">
        <f t="shared" si="61"/>
        <v>candidate</v>
      </c>
    </row>
    <row r="1971" spans="12:17" x14ac:dyDescent="0.2">
      <c r="L1971" t="s">
        <v>1785</v>
      </c>
      <c r="M1971">
        <v>24</v>
      </c>
      <c r="N1971">
        <v>180</v>
      </c>
      <c r="O1971">
        <v>73</v>
      </c>
      <c r="P1971" t="str">
        <f t="shared" si="60"/>
        <v>candidate</v>
      </c>
      <c r="Q1971" t="str">
        <f t="shared" si="61"/>
        <v>not a candidate</v>
      </c>
    </row>
    <row r="1972" spans="12:17" x14ac:dyDescent="0.2">
      <c r="L1972" t="s">
        <v>1786</v>
      </c>
      <c r="M1972">
        <v>26</v>
      </c>
      <c r="N1972">
        <v>182</v>
      </c>
      <c r="O1972">
        <v>70</v>
      </c>
      <c r="P1972" t="str">
        <f t="shared" si="60"/>
        <v>candidate</v>
      </c>
      <c r="Q1972" t="str">
        <f t="shared" si="61"/>
        <v>not a candidate</v>
      </c>
    </row>
    <row r="1973" spans="12:17" x14ac:dyDescent="0.2">
      <c r="L1973" t="s">
        <v>1787</v>
      </c>
      <c r="M1973">
        <v>28</v>
      </c>
      <c r="N1973">
        <v>190</v>
      </c>
      <c r="O1973">
        <v>86</v>
      </c>
      <c r="P1973" t="str">
        <f t="shared" si="60"/>
        <v>candidate</v>
      </c>
      <c r="Q1973" t="str">
        <f t="shared" si="61"/>
        <v>candidate</v>
      </c>
    </row>
    <row r="1974" spans="12:17" x14ac:dyDescent="0.2">
      <c r="L1974" t="s">
        <v>1788</v>
      </c>
      <c r="M1974">
        <v>25</v>
      </c>
      <c r="N1974">
        <v>180</v>
      </c>
      <c r="O1974">
        <v>74</v>
      </c>
      <c r="P1974" t="str">
        <f t="shared" si="60"/>
        <v>candidate</v>
      </c>
      <c r="Q1974" t="str">
        <f t="shared" si="61"/>
        <v>candidate</v>
      </c>
    </row>
    <row r="1975" spans="12:17" x14ac:dyDescent="0.2">
      <c r="L1975" t="s">
        <v>1789</v>
      </c>
      <c r="M1975">
        <v>25</v>
      </c>
      <c r="N1975">
        <v>174</v>
      </c>
      <c r="O1975">
        <v>66</v>
      </c>
      <c r="P1975" t="str">
        <f t="shared" si="60"/>
        <v>conditioned</v>
      </c>
      <c r="Q1975" t="str">
        <f t="shared" si="61"/>
        <v>not a candidate</v>
      </c>
    </row>
    <row r="1976" spans="12:17" x14ac:dyDescent="0.2">
      <c r="L1976" t="s">
        <v>1790</v>
      </c>
      <c r="M1976">
        <v>24</v>
      </c>
      <c r="N1976">
        <v>176</v>
      </c>
      <c r="O1976">
        <v>72</v>
      </c>
      <c r="P1976" t="str">
        <f t="shared" si="60"/>
        <v>conditioned</v>
      </c>
      <c r="Q1976" t="str">
        <f t="shared" si="61"/>
        <v>not a candidate</v>
      </c>
    </row>
    <row r="1977" spans="12:17" x14ac:dyDescent="0.2">
      <c r="L1977" t="s">
        <v>1791</v>
      </c>
      <c r="M1977">
        <v>25</v>
      </c>
      <c r="N1977">
        <v>188</v>
      </c>
      <c r="O1977">
        <v>84</v>
      </c>
      <c r="P1977" t="str">
        <f t="shared" si="60"/>
        <v>candidate</v>
      </c>
      <c r="Q1977" t="str">
        <f t="shared" si="61"/>
        <v>candidate</v>
      </c>
    </row>
    <row r="1978" spans="12:17" x14ac:dyDescent="0.2">
      <c r="L1978" t="s">
        <v>1792</v>
      </c>
      <c r="M1978">
        <v>24</v>
      </c>
      <c r="N1978">
        <v>194</v>
      </c>
      <c r="O1978">
        <v>95</v>
      </c>
      <c r="P1978" t="str">
        <f t="shared" si="60"/>
        <v>candidate</v>
      </c>
      <c r="Q1978" t="str">
        <f t="shared" si="61"/>
        <v>candidate</v>
      </c>
    </row>
    <row r="1979" spans="12:17" x14ac:dyDescent="0.2">
      <c r="L1979" t="s">
        <v>1793</v>
      </c>
      <c r="M1979">
        <v>24</v>
      </c>
      <c r="N1979">
        <v>187</v>
      </c>
      <c r="O1979">
        <v>84</v>
      </c>
      <c r="P1979" t="str">
        <f t="shared" si="60"/>
        <v>candidate</v>
      </c>
      <c r="Q1979" t="str">
        <f t="shared" si="61"/>
        <v>candidate</v>
      </c>
    </row>
    <row r="1980" spans="12:17" x14ac:dyDescent="0.2">
      <c r="L1980" t="s">
        <v>1794</v>
      </c>
      <c r="M1980">
        <v>27</v>
      </c>
      <c r="N1980">
        <v>184</v>
      </c>
      <c r="O1980">
        <v>84</v>
      </c>
      <c r="P1980" t="str">
        <f t="shared" si="60"/>
        <v>candidate</v>
      </c>
      <c r="Q1980" t="str">
        <f t="shared" si="61"/>
        <v>candidate</v>
      </c>
    </row>
    <row r="1981" spans="12:17" x14ac:dyDescent="0.2">
      <c r="L1981" t="s">
        <v>1795</v>
      </c>
      <c r="M1981">
        <v>23</v>
      </c>
      <c r="N1981">
        <v>183</v>
      </c>
      <c r="O1981">
        <v>75</v>
      </c>
      <c r="P1981" t="str">
        <f t="shared" si="60"/>
        <v>candidate</v>
      </c>
      <c r="Q1981" t="str">
        <f t="shared" si="61"/>
        <v>candidate</v>
      </c>
    </row>
    <row r="1982" spans="12:17" x14ac:dyDescent="0.2">
      <c r="L1982" t="s">
        <v>1796</v>
      </c>
      <c r="M1982">
        <v>31</v>
      </c>
      <c r="N1982">
        <v>174</v>
      </c>
      <c r="O1982">
        <v>69</v>
      </c>
      <c r="P1982" t="str">
        <f t="shared" si="60"/>
        <v>conditioned</v>
      </c>
      <c r="Q1982" t="str">
        <f t="shared" si="61"/>
        <v>not a candidate</v>
      </c>
    </row>
    <row r="1983" spans="12:17" x14ac:dyDescent="0.2">
      <c r="L1983" t="s">
        <v>1797</v>
      </c>
      <c r="M1983">
        <v>27</v>
      </c>
      <c r="N1983">
        <v>169</v>
      </c>
      <c r="O1983">
        <v>62</v>
      </c>
      <c r="P1983" t="str">
        <f t="shared" si="60"/>
        <v>conditioned</v>
      </c>
      <c r="Q1983" t="str">
        <f t="shared" si="61"/>
        <v>not a candidate</v>
      </c>
    </row>
    <row r="1984" spans="12:17" x14ac:dyDescent="0.2">
      <c r="L1984" t="s">
        <v>1500</v>
      </c>
      <c r="M1984">
        <v>29</v>
      </c>
      <c r="N1984">
        <v>191</v>
      </c>
      <c r="O1984">
        <v>91</v>
      </c>
      <c r="P1984" t="str">
        <f t="shared" si="60"/>
        <v>candidate</v>
      </c>
      <c r="Q1984" t="str">
        <f t="shared" si="61"/>
        <v>candidate</v>
      </c>
    </row>
    <row r="1985" spans="12:17" x14ac:dyDescent="0.2">
      <c r="L1985" t="s">
        <v>1798</v>
      </c>
      <c r="M1985">
        <v>28</v>
      </c>
      <c r="N1985">
        <v>185</v>
      </c>
      <c r="O1985">
        <v>75</v>
      </c>
      <c r="P1985" t="str">
        <f t="shared" si="60"/>
        <v>candidate</v>
      </c>
      <c r="Q1985" t="str">
        <f t="shared" si="61"/>
        <v>candidate</v>
      </c>
    </row>
    <row r="1986" spans="12:17" x14ac:dyDescent="0.2">
      <c r="L1986" t="s">
        <v>1799</v>
      </c>
      <c r="M1986">
        <v>30</v>
      </c>
      <c r="N1986">
        <v>174</v>
      </c>
      <c r="O1986">
        <v>74</v>
      </c>
      <c r="P1986" t="str">
        <f t="shared" ref="P1986:P2049" si="62">IF(AND(M1986&gt;=20, N1986&gt;=180), "candidate", "conditioned")</f>
        <v>conditioned</v>
      </c>
      <c r="Q1986" t="str">
        <f t="shared" ref="Q1986:Q2049" si="63">IF(OR(M1986&lt;=22, N1986&gt;=183, O1986&gt;=74), "candidate", "not a candidate")</f>
        <v>candidate</v>
      </c>
    </row>
    <row r="1987" spans="12:17" x14ac:dyDescent="0.2">
      <c r="L1987" t="s">
        <v>1800</v>
      </c>
      <c r="M1987">
        <v>28</v>
      </c>
      <c r="N1987">
        <v>176</v>
      </c>
      <c r="O1987">
        <v>79</v>
      </c>
      <c r="P1987" t="str">
        <f t="shared" si="62"/>
        <v>conditioned</v>
      </c>
      <c r="Q1987" t="str">
        <f t="shared" si="63"/>
        <v>candidate</v>
      </c>
    </row>
    <row r="1988" spans="12:17" x14ac:dyDescent="0.2">
      <c r="L1988" t="s">
        <v>1502</v>
      </c>
      <c r="M1988">
        <v>29</v>
      </c>
      <c r="N1988">
        <v>182</v>
      </c>
      <c r="O1988">
        <v>75</v>
      </c>
      <c r="P1988" t="str">
        <f t="shared" si="62"/>
        <v>candidate</v>
      </c>
      <c r="Q1988" t="str">
        <f t="shared" si="63"/>
        <v>candidate</v>
      </c>
    </row>
    <row r="1989" spans="12:17" x14ac:dyDescent="0.2">
      <c r="L1989" t="s">
        <v>1503</v>
      </c>
      <c r="M1989">
        <v>28</v>
      </c>
      <c r="N1989">
        <v>182</v>
      </c>
      <c r="O1989">
        <v>81</v>
      </c>
      <c r="P1989" t="str">
        <f t="shared" si="62"/>
        <v>candidate</v>
      </c>
      <c r="Q1989" t="str">
        <f t="shared" si="63"/>
        <v>candidate</v>
      </c>
    </row>
    <row r="1990" spans="12:17" x14ac:dyDescent="0.2">
      <c r="L1990" t="s">
        <v>1801</v>
      </c>
      <c r="M1990">
        <v>30</v>
      </c>
      <c r="N1990">
        <v>178</v>
      </c>
      <c r="O1990">
        <v>74</v>
      </c>
      <c r="P1990" t="str">
        <f t="shared" si="62"/>
        <v>conditioned</v>
      </c>
      <c r="Q1990" t="str">
        <f t="shared" si="63"/>
        <v>candidate</v>
      </c>
    </row>
    <row r="1991" spans="12:17" x14ac:dyDescent="0.2">
      <c r="L1991" t="s">
        <v>1802</v>
      </c>
      <c r="M1991">
        <v>30</v>
      </c>
      <c r="N1991">
        <v>172</v>
      </c>
      <c r="O1991">
        <v>65</v>
      </c>
      <c r="P1991" t="str">
        <f t="shared" si="62"/>
        <v>conditioned</v>
      </c>
      <c r="Q1991" t="str">
        <f t="shared" si="63"/>
        <v>not a candidate</v>
      </c>
    </row>
    <row r="1992" spans="12:17" x14ac:dyDescent="0.2">
      <c r="L1992" t="s">
        <v>1803</v>
      </c>
      <c r="M1992">
        <v>28</v>
      </c>
      <c r="N1992">
        <v>193</v>
      </c>
      <c r="O1992">
        <v>86</v>
      </c>
      <c r="P1992" t="str">
        <f t="shared" si="62"/>
        <v>candidate</v>
      </c>
      <c r="Q1992" t="str">
        <f t="shared" si="63"/>
        <v>candidate</v>
      </c>
    </row>
    <row r="1993" spans="12:17" x14ac:dyDescent="0.2">
      <c r="L1993" t="s">
        <v>1804</v>
      </c>
      <c r="M1993">
        <v>28</v>
      </c>
      <c r="N1993">
        <v>173</v>
      </c>
      <c r="O1993">
        <v>70</v>
      </c>
      <c r="P1993" t="str">
        <f t="shared" si="62"/>
        <v>conditioned</v>
      </c>
      <c r="Q1993" t="str">
        <f t="shared" si="63"/>
        <v>not a candidate</v>
      </c>
    </row>
    <row r="1994" spans="12:17" x14ac:dyDescent="0.2">
      <c r="L1994" t="s">
        <v>1805</v>
      </c>
      <c r="M1994">
        <v>30</v>
      </c>
      <c r="N1994">
        <v>179</v>
      </c>
      <c r="O1994">
        <v>72</v>
      </c>
      <c r="P1994" t="str">
        <f t="shared" si="62"/>
        <v>conditioned</v>
      </c>
      <c r="Q1994" t="str">
        <f t="shared" si="63"/>
        <v>not a candidate</v>
      </c>
    </row>
    <row r="1995" spans="12:17" x14ac:dyDescent="0.2">
      <c r="L1995" t="s">
        <v>1806</v>
      </c>
      <c r="M1995">
        <v>26</v>
      </c>
      <c r="N1995">
        <v>187</v>
      </c>
      <c r="O1995">
        <v>79</v>
      </c>
      <c r="P1995" t="str">
        <f t="shared" si="62"/>
        <v>candidate</v>
      </c>
      <c r="Q1995" t="str">
        <f t="shared" si="63"/>
        <v>candidate</v>
      </c>
    </row>
    <row r="1996" spans="12:17" x14ac:dyDescent="0.2">
      <c r="L1996" t="s">
        <v>1807</v>
      </c>
      <c r="M1996">
        <v>26</v>
      </c>
      <c r="N1996">
        <v>173</v>
      </c>
      <c r="O1996">
        <v>69</v>
      </c>
      <c r="P1996" t="str">
        <f t="shared" si="62"/>
        <v>conditioned</v>
      </c>
      <c r="Q1996" t="str">
        <f t="shared" si="63"/>
        <v>not a candidate</v>
      </c>
    </row>
    <row r="1997" spans="12:17" x14ac:dyDescent="0.2">
      <c r="L1997" t="s">
        <v>1808</v>
      </c>
      <c r="M1997">
        <v>27</v>
      </c>
      <c r="N1997">
        <v>174</v>
      </c>
      <c r="O1997">
        <v>70</v>
      </c>
      <c r="P1997" t="str">
        <f t="shared" si="62"/>
        <v>conditioned</v>
      </c>
      <c r="Q1997" t="str">
        <f t="shared" si="63"/>
        <v>not a candidate</v>
      </c>
    </row>
    <row r="1998" spans="12:17" x14ac:dyDescent="0.2">
      <c r="L1998" t="s">
        <v>1809</v>
      </c>
      <c r="M1998">
        <v>26</v>
      </c>
      <c r="N1998">
        <v>175</v>
      </c>
      <c r="O1998">
        <v>74</v>
      </c>
      <c r="P1998" t="str">
        <f t="shared" si="62"/>
        <v>conditioned</v>
      </c>
      <c r="Q1998" t="str">
        <f t="shared" si="63"/>
        <v>candidate</v>
      </c>
    </row>
    <row r="1999" spans="12:17" x14ac:dyDescent="0.2">
      <c r="L1999" t="s">
        <v>1810</v>
      </c>
      <c r="M1999">
        <v>29</v>
      </c>
      <c r="N1999">
        <v>175</v>
      </c>
      <c r="O1999">
        <v>65</v>
      </c>
      <c r="P1999" t="str">
        <f t="shared" si="62"/>
        <v>conditioned</v>
      </c>
      <c r="Q1999" t="str">
        <f t="shared" si="63"/>
        <v>not a candidate</v>
      </c>
    </row>
    <row r="2000" spans="12:17" x14ac:dyDescent="0.2">
      <c r="L2000" t="s">
        <v>1811</v>
      </c>
      <c r="M2000">
        <v>29</v>
      </c>
      <c r="N2000">
        <v>177</v>
      </c>
      <c r="O2000">
        <v>77</v>
      </c>
      <c r="P2000" t="str">
        <f t="shared" si="62"/>
        <v>conditioned</v>
      </c>
      <c r="Q2000" t="str">
        <f t="shared" si="63"/>
        <v>candidate</v>
      </c>
    </row>
    <row r="2001" spans="12:17" x14ac:dyDescent="0.2">
      <c r="L2001" t="s">
        <v>1812</v>
      </c>
      <c r="M2001">
        <v>29</v>
      </c>
      <c r="N2001">
        <v>184</v>
      </c>
      <c r="O2001">
        <v>81</v>
      </c>
      <c r="P2001" t="str">
        <f t="shared" si="62"/>
        <v>candidate</v>
      </c>
      <c r="Q2001" t="str">
        <f t="shared" si="63"/>
        <v>candidate</v>
      </c>
    </row>
    <row r="2002" spans="12:17" x14ac:dyDescent="0.2">
      <c r="L2002" t="s">
        <v>1813</v>
      </c>
      <c r="M2002">
        <v>30</v>
      </c>
      <c r="N2002">
        <v>192</v>
      </c>
      <c r="O2002">
        <v>84</v>
      </c>
      <c r="P2002" t="str">
        <f t="shared" si="62"/>
        <v>candidate</v>
      </c>
      <c r="Q2002" t="str">
        <f t="shared" si="63"/>
        <v>candidate</v>
      </c>
    </row>
    <row r="2003" spans="12:17" x14ac:dyDescent="0.2">
      <c r="L2003" t="s">
        <v>1814</v>
      </c>
      <c r="M2003">
        <v>30</v>
      </c>
      <c r="N2003">
        <v>181</v>
      </c>
      <c r="O2003">
        <v>69</v>
      </c>
      <c r="P2003" t="str">
        <f t="shared" si="62"/>
        <v>candidate</v>
      </c>
      <c r="Q2003" t="str">
        <f t="shared" si="63"/>
        <v>not a candidate</v>
      </c>
    </row>
    <row r="2004" spans="12:17" x14ac:dyDescent="0.2">
      <c r="L2004" t="s">
        <v>1815</v>
      </c>
      <c r="M2004">
        <v>29</v>
      </c>
      <c r="N2004">
        <v>180</v>
      </c>
      <c r="O2004">
        <v>70</v>
      </c>
      <c r="P2004" t="str">
        <f t="shared" si="62"/>
        <v>candidate</v>
      </c>
      <c r="Q2004" t="str">
        <f t="shared" si="63"/>
        <v>not a candidate</v>
      </c>
    </row>
    <row r="2005" spans="12:17" x14ac:dyDescent="0.2">
      <c r="L2005" t="s">
        <v>1816</v>
      </c>
      <c r="M2005">
        <v>30</v>
      </c>
      <c r="N2005">
        <v>179</v>
      </c>
      <c r="O2005">
        <v>73</v>
      </c>
      <c r="P2005" t="str">
        <f t="shared" si="62"/>
        <v>conditioned</v>
      </c>
      <c r="Q2005" t="str">
        <f t="shared" si="63"/>
        <v>not a candidate</v>
      </c>
    </row>
    <row r="2006" spans="12:17" x14ac:dyDescent="0.2">
      <c r="L2006" t="s">
        <v>1817</v>
      </c>
      <c r="M2006">
        <v>29</v>
      </c>
      <c r="N2006">
        <v>182</v>
      </c>
      <c r="O2006">
        <v>80</v>
      </c>
      <c r="P2006" t="str">
        <f t="shared" si="62"/>
        <v>candidate</v>
      </c>
      <c r="Q2006" t="str">
        <f t="shared" si="63"/>
        <v>candidate</v>
      </c>
    </row>
    <row r="2007" spans="12:17" x14ac:dyDescent="0.2">
      <c r="L2007" t="s">
        <v>1818</v>
      </c>
      <c r="M2007">
        <v>29</v>
      </c>
      <c r="N2007">
        <v>194</v>
      </c>
      <c r="O2007">
        <v>77</v>
      </c>
      <c r="P2007" t="str">
        <f t="shared" si="62"/>
        <v>candidate</v>
      </c>
      <c r="Q2007" t="str">
        <f t="shared" si="63"/>
        <v>candidate</v>
      </c>
    </row>
    <row r="2008" spans="12:17" x14ac:dyDescent="0.2">
      <c r="L2008" t="s">
        <v>1819</v>
      </c>
      <c r="M2008">
        <v>27</v>
      </c>
      <c r="N2008">
        <v>181</v>
      </c>
      <c r="O2008">
        <v>73</v>
      </c>
      <c r="P2008" t="str">
        <f t="shared" si="62"/>
        <v>candidate</v>
      </c>
      <c r="Q2008" t="str">
        <f t="shared" si="63"/>
        <v>not a candidate</v>
      </c>
    </row>
    <row r="2009" spans="12:17" x14ac:dyDescent="0.2">
      <c r="L2009" t="s">
        <v>1820</v>
      </c>
      <c r="M2009">
        <v>27</v>
      </c>
      <c r="N2009">
        <v>186</v>
      </c>
      <c r="O2009">
        <v>83</v>
      </c>
      <c r="P2009" t="str">
        <f t="shared" si="62"/>
        <v>candidate</v>
      </c>
      <c r="Q2009" t="str">
        <f t="shared" si="63"/>
        <v>candidate</v>
      </c>
    </row>
    <row r="2010" spans="12:17" x14ac:dyDescent="0.2">
      <c r="L2010" t="s">
        <v>1821</v>
      </c>
      <c r="M2010">
        <v>30</v>
      </c>
      <c r="N2010">
        <v>173</v>
      </c>
      <c r="O2010">
        <v>67</v>
      </c>
      <c r="P2010" t="str">
        <f t="shared" si="62"/>
        <v>conditioned</v>
      </c>
      <c r="Q2010" t="str">
        <f t="shared" si="63"/>
        <v>not a candidate</v>
      </c>
    </row>
    <row r="2011" spans="12:17" x14ac:dyDescent="0.2">
      <c r="L2011" t="s">
        <v>1822</v>
      </c>
      <c r="M2011">
        <v>26</v>
      </c>
      <c r="N2011">
        <v>179</v>
      </c>
      <c r="O2011">
        <v>69</v>
      </c>
      <c r="P2011" t="str">
        <f t="shared" si="62"/>
        <v>conditioned</v>
      </c>
      <c r="Q2011" t="str">
        <f t="shared" si="63"/>
        <v>not a candidate</v>
      </c>
    </row>
    <row r="2012" spans="12:17" x14ac:dyDescent="0.2">
      <c r="L2012" t="s">
        <v>1823</v>
      </c>
      <c r="M2012">
        <v>27</v>
      </c>
      <c r="N2012">
        <v>180</v>
      </c>
      <c r="O2012">
        <v>71</v>
      </c>
      <c r="P2012" t="str">
        <f t="shared" si="62"/>
        <v>candidate</v>
      </c>
      <c r="Q2012" t="str">
        <f t="shared" si="63"/>
        <v>not a candidate</v>
      </c>
    </row>
    <row r="2013" spans="12:17" x14ac:dyDescent="0.2">
      <c r="L2013" t="s">
        <v>1824</v>
      </c>
      <c r="M2013">
        <v>29</v>
      </c>
      <c r="N2013">
        <v>178</v>
      </c>
      <c r="O2013">
        <v>64</v>
      </c>
      <c r="P2013" t="str">
        <f t="shared" si="62"/>
        <v>conditioned</v>
      </c>
      <c r="Q2013" t="str">
        <f t="shared" si="63"/>
        <v>not a candidate</v>
      </c>
    </row>
    <row r="2014" spans="12:17" x14ac:dyDescent="0.2">
      <c r="L2014" t="s">
        <v>1825</v>
      </c>
      <c r="M2014">
        <v>30</v>
      </c>
      <c r="N2014">
        <v>181</v>
      </c>
      <c r="O2014">
        <v>72</v>
      </c>
      <c r="P2014" t="str">
        <f t="shared" si="62"/>
        <v>candidate</v>
      </c>
      <c r="Q2014" t="str">
        <f t="shared" si="63"/>
        <v>not a candidate</v>
      </c>
    </row>
    <row r="2015" spans="12:17" x14ac:dyDescent="0.2">
      <c r="L2015" t="s">
        <v>1826</v>
      </c>
      <c r="M2015">
        <v>35</v>
      </c>
      <c r="N2015">
        <v>180</v>
      </c>
      <c r="O2015">
        <v>70</v>
      </c>
      <c r="P2015" t="str">
        <f t="shared" si="62"/>
        <v>candidate</v>
      </c>
      <c r="Q2015" t="str">
        <f t="shared" si="63"/>
        <v>not a candidate</v>
      </c>
    </row>
    <row r="2016" spans="12:17" x14ac:dyDescent="0.2">
      <c r="L2016" t="s">
        <v>1827</v>
      </c>
      <c r="M2016">
        <v>30</v>
      </c>
      <c r="N2016">
        <v>179</v>
      </c>
      <c r="O2016">
        <v>70</v>
      </c>
      <c r="P2016" t="str">
        <f t="shared" si="62"/>
        <v>conditioned</v>
      </c>
      <c r="Q2016" t="str">
        <f t="shared" si="63"/>
        <v>not a candidate</v>
      </c>
    </row>
    <row r="2017" spans="12:17" x14ac:dyDescent="0.2">
      <c r="L2017" t="s">
        <v>1828</v>
      </c>
      <c r="M2017">
        <v>30</v>
      </c>
      <c r="N2017">
        <v>179</v>
      </c>
      <c r="O2017">
        <v>68</v>
      </c>
      <c r="P2017" t="str">
        <f t="shared" si="62"/>
        <v>conditioned</v>
      </c>
      <c r="Q2017" t="str">
        <f t="shared" si="63"/>
        <v>not a candidate</v>
      </c>
    </row>
    <row r="2018" spans="12:17" x14ac:dyDescent="0.2">
      <c r="L2018" t="s">
        <v>1829</v>
      </c>
      <c r="M2018">
        <v>27</v>
      </c>
      <c r="N2018">
        <v>175</v>
      </c>
      <c r="O2018">
        <v>71</v>
      </c>
      <c r="P2018" t="str">
        <f t="shared" si="62"/>
        <v>conditioned</v>
      </c>
      <c r="Q2018" t="str">
        <f t="shared" si="63"/>
        <v>not a candidate</v>
      </c>
    </row>
    <row r="2019" spans="12:17" x14ac:dyDescent="0.2">
      <c r="L2019" t="s">
        <v>1830</v>
      </c>
      <c r="M2019">
        <v>30</v>
      </c>
      <c r="N2019">
        <v>186</v>
      </c>
      <c r="O2019">
        <v>79</v>
      </c>
      <c r="P2019" t="str">
        <f t="shared" si="62"/>
        <v>candidate</v>
      </c>
      <c r="Q2019" t="str">
        <f t="shared" si="63"/>
        <v>candidate</v>
      </c>
    </row>
    <row r="2020" spans="12:17" x14ac:dyDescent="0.2">
      <c r="L2020" t="s">
        <v>1831</v>
      </c>
      <c r="M2020">
        <v>29</v>
      </c>
      <c r="N2020">
        <v>180</v>
      </c>
      <c r="O2020">
        <v>89</v>
      </c>
      <c r="P2020" t="str">
        <f t="shared" si="62"/>
        <v>candidate</v>
      </c>
      <c r="Q2020" t="str">
        <f t="shared" si="63"/>
        <v>candidate</v>
      </c>
    </row>
    <row r="2021" spans="12:17" x14ac:dyDescent="0.2">
      <c r="L2021" t="s">
        <v>1832</v>
      </c>
      <c r="M2021">
        <v>30</v>
      </c>
      <c r="N2021">
        <v>180</v>
      </c>
      <c r="O2021">
        <v>78</v>
      </c>
      <c r="P2021" t="str">
        <f t="shared" si="62"/>
        <v>candidate</v>
      </c>
      <c r="Q2021" t="str">
        <f t="shared" si="63"/>
        <v>candidate</v>
      </c>
    </row>
    <row r="2022" spans="12:17" x14ac:dyDescent="0.2">
      <c r="L2022" t="s">
        <v>1833</v>
      </c>
      <c r="M2022">
        <v>28</v>
      </c>
      <c r="N2022">
        <v>177</v>
      </c>
      <c r="O2022">
        <v>63</v>
      </c>
      <c r="P2022" t="str">
        <f t="shared" si="62"/>
        <v>conditioned</v>
      </c>
      <c r="Q2022" t="str">
        <f t="shared" si="63"/>
        <v>not a candidate</v>
      </c>
    </row>
    <row r="2023" spans="12:17" x14ac:dyDescent="0.2">
      <c r="L2023" t="s">
        <v>1834</v>
      </c>
      <c r="M2023">
        <v>27</v>
      </c>
      <c r="N2023">
        <v>197</v>
      </c>
      <c r="O2023">
        <v>80</v>
      </c>
      <c r="P2023" t="str">
        <f t="shared" si="62"/>
        <v>candidate</v>
      </c>
      <c r="Q2023" t="str">
        <f t="shared" si="63"/>
        <v>candidate</v>
      </c>
    </row>
    <row r="2024" spans="12:17" x14ac:dyDescent="0.2">
      <c r="L2024" t="s">
        <v>1516</v>
      </c>
      <c r="M2024">
        <v>27</v>
      </c>
      <c r="N2024">
        <v>187</v>
      </c>
      <c r="O2024">
        <v>81</v>
      </c>
      <c r="P2024" t="str">
        <f t="shared" si="62"/>
        <v>candidate</v>
      </c>
      <c r="Q2024" t="str">
        <f t="shared" si="63"/>
        <v>candidate</v>
      </c>
    </row>
    <row r="2025" spans="12:17" x14ac:dyDescent="0.2">
      <c r="L2025" t="s">
        <v>1835</v>
      </c>
      <c r="M2025">
        <v>26</v>
      </c>
      <c r="N2025">
        <v>180</v>
      </c>
      <c r="O2025">
        <v>70</v>
      </c>
      <c r="P2025" t="str">
        <f t="shared" si="62"/>
        <v>candidate</v>
      </c>
      <c r="Q2025" t="str">
        <f t="shared" si="63"/>
        <v>not a candidate</v>
      </c>
    </row>
    <row r="2026" spans="12:17" x14ac:dyDescent="0.2">
      <c r="L2026" t="s">
        <v>1836</v>
      </c>
      <c r="M2026">
        <v>26</v>
      </c>
      <c r="N2026">
        <v>182</v>
      </c>
      <c r="O2026">
        <v>79</v>
      </c>
      <c r="P2026" t="str">
        <f t="shared" si="62"/>
        <v>candidate</v>
      </c>
      <c r="Q2026" t="str">
        <f t="shared" si="63"/>
        <v>candidate</v>
      </c>
    </row>
    <row r="2027" spans="12:17" x14ac:dyDescent="0.2">
      <c r="L2027" t="s">
        <v>1837</v>
      </c>
      <c r="M2027">
        <v>26</v>
      </c>
      <c r="N2027">
        <v>178</v>
      </c>
      <c r="O2027">
        <v>64</v>
      </c>
      <c r="P2027" t="str">
        <f t="shared" si="62"/>
        <v>conditioned</v>
      </c>
      <c r="Q2027" t="str">
        <f t="shared" si="63"/>
        <v>not a candidate</v>
      </c>
    </row>
    <row r="2028" spans="12:17" x14ac:dyDescent="0.2">
      <c r="L2028" t="s">
        <v>1838</v>
      </c>
      <c r="M2028">
        <v>26</v>
      </c>
      <c r="N2028">
        <v>177</v>
      </c>
      <c r="O2028">
        <v>79</v>
      </c>
      <c r="P2028" t="str">
        <f t="shared" si="62"/>
        <v>conditioned</v>
      </c>
      <c r="Q2028" t="str">
        <f t="shared" si="63"/>
        <v>candidate</v>
      </c>
    </row>
    <row r="2029" spans="12:17" x14ac:dyDescent="0.2">
      <c r="L2029" t="s">
        <v>1839</v>
      </c>
      <c r="M2029">
        <v>27</v>
      </c>
      <c r="N2029">
        <v>186</v>
      </c>
      <c r="O2029">
        <v>77</v>
      </c>
      <c r="P2029" t="str">
        <f t="shared" si="62"/>
        <v>candidate</v>
      </c>
      <c r="Q2029" t="str">
        <f t="shared" si="63"/>
        <v>candidate</v>
      </c>
    </row>
    <row r="2030" spans="12:17" x14ac:dyDescent="0.2">
      <c r="L2030" t="s">
        <v>1840</v>
      </c>
      <c r="M2030">
        <v>28</v>
      </c>
      <c r="N2030">
        <v>175</v>
      </c>
      <c r="O2030">
        <v>72</v>
      </c>
      <c r="P2030" t="str">
        <f t="shared" si="62"/>
        <v>conditioned</v>
      </c>
      <c r="Q2030" t="str">
        <f t="shared" si="63"/>
        <v>not a candidate</v>
      </c>
    </row>
    <row r="2031" spans="12:17" x14ac:dyDescent="0.2">
      <c r="L2031" t="s">
        <v>1841</v>
      </c>
      <c r="M2031">
        <v>28</v>
      </c>
      <c r="N2031">
        <v>188</v>
      </c>
      <c r="O2031">
        <v>75</v>
      </c>
      <c r="P2031" t="str">
        <f t="shared" si="62"/>
        <v>candidate</v>
      </c>
      <c r="Q2031" t="str">
        <f t="shared" si="63"/>
        <v>candidate</v>
      </c>
    </row>
    <row r="2032" spans="12:17" x14ac:dyDescent="0.2">
      <c r="L2032" t="s">
        <v>1842</v>
      </c>
      <c r="M2032">
        <v>28</v>
      </c>
      <c r="N2032">
        <v>185</v>
      </c>
      <c r="O2032">
        <v>81</v>
      </c>
      <c r="P2032" t="str">
        <f t="shared" si="62"/>
        <v>candidate</v>
      </c>
      <c r="Q2032" t="str">
        <f t="shared" si="63"/>
        <v>candidate</v>
      </c>
    </row>
    <row r="2033" spans="12:17" x14ac:dyDescent="0.2">
      <c r="L2033" t="s">
        <v>1843</v>
      </c>
      <c r="M2033">
        <v>25</v>
      </c>
      <c r="N2033">
        <v>175</v>
      </c>
      <c r="O2033">
        <v>64</v>
      </c>
      <c r="P2033" t="str">
        <f t="shared" si="62"/>
        <v>conditioned</v>
      </c>
      <c r="Q2033" t="str">
        <f t="shared" si="63"/>
        <v>not a candidate</v>
      </c>
    </row>
    <row r="2034" spans="12:17" x14ac:dyDescent="0.2">
      <c r="L2034" t="s">
        <v>1844</v>
      </c>
      <c r="M2034">
        <v>30</v>
      </c>
      <c r="N2034">
        <v>192</v>
      </c>
      <c r="O2034">
        <v>85</v>
      </c>
      <c r="P2034" t="str">
        <f t="shared" si="62"/>
        <v>candidate</v>
      </c>
      <c r="Q2034" t="str">
        <f t="shared" si="63"/>
        <v>candidate</v>
      </c>
    </row>
    <row r="2035" spans="12:17" x14ac:dyDescent="0.2">
      <c r="L2035" t="s">
        <v>1845</v>
      </c>
      <c r="M2035">
        <v>25</v>
      </c>
      <c r="N2035">
        <v>167</v>
      </c>
      <c r="O2035">
        <v>58</v>
      </c>
      <c r="P2035" t="str">
        <f t="shared" si="62"/>
        <v>conditioned</v>
      </c>
      <c r="Q2035" t="str">
        <f t="shared" si="63"/>
        <v>not a candidate</v>
      </c>
    </row>
    <row r="2036" spans="12:17" x14ac:dyDescent="0.2">
      <c r="L2036" t="s">
        <v>1846</v>
      </c>
      <c r="M2036">
        <v>30</v>
      </c>
      <c r="N2036">
        <v>185</v>
      </c>
      <c r="O2036">
        <v>81</v>
      </c>
      <c r="P2036" t="str">
        <f t="shared" si="62"/>
        <v>candidate</v>
      </c>
      <c r="Q2036" t="str">
        <f t="shared" si="63"/>
        <v>candidate</v>
      </c>
    </row>
    <row r="2037" spans="12:17" x14ac:dyDescent="0.2">
      <c r="L2037" t="s">
        <v>1847</v>
      </c>
      <c r="M2037">
        <v>26</v>
      </c>
      <c r="N2037">
        <v>172</v>
      </c>
      <c r="O2037">
        <v>68</v>
      </c>
      <c r="P2037" t="str">
        <f t="shared" si="62"/>
        <v>conditioned</v>
      </c>
      <c r="Q2037" t="str">
        <f t="shared" si="63"/>
        <v>not a candidate</v>
      </c>
    </row>
    <row r="2038" spans="12:17" x14ac:dyDescent="0.2">
      <c r="L2038" t="s">
        <v>1848</v>
      </c>
      <c r="M2038">
        <v>27</v>
      </c>
      <c r="N2038">
        <v>175</v>
      </c>
      <c r="O2038">
        <v>62</v>
      </c>
      <c r="P2038" t="str">
        <f t="shared" si="62"/>
        <v>conditioned</v>
      </c>
      <c r="Q2038" t="str">
        <f t="shared" si="63"/>
        <v>not a candidate</v>
      </c>
    </row>
    <row r="2039" spans="12:17" x14ac:dyDescent="0.2">
      <c r="L2039" t="s">
        <v>1425</v>
      </c>
      <c r="M2039">
        <v>27</v>
      </c>
      <c r="N2039">
        <v>169</v>
      </c>
      <c r="O2039">
        <v>63</v>
      </c>
      <c r="P2039" t="str">
        <f t="shared" si="62"/>
        <v>conditioned</v>
      </c>
      <c r="Q2039" t="str">
        <f t="shared" si="63"/>
        <v>not a candidate</v>
      </c>
    </row>
    <row r="2040" spans="12:17" x14ac:dyDescent="0.2">
      <c r="L2040" t="s">
        <v>1849</v>
      </c>
      <c r="M2040">
        <v>26</v>
      </c>
      <c r="N2040">
        <v>187</v>
      </c>
      <c r="O2040">
        <v>71</v>
      </c>
      <c r="P2040" t="str">
        <f t="shared" si="62"/>
        <v>candidate</v>
      </c>
      <c r="Q2040" t="str">
        <f t="shared" si="63"/>
        <v>candidate</v>
      </c>
    </row>
    <row r="2041" spans="12:17" x14ac:dyDescent="0.2">
      <c r="L2041" t="s">
        <v>1850</v>
      </c>
      <c r="M2041">
        <v>26</v>
      </c>
      <c r="N2041">
        <v>180</v>
      </c>
      <c r="O2041">
        <v>75</v>
      </c>
      <c r="P2041" t="str">
        <f t="shared" si="62"/>
        <v>candidate</v>
      </c>
      <c r="Q2041" t="str">
        <f t="shared" si="63"/>
        <v>candidate</v>
      </c>
    </row>
    <row r="2042" spans="12:17" x14ac:dyDescent="0.2">
      <c r="L2042" t="s">
        <v>1851</v>
      </c>
      <c r="M2042">
        <v>34</v>
      </c>
      <c r="N2042">
        <v>189</v>
      </c>
      <c r="O2042">
        <v>75</v>
      </c>
      <c r="P2042" t="str">
        <f t="shared" si="62"/>
        <v>candidate</v>
      </c>
      <c r="Q2042" t="str">
        <f t="shared" si="63"/>
        <v>candidate</v>
      </c>
    </row>
    <row r="2043" spans="12:17" x14ac:dyDescent="0.2">
      <c r="L2043" t="s">
        <v>1852</v>
      </c>
      <c r="M2043">
        <v>39</v>
      </c>
      <c r="N2043">
        <v>185</v>
      </c>
      <c r="O2043">
        <v>82</v>
      </c>
      <c r="P2043" t="str">
        <f t="shared" si="62"/>
        <v>candidate</v>
      </c>
      <c r="Q2043" t="str">
        <f t="shared" si="63"/>
        <v>candidate</v>
      </c>
    </row>
    <row r="2044" spans="12:17" x14ac:dyDescent="0.2">
      <c r="L2044" t="s">
        <v>1853</v>
      </c>
      <c r="M2044">
        <v>35</v>
      </c>
      <c r="N2044">
        <v>178</v>
      </c>
      <c r="O2044">
        <v>73</v>
      </c>
      <c r="P2044" t="str">
        <f t="shared" si="62"/>
        <v>conditioned</v>
      </c>
      <c r="Q2044" t="str">
        <f t="shared" si="63"/>
        <v>not a candidate</v>
      </c>
    </row>
    <row r="2045" spans="12:17" x14ac:dyDescent="0.2">
      <c r="L2045" t="s">
        <v>1854</v>
      </c>
      <c r="M2045">
        <v>34</v>
      </c>
      <c r="N2045">
        <v>186</v>
      </c>
      <c r="O2045">
        <v>80</v>
      </c>
      <c r="P2045" t="str">
        <f t="shared" si="62"/>
        <v>candidate</v>
      </c>
      <c r="Q2045" t="str">
        <f t="shared" si="63"/>
        <v>candidate</v>
      </c>
    </row>
    <row r="2046" spans="12:17" x14ac:dyDescent="0.2">
      <c r="L2046" t="s">
        <v>1855</v>
      </c>
      <c r="M2046">
        <v>33</v>
      </c>
      <c r="N2046">
        <v>175</v>
      </c>
      <c r="O2046">
        <v>74</v>
      </c>
      <c r="P2046" t="str">
        <f t="shared" si="62"/>
        <v>conditioned</v>
      </c>
      <c r="Q2046" t="str">
        <f t="shared" si="63"/>
        <v>candidate</v>
      </c>
    </row>
    <row r="2047" spans="12:17" x14ac:dyDescent="0.2">
      <c r="L2047" t="s">
        <v>1856</v>
      </c>
      <c r="M2047">
        <v>33</v>
      </c>
      <c r="N2047">
        <v>187</v>
      </c>
      <c r="O2047">
        <v>90</v>
      </c>
      <c r="P2047" t="str">
        <f t="shared" si="62"/>
        <v>candidate</v>
      </c>
      <c r="Q2047" t="str">
        <f t="shared" si="63"/>
        <v>candidate</v>
      </c>
    </row>
    <row r="2048" spans="12:17" x14ac:dyDescent="0.2">
      <c r="L2048" t="s">
        <v>1857</v>
      </c>
      <c r="M2048">
        <v>36</v>
      </c>
      <c r="N2048">
        <v>190</v>
      </c>
      <c r="O2048">
        <v>85</v>
      </c>
      <c r="P2048" t="str">
        <f t="shared" si="62"/>
        <v>candidate</v>
      </c>
      <c r="Q2048" t="str">
        <f t="shared" si="63"/>
        <v>candidate</v>
      </c>
    </row>
    <row r="2049" spans="12:17" x14ac:dyDescent="0.2">
      <c r="L2049" t="s">
        <v>1858</v>
      </c>
      <c r="M2049">
        <v>35</v>
      </c>
      <c r="N2049">
        <v>187</v>
      </c>
      <c r="O2049">
        <v>81</v>
      </c>
      <c r="P2049" t="str">
        <f t="shared" si="62"/>
        <v>candidate</v>
      </c>
      <c r="Q2049" t="str">
        <f t="shared" si="63"/>
        <v>candidate</v>
      </c>
    </row>
    <row r="2050" spans="12:17" x14ac:dyDescent="0.2">
      <c r="L2050" t="s">
        <v>1859</v>
      </c>
      <c r="M2050">
        <v>33</v>
      </c>
      <c r="N2050">
        <v>196</v>
      </c>
      <c r="O2050">
        <v>90</v>
      </c>
      <c r="P2050" t="str">
        <f t="shared" ref="P2050:P2113" si="64">IF(AND(M2050&gt;=20, N2050&gt;=180), "candidate", "conditioned")</f>
        <v>candidate</v>
      </c>
      <c r="Q2050" t="str">
        <f t="shared" ref="Q2050:Q2113" si="65">IF(OR(M2050&lt;=22, N2050&gt;=183, O2050&gt;=74), "candidate", "not a candidate")</f>
        <v>candidate</v>
      </c>
    </row>
    <row r="2051" spans="12:17" x14ac:dyDescent="0.2">
      <c r="L2051" t="s">
        <v>1860</v>
      </c>
      <c r="M2051">
        <v>32</v>
      </c>
      <c r="N2051">
        <v>185</v>
      </c>
      <c r="O2051">
        <v>75</v>
      </c>
      <c r="P2051" t="str">
        <f t="shared" si="64"/>
        <v>candidate</v>
      </c>
      <c r="Q2051" t="str">
        <f t="shared" si="65"/>
        <v>candidate</v>
      </c>
    </row>
    <row r="2052" spans="12:17" x14ac:dyDescent="0.2">
      <c r="L2052" t="s">
        <v>1042</v>
      </c>
      <c r="M2052">
        <v>32</v>
      </c>
      <c r="N2052">
        <v>189</v>
      </c>
      <c r="O2052">
        <v>84</v>
      </c>
      <c r="P2052" t="str">
        <f t="shared" si="64"/>
        <v>candidate</v>
      </c>
      <c r="Q2052" t="str">
        <f t="shared" si="65"/>
        <v>candidate</v>
      </c>
    </row>
    <row r="2053" spans="12:17" x14ac:dyDescent="0.2">
      <c r="L2053" t="s">
        <v>1861</v>
      </c>
      <c r="M2053">
        <v>34</v>
      </c>
      <c r="N2053">
        <v>185</v>
      </c>
      <c r="O2053">
        <v>84</v>
      </c>
      <c r="P2053" t="str">
        <f t="shared" si="64"/>
        <v>candidate</v>
      </c>
      <c r="Q2053" t="str">
        <f t="shared" si="65"/>
        <v>candidate</v>
      </c>
    </row>
    <row r="2054" spans="12:17" x14ac:dyDescent="0.2">
      <c r="L2054" t="s">
        <v>1862</v>
      </c>
      <c r="M2054">
        <v>30</v>
      </c>
      <c r="N2054">
        <v>170</v>
      </c>
      <c r="O2054">
        <v>66</v>
      </c>
      <c r="P2054" t="str">
        <f t="shared" si="64"/>
        <v>conditioned</v>
      </c>
      <c r="Q2054" t="str">
        <f t="shared" si="65"/>
        <v>not a candidate</v>
      </c>
    </row>
    <row r="2055" spans="12:17" x14ac:dyDescent="0.2">
      <c r="L2055" t="s">
        <v>1863</v>
      </c>
      <c r="M2055">
        <v>36</v>
      </c>
      <c r="N2055">
        <v>190</v>
      </c>
      <c r="O2055">
        <v>80</v>
      </c>
      <c r="P2055" t="str">
        <f t="shared" si="64"/>
        <v>candidate</v>
      </c>
      <c r="Q2055" t="str">
        <f t="shared" si="65"/>
        <v>candidate</v>
      </c>
    </row>
    <row r="2056" spans="12:17" x14ac:dyDescent="0.2">
      <c r="L2056" t="s">
        <v>1864</v>
      </c>
      <c r="M2056">
        <v>32</v>
      </c>
      <c r="N2056">
        <v>176</v>
      </c>
      <c r="O2056">
        <v>65</v>
      </c>
      <c r="P2056" t="str">
        <f t="shared" si="64"/>
        <v>conditioned</v>
      </c>
      <c r="Q2056" t="str">
        <f t="shared" si="65"/>
        <v>not a candidate</v>
      </c>
    </row>
    <row r="2057" spans="12:17" x14ac:dyDescent="0.2">
      <c r="L2057" t="s">
        <v>1865</v>
      </c>
      <c r="M2057">
        <v>30</v>
      </c>
      <c r="N2057">
        <v>178</v>
      </c>
      <c r="O2057">
        <v>73</v>
      </c>
      <c r="P2057" t="str">
        <f t="shared" si="64"/>
        <v>conditioned</v>
      </c>
      <c r="Q2057" t="str">
        <f t="shared" si="65"/>
        <v>not a candidate</v>
      </c>
    </row>
    <row r="2058" spans="12:17" x14ac:dyDescent="0.2">
      <c r="L2058" t="s">
        <v>1866</v>
      </c>
      <c r="M2058">
        <v>32</v>
      </c>
      <c r="N2058">
        <v>179</v>
      </c>
      <c r="O2058">
        <v>77</v>
      </c>
      <c r="P2058" t="str">
        <f t="shared" si="64"/>
        <v>conditioned</v>
      </c>
      <c r="Q2058" t="str">
        <f t="shared" si="65"/>
        <v>candidate</v>
      </c>
    </row>
    <row r="2059" spans="12:17" x14ac:dyDescent="0.2">
      <c r="L2059" t="s">
        <v>1867</v>
      </c>
      <c r="M2059">
        <v>32</v>
      </c>
      <c r="N2059">
        <v>188</v>
      </c>
      <c r="O2059">
        <v>84</v>
      </c>
      <c r="P2059" t="str">
        <f t="shared" si="64"/>
        <v>candidate</v>
      </c>
      <c r="Q2059" t="str">
        <f t="shared" si="65"/>
        <v>candidate</v>
      </c>
    </row>
    <row r="2060" spans="12:17" x14ac:dyDescent="0.2">
      <c r="L2060" t="s">
        <v>1868</v>
      </c>
      <c r="M2060">
        <v>32</v>
      </c>
      <c r="N2060">
        <v>185</v>
      </c>
      <c r="O2060">
        <v>82</v>
      </c>
      <c r="P2060" t="str">
        <f t="shared" si="64"/>
        <v>candidate</v>
      </c>
      <c r="Q2060" t="str">
        <f t="shared" si="65"/>
        <v>candidate</v>
      </c>
    </row>
    <row r="2061" spans="12:17" x14ac:dyDescent="0.2">
      <c r="L2061" t="s">
        <v>1869</v>
      </c>
      <c r="M2061">
        <v>28</v>
      </c>
      <c r="N2061">
        <v>183</v>
      </c>
      <c r="O2061">
        <v>71</v>
      </c>
      <c r="P2061" t="str">
        <f t="shared" si="64"/>
        <v>candidate</v>
      </c>
      <c r="Q2061" t="str">
        <f t="shared" si="65"/>
        <v>candidate</v>
      </c>
    </row>
    <row r="2062" spans="12:17" x14ac:dyDescent="0.2">
      <c r="L2062" t="s">
        <v>1870</v>
      </c>
      <c r="M2062">
        <v>33</v>
      </c>
      <c r="N2062">
        <v>190</v>
      </c>
      <c r="O2062">
        <v>84</v>
      </c>
      <c r="P2062" t="str">
        <f t="shared" si="64"/>
        <v>candidate</v>
      </c>
      <c r="Q2062" t="str">
        <f t="shared" si="65"/>
        <v>candidate</v>
      </c>
    </row>
    <row r="2063" spans="12:17" x14ac:dyDescent="0.2">
      <c r="L2063" t="s">
        <v>1871</v>
      </c>
      <c r="M2063">
        <v>30</v>
      </c>
      <c r="N2063">
        <v>178</v>
      </c>
      <c r="O2063">
        <v>73</v>
      </c>
      <c r="P2063" t="str">
        <f t="shared" si="64"/>
        <v>conditioned</v>
      </c>
      <c r="Q2063" t="str">
        <f t="shared" si="65"/>
        <v>not a candidate</v>
      </c>
    </row>
    <row r="2064" spans="12:17" x14ac:dyDescent="0.2">
      <c r="L2064" t="s">
        <v>1872</v>
      </c>
      <c r="M2064">
        <v>29</v>
      </c>
      <c r="N2064">
        <v>188</v>
      </c>
      <c r="O2064">
        <v>79</v>
      </c>
      <c r="P2064" t="str">
        <f t="shared" si="64"/>
        <v>candidate</v>
      </c>
      <c r="Q2064" t="str">
        <f t="shared" si="65"/>
        <v>candidate</v>
      </c>
    </row>
    <row r="2065" spans="12:17" x14ac:dyDescent="0.2">
      <c r="L2065" t="s">
        <v>1873</v>
      </c>
      <c r="M2065">
        <v>31</v>
      </c>
      <c r="N2065">
        <v>198</v>
      </c>
      <c r="O2065">
        <v>87</v>
      </c>
      <c r="P2065" t="str">
        <f t="shared" si="64"/>
        <v>candidate</v>
      </c>
      <c r="Q2065" t="str">
        <f t="shared" si="65"/>
        <v>candidate</v>
      </c>
    </row>
    <row r="2066" spans="12:17" x14ac:dyDescent="0.2">
      <c r="L2066" t="s">
        <v>1874</v>
      </c>
      <c r="M2066">
        <v>29</v>
      </c>
      <c r="N2066">
        <v>180</v>
      </c>
      <c r="O2066">
        <v>75</v>
      </c>
      <c r="P2066" t="str">
        <f t="shared" si="64"/>
        <v>candidate</v>
      </c>
      <c r="Q2066" t="str">
        <f t="shared" si="65"/>
        <v>candidate</v>
      </c>
    </row>
    <row r="2067" spans="12:17" x14ac:dyDescent="0.2">
      <c r="L2067" t="s">
        <v>1875</v>
      </c>
      <c r="M2067">
        <v>29</v>
      </c>
      <c r="N2067">
        <v>173</v>
      </c>
      <c r="O2067">
        <v>69</v>
      </c>
      <c r="P2067" t="str">
        <f t="shared" si="64"/>
        <v>conditioned</v>
      </c>
      <c r="Q2067" t="str">
        <f t="shared" si="65"/>
        <v>not a candidate</v>
      </c>
    </row>
    <row r="2068" spans="12:17" x14ac:dyDescent="0.2">
      <c r="L2068" t="s">
        <v>1474</v>
      </c>
      <c r="M2068">
        <v>29</v>
      </c>
      <c r="N2068">
        <v>180</v>
      </c>
      <c r="O2068">
        <v>67</v>
      </c>
      <c r="P2068" t="str">
        <f t="shared" si="64"/>
        <v>candidate</v>
      </c>
      <c r="Q2068" t="str">
        <f t="shared" si="65"/>
        <v>not a candidate</v>
      </c>
    </row>
    <row r="2069" spans="12:17" x14ac:dyDescent="0.2">
      <c r="L2069" t="s">
        <v>1876</v>
      </c>
      <c r="M2069">
        <v>31</v>
      </c>
      <c r="N2069">
        <v>184</v>
      </c>
      <c r="O2069">
        <v>75</v>
      </c>
      <c r="P2069" t="str">
        <f t="shared" si="64"/>
        <v>candidate</v>
      </c>
      <c r="Q2069" t="str">
        <f t="shared" si="65"/>
        <v>candidate</v>
      </c>
    </row>
    <row r="2070" spans="12:17" x14ac:dyDescent="0.2">
      <c r="L2070" t="s">
        <v>1877</v>
      </c>
      <c r="M2070">
        <v>32</v>
      </c>
      <c r="N2070">
        <v>188</v>
      </c>
      <c r="O2070">
        <v>81</v>
      </c>
      <c r="P2070" t="str">
        <f t="shared" si="64"/>
        <v>candidate</v>
      </c>
      <c r="Q2070" t="str">
        <f t="shared" si="65"/>
        <v>candidate</v>
      </c>
    </row>
    <row r="2071" spans="12:17" x14ac:dyDescent="0.2">
      <c r="L2071" t="s">
        <v>1878</v>
      </c>
      <c r="M2071">
        <v>34</v>
      </c>
      <c r="N2071">
        <v>181</v>
      </c>
      <c r="O2071">
        <v>76</v>
      </c>
      <c r="P2071" t="str">
        <f t="shared" si="64"/>
        <v>candidate</v>
      </c>
      <c r="Q2071" t="str">
        <f t="shared" si="65"/>
        <v>candidate</v>
      </c>
    </row>
    <row r="2072" spans="12:17" x14ac:dyDescent="0.2">
      <c r="L2072" t="s">
        <v>1879</v>
      </c>
      <c r="M2072">
        <v>30</v>
      </c>
      <c r="N2072">
        <v>179</v>
      </c>
      <c r="O2072">
        <v>70</v>
      </c>
      <c r="P2072" t="str">
        <f t="shared" si="64"/>
        <v>conditioned</v>
      </c>
      <c r="Q2072" t="str">
        <f t="shared" si="65"/>
        <v>not a candidate</v>
      </c>
    </row>
    <row r="2073" spans="12:17" x14ac:dyDescent="0.2">
      <c r="L2073" t="s">
        <v>1880</v>
      </c>
      <c r="M2073">
        <v>29</v>
      </c>
      <c r="N2073">
        <v>178</v>
      </c>
      <c r="O2073">
        <v>74</v>
      </c>
      <c r="P2073" t="str">
        <f t="shared" si="64"/>
        <v>conditioned</v>
      </c>
      <c r="Q2073" t="str">
        <f t="shared" si="65"/>
        <v>candidate</v>
      </c>
    </row>
    <row r="2074" spans="12:17" x14ac:dyDescent="0.2">
      <c r="L2074" t="s">
        <v>1881</v>
      </c>
      <c r="M2074">
        <v>29</v>
      </c>
      <c r="N2074">
        <v>181</v>
      </c>
      <c r="O2074">
        <v>83</v>
      </c>
      <c r="P2074" t="str">
        <f t="shared" si="64"/>
        <v>candidate</v>
      </c>
      <c r="Q2074" t="str">
        <f t="shared" si="65"/>
        <v>candidate</v>
      </c>
    </row>
    <row r="2075" spans="12:17" x14ac:dyDescent="0.2">
      <c r="L2075" t="s">
        <v>1882</v>
      </c>
      <c r="M2075">
        <v>31</v>
      </c>
      <c r="N2075">
        <v>188</v>
      </c>
      <c r="O2075">
        <v>83</v>
      </c>
      <c r="P2075" t="str">
        <f t="shared" si="64"/>
        <v>candidate</v>
      </c>
      <c r="Q2075" t="str">
        <f t="shared" si="65"/>
        <v>candidate</v>
      </c>
    </row>
    <row r="2076" spans="12:17" x14ac:dyDescent="0.2">
      <c r="L2076" t="s">
        <v>1883</v>
      </c>
      <c r="M2076">
        <v>31</v>
      </c>
      <c r="N2076">
        <v>172</v>
      </c>
      <c r="O2076">
        <v>67</v>
      </c>
      <c r="P2076" t="str">
        <f t="shared" si="64"/>
        <v>conditioned</v>
      </c>
      <c r="Q2076" t="str">
        <f t="shared" si="65"/>
        <v>not a candidate</v>
      </c>
    </row>
    <row r="2077" spans="12:17" x14ac:dyDescent="0.2">
      <c r="L2077" t="s">
        <v>1884</v>
      </c>
      <c r="M2077">
        <v>29</v>
      </c>
      <c r="N2077">
        <v>174</v>
      </c>
      <c r="O2077">
        <v>71</v>
      </c>
      <c r="P2077" t="str">
        <f t="shared" si="64"/>
        <v>conditioned</v>
      </c>
      <c r="Q2077" t="str">
        <f t="shared" si="65"/>
        <v>not a candidate</v>
      </c>
    </row>
    <row r="2078" spans="12:17" x14ac:dyDescent="0.2">
      <c r="L2078" t="s">
        <v>1885</v>
      </c>
      <c r="M2078">
        <v>30</v>
      </c>
      <c r="N2078">
        <v>177</v>
      </c>
      <c r="O2078">
        <v>67</v>
      </c>
      <c r="P2078" t="str">
        <f t="shared" si="64"/>
        <v>conditioned</v>
      </c>
      <c r="Q2078" t="str">
        <f t="shared" si="65"/>
        <v>not a candidate</v>
      </c>
    </row>
    <row r="2079" spans="12:17" x14ac:dyDescent="0.2">
      <c r="L2079" t="s">
        <v>1886</v>
      </c>
      <c r="M2079">
        <v>29</v>
      </c>
      <c r="N2079">
        <v>185</v>
      </c>
      <c r="O2079">
        <v>77</v>
      </c>
      <c r="P2079" t="str">
        <f t="shared" si="64"/>
        <v>candidate</v>
      </c>
      <c r="Q2079" t="str">
        <f t="shared" si="65"/>
        <v>candidate</v>
      </c>
    </row>
    <row r="2080" spans="12:17" x14ac:dyDescent="0.2">
      <c r="L2080" t="s">
        <v>1887</v>
      </c>
      <c r="M2080">
        <v>29</v>
      </c>
      <c r="N2080">
        <v>178</v>
      </c>
      <c r="O2080">
        <v>80</v>
      </c>
      <c r="P2080" t="str">
        <f t="shared" si="64"/>
        <v>conditioned</v>
      </c>
      <c r="Q2080" t="str">
        <f t="shared" si="65"/>
        <v>candidate</v>
      </c>
    </row>
    <row r="2081" spans="12:17" x14ac:dyDescent="0.2">
      <c r="L2081" t="s">
        <v>1888</v>
      </c>
      <c r="M2081">
        <v>30</v>
      </c>
      <c r="N2081">
        <v>195</v>
      </c>
      <c r="O2081">
        <v>88</v>
      </c>
      <c r="P2081" t="str">
        <f t="shared" si="64"/>
        <v>candidate</v>
      </c>
      <c r="Q2081" t="str">
        <f t="shared" si="65"/>
        <v>candidate</v>
      </c>
    </row>
    <row r="2082" spans="12:17" x14ac:dyDescent="0.2">
      <c r="L2082" t="s">
        <v>1889</v>
      </c>
      <c r="M2082">
        <v>29</v>
      </c>
      <c r="N2082">
        <v>188</v>
      </c>
      <c r="O2082">
        <v>87</v>
      </c>
      <c r="P2082" t="str">
        <f t="shared" si="64"/>
        <v>candidate</v>
      </c>
      <c r="Q2082" t="str">
        <f t="shared" si="65"/>
        <v>candidate</v>
      </c>
    </row>
    <row r="2083" spans="12:17" x14ac:dyDescent="0.2">
      <c r="L2083" t="s">
        <v>1890</v>
      </c>
      <c r="M2083">
        <v>28</v>
      </c>
      <c r="N2083">
        <v>178</v>
      </c>
      <c r="O2083">
        <v>70</v>
      </c>
      <c r="P2083" t="str">
        <f t="shared" si="64"/>
        <v>conditioned</v>
      </c>
      <c r="Q2083" t="str">
        <f t="shared" si="65"/>
        <v>not a candidate</v>
      </c>
    </row>
    <row r="2084" spans="12:17" x14ac:dyDescent="0.2">
      <c r="L2084" t="s">
        <v>1485</v>
      </c>
      <c r="M2084">
        <v>30</v>
      </c>
      <c r="N2084">
        <v>175</v>
      </c>
      <c r="O2084">
        <v>71</v>
      </c>
      <c r="P2084" t="str">
        <f t="shared" si="64"/>
        <v>conditioned</v>
      </c>
      <c r="Q2084" t="str">
        <f t="shared" si="65"/>
        <v>not a candidate</v>
      </c>
    </row>
    <row r="2085" spans="12:17" x14ac:dyDescent="0.2">
      <c r="L2085" t="s">
        <v>1276</v>
      </c>
      <c r="M2085">
        <v>30</v>
      </c>
      <c r="N2085">
        <v>186</v>
      </c>
      <c r="O2085">
        <v>87</v>
      </c>
      <c r="P2085" t="str">
        <f t="shared" si="64"/>
        <v>candidate</v>
      </c>
      <c r="Q2085" t="str">
        <f t="shared" si="65"/>
        <v>candidate</v>
      </c>
    </row>
    <row r="2086" spans="12:17" x14ac:dyDescent="0.2">
      <c r="L2086" t="s">
        <v>1891</v>
      </c>
      <c r="M2086">
        <v>28</v>
      </c>
      <c r="N2086">
        <v>180</v>
      </c>
      <c r="O2086">
        <v>69</v>
      </c>
      <c r="P2086" t="str">
        <f t="shared" si="64"/>
        <v>candidate</v>
      </c>
      <c r="Q2086" t="str">
        <f t="shared" si="65"/>
        <v>not a candidate</v>
      </c>
    </row>
    <row r="2087" spans="12:17" x14ac:dyDescent="0.2">
      <c r="L2087" t="s">
        <v>1892</v>
      </c>
      <c r="M2087">
        <v>29</v>
      </c>
      <c r="N2087">
        <v>186</v>
      </c>
      <c r="O2087">
        <v>80</v>
      </c>
      <c r="P2087" t="str">
        <f t="shared" si="64"/>
        <v>candidate</v>
      </c>
      <c r="Q2087" t="str">
        <f t="shared" si="65"/>
        <v>candidate</v>
      </c>
    </row>
    <row r="2088" spans="12:17" x14ac:dyDescent="0.2">
      <c r="L2088" t="s">
        <v>1893</v>
      </c>
      <c r="M2088">
        <v>30</v>
      </c>
      <c r="N2088">
        <v>188</v>
      </c>
      <c r="O2088">
        <v>83</v>
      </c>
      <c r="P2088" t="str">
        <f t="shared" si="64"/>
        <v>candidate</v>
      </c>
      <c r="Q2088" t="str">
        <f t="shared" si="65"/>
        <v>candidate</v>
      </c>
    </row>
    <row r="2089" spans="12:17" x14ac:dyDescent="0.2">
      <c r="L2089" t="s">
        <v>1894</v>
      </c>
      <c r="M2089">
        <v>28</v>
      </c>
      <c r="N2089">
        <v>175</v>
      </c>
      <c r="O2089">
        <v>72</v>
      </c>
      <c r="P2089" t="str">
        <f t="shared" si="64"/>
        <v>conditioned</v>
      </c>
      <c r="Q2089" t="str">
        <f t="shared" si="65"/>
        <v>not a candidate</v>
      </c>
    </row>
    <row r="2090" spans="12:17" x14ac:dyDescent="0.2">
      <c r="L2090" t="s">
        <v>1895</v>
      </c>
      <c r="M2090">
        <v>29</v>
      </c>
      <c r="N2090">
        <v>184</v>
      </c>
      <c r="O2090">
        <v>74</v>
      </c>
      <c r="P2090" t="str">
        <f t="shared" si="64"/>
        <v>candidate</v>
      </c>
      <c r="Q2090" t="str">
        <f t="shared" si="65"/>
        <v>candidate</v>
      </c>
    </row>
    <row r="2091" spans="12:17" x14ac:dyDescent="0.2">
      <c r="L2091" t="s">
        <v>1896</v>
      </c>
      <c r="M2091">
        <v>29</v>
      </c>
      <c r="N2091">
        <v>185</v>
      </c>
      <c r="O2091">
        <v>71</v>
      </c>
      <c r="P2091" t="str">
        <f t="shared" si="64"/>
        <v>candidate</v>
      </c>
      <c r="Q2091" t="str">
        <f t="shared" si="65"/>
        <v>candidate</v>
      </c>
    </row>
    <row r="2092" spans="12:17" x14ac:dyDescent="0.2">
      <c r="L2092" t="s">
        <v>1897</v>
      </c>
      <c r="M2092">
        <v>28</v>
      </c>
      <c r="N2092">
        <v>174</v>
      </c>
      <c r="O2092">
        <v>73</v>
      </c>
      <c r="P2092" t="str">
        <f t="shared" si="64"/>
        <v>conditioned</v>
      </c>
      <c r="Q2092" t="str">
        <f t="shared" si="65"/>
        <v>not a candidate</v>
      </c>
    </row>
    <row r="2093" spans="12:17" x14ac:dyDescent="0.2">
      <c r="L2093" t="s">
        <v>1898</v>
      </c>
      <c r="M2093">
        <v>28</v>
      </c>
      <c r="N2093">
        <v>184</v>
      </c>
      <c r="O2093">
        <v>84</v>
      </c>
      <c r="P2093" t="str">
        <f t="shared" si="64"/>
        <v>candidate</v>
      </c>
      <c r="Q2093" t="str">
        <f t="shared" si="65"/>
        <v>candidate</v>
      </c>
    </row>
    <row r="2094" spans="12:17" x14ac:dyDescent="0.2">
      <c r="L2094" t="s">
        <v>1899</v>
      </c>
      <c r="M2094">
        <v>29</v>
      </c>
      <c r="N2094">
        <v>180</v>
      </c>
      <c r="O2094">
        <v>76</v>
      </c>
      <c r="P2094" t="str">
        <f t="shared" si="64"/>
        <v>candidate</v>
      </c>
      <c r="Q2094" t="str">
        <f t="shared" si="65"/>
        <v>candidate</v>
      </c>
    </row>
    <row r="2095" spans="12:17" x14ac:dyDescent="0.2">
      <c r="L2095" t="s">
        <v>1900</v>
      </c>
      <c r="M2095">
        <v>30</v>
      </c>
      <c r="N2095">
        <v>173</v>
      </c>
      <c r="O2095">
        <v>74</v>
      </c>
      <c r="P2095" t="str">
        <f t="shared" si="64"/>
        <v>conditioned</v>
      </c>
      <c r="Q2095" t="str">
        <f t="shared" si="65"/>
        <v>candidate</v>
      </c>
    </row>
    <row r="2096" spans="12:17" x14ac:dyDescent="0.2">
      <c r="L2096" t="s">
        <v>1901</v>
      </c>
      <c r="M2096">
        <v>30</v>
      </c>
      <c r="N2096">
        <v>184</v>
      </c>
      <c r="O2096">
        <v>76</v>
      </c>
      <c r="P2096" t="str">
        <f t="shared" si="64"/>
        <v>candidate</v>
      </c>
      <c r="Q2096" t="str">
        <f t="shared" si="65"/>
        <v>candidate</v>
      </c>
    </row>
    <row r="2097" spans="12:17" x14ac:dyDescent="0.2">
      <c r="L2097" t="s">
        <v>1902</v>
      </c>
      <c r="M2097">
        <v>28</v>
      </c>
      <c r="N2097">
        <v>190</v>
      </c>
      <c r="O2097">
        <v>77</v>
      </c>
      <c r="P2097" t="str">
        <f t="shared" si="64"/>
        <v>candidate</v>
      </c>
      <c r="Q2097" t="str">
        <f t="shared" si="65"/>
        <v>candidate</v>
      </c>
    </row>
    <row r="2098" spans="12:17" x14ac:dyDescent="0.2">
      <c r="L2098" t="s">
        <v>1903</v>
      </c>
      <c r="M2098">
        <v>29</v>
      </c>
      <c r="N2098">
        <v>181</v>
      </c>
      <c r="O2098">
        <v>84</v>
      </c>
      <c r="P2098" t="str">
        <f t="shared" si="64"/>
        <v>candidate</v>
      </c>
      <c r="Q2098" t="str">
        <f t="shared" si="65"/>
        <v>candidate</v>
      </c>
    </row>
    <row r="2099" spans="12:17" x14ac:dyDescent="0.2">
      <c r="L2099" t="s">
        <v>1796</v>
      </c>
      <c r="M2099">
        <v>31</v>
      </c>
      <c r="N2099">
        <v>174</v>
      </c>
      <c r="O2099">
        <v>69</v>
      </c>
      <c r="P2099" t="str">
        <f t="shared" si="64"/>
        <v>conditioned</v>
      </c>
      <c r="Q2099" t="str">
        <f t="shared" si="65"/>
        <v>not a candidate</v>
      </c>
    </row>
    <row r="2100" spans="12:17" x14ac:dyDescent="0.2">
      <c r="L2100" t="s">
        <v>1797</v>
      </c>
      <c r="M2100">
        <v>27</v>
      </c>
      <c r="N2100">
        <v>169</v>
      </c>
      <c r="O2100">
        <v>62</v>
      </c>
      <c r="P2100" t="str">
        <f t="shared" si="64"/>
        <v>conditioned</v>
      </c>
      <c r="Q2100" t="str">
        <f t="shared" si="65"/>
        <v>not a candidate</v>
      </c>
    </row>
    <row r="2101" spans="12:17" x14ac:dyDescent="0.2">
      <c r="L2101" t="s">
        <v>1500</v>
      </c>
      <c r="M2101">
        <v>29</v>
      </c>
      <c r="N2101">
        <v>191</v>
      </c>
      <c r="O2101">
        <v>91</v>
      </c>
      <c r="P2101" t="str">
        <f t="shared" si="64"/>
        <v>candidate</v>
      </c>
      <c r="Q2101" t="str">
        <f t="shared" si="65"/>
        <v>candidate</v>
      </c>
    </row>
    <row r="2102" spans="12:17" x14ac:dyDescent="0.2">
      <c r="L2102" t="s">
        <v>1904</v>
      </c>
      <c r="M2102">
        <v>38</v>
      </c>
      <c r="N2102">
        <v>168</v>
      </c>
      <c r="O2102">
        <v>70</v>
      </c>
      <c r="P2102" t="str">
        <f t="shared" si="64"/>
        <v>conditioned</v>
      </c>
      <c r="Q2102" t="str">
        <f t="shared" si="65"/>
        <v>not a candidate</v>
      </c>
    </row>
    <row r="2103" spans="12:17" x14ac:dyDescent="0.2">
      <c r="L2103" t="s">
        <v>1905</v>
      </c>
      <c r="M2103">
        <v>40</v>
      </c>
      <c r="N2103">
        <v>186</v>
      </c>
      <c r="O2103">
        <v>85</v>
      </c>
      <c r="P2103" t="str">
        <f t="shared" si="64"/>
        <v>candidate</v>
      </c>
      <c r="Q2103" t="str">
        <f t="shared" si="65"/>
        <v>candidate</v>
      </c>
    </row>
    <row r="2104" spans="12:17" x14ac:dyDescent="0.2">
      <c r="L2104" t="s">
        <v>1906</v>
      </c>
      <c r="M2104">
        <v>35</v>
      </c>
      <c r="N2104">
        <v>176</v>
      </c>
      <c r="O2104">
        <v>75</v>
      </c>
      <c r="P2104" t="str">
        <f t="shared" si="64"/>
        <v>conditioned</v>
      </c>
      <c r="Q2104" t="str">
        <f t="shared" si="65"/>
        <v>candidate</v>
      </c>
    </row>
    <row r="2105" spans="12:17" x14ac:dyDescent="0.2">
      <c r="L2105" t="s">
        <v>1907</v>
      </c>
      <c r="M2105">
        <v>38</v>
      </c>
      <c r="N2105">
        <v>185</v>
      </c>
      <c r="O2105">
        <v>84</v>
      </c>
      <c r="P2105" t="str">
        <f t="shared" si="64"/>
        <v>candidate</v>
      </c>
      <c r="Q2105" t="str">
        <f t="shared" si="65"/>
        <v>candidate</v>
      </c>
    </row>
    <row r="2106" spans="12:17" x14ac:dyDescent="0.2">
      <c r="L2106" t="s">
        <v>1908</v>
      </c>
      <c r="M2106">
        <v>38</v>
      </c>
      <c r="N2106">
        <v>177</v>
      </c>
      <c r="O2106">
        <v>68</v>
      </c>
      <c r="P2106" t="str">
        <f t="shared" si="64"/>
        <v>conditioned</v>
      </c>
      <c r="Q2106" t="str">
        <f t="shared" si="65"/>
        <v>not a candidate</v>
      </c>
    </row>
    <row r="2107" spans="12:17" x14ac:dyDescent="0.2">
      <c r="L2107" t="s">
        <v>1909</v>
      </c>
      <c r="M2107">
        <v>34</v>
      </c>
      <c r="N2107">
        <v>187</v>
      </c>
      <c r="O2107">
        <v>71</v>
      </c>
      <c r="P2107" t="str">
        <f t="shared" si="64"/>
        <v>candidate</v>
      </c>
      <c r="Q2107" t="str">
        <f t="shared" si="65"/>
        <v>candidate</v>
      </c>
    </row>
    <row r="2108" spans="12:17" x14ac:dyDescent="0.2">
      <c r="L2108" t="s">
        <v>1910</v>
      </c>
      <c r="M2108">
        <v>35</v>
      </c>
      <c r="N2108">
        <v>178</v>
      </c>
      <c r="O2108">
        <v>80</v>
      </c>
      <c r="P2108" t="str">
        <f t="shared" si="64"/>
        <v>conditioned</v>
      </c>
      <c r="Q2108" t="str">
        <f t="shared" si="65"/>
        <v>candidate</v>
      </c>
    </row>
    <row r="2109" spans="12:17" x14ac:dyDescent="0.2">
      <c r="L2109" t="s">
        <v>1911</v>
      </c>
      <c r="M2109">
        <v>35</v>
      </c>
      <c r="N2109">
        <v>191</v>
      </c>
      <c r="O2109">
        <v>92</v>
      </c>
      <c r="P2109" t="str">
        <f t="shared" si="64"/>
        <v>candidate</v>
      </c>
      <c r="Q2109" t="str">
        <f t="shared" si="65"/>
        <v>candidate</v>
      </c>
    </row>
    <row r="2110" spans="12:17" x14ac:dyDescent="0.2">
      <c r="L2110" t="s">
        <v>1912</v>
      </c>
      <c r="M2110">
        <v>38</v>
      </c>
      <c r="N2110">
        <v>189</v>
      </c>
      <c r="O2110">
        <v>80</v>
      </c>
      <c r="P2110" t="str">
        <f t="shared" si="64"/>
        <v>candidate</v>
      </c>
      <c r="Q2110" t="str">
        <f t="shared" si="65"/>
        <v>candidate</v>
      </c>
    </row>
    <row r="2111" spans="12:17" x14ac:dyDescent="0.2">
      <c r="L2111" t="s">
        <v>1913</v>
      </c>
      <c r="M2111">
        <v>34</v>
      </c>
      <c r="N2111">
        <v>183</v>
      </c>
      <c r="O2111">
        <v>80</v>
      </c>
      <c r="P2111" t="str">
        <f t="shared" si="64"/>
        <v>candidate</v>
      </c>
      <c r="Q2111" t="str">
        <f t="shared" si="65"/>
        <v>candidate</v>
      </c>
    </row>
    <row r="2112" spans="12:17" x14ac:dyDescent="0.2">
      <c r="L2112" t="s">
        <v>1532</v>
      </c>
      <c r="M2112">
        <v>16</v>
      </c>
      <c r="N2112">
        <v>167</v>
      </c>
      <c r="O2112">
        <v>65</v>
      </c>
      <c r="P2112" t="str">
        <f t="shared" si="64"/>
        <v>conditioned</v>
      </c>
      <c r="Q2112" t="str">
        <f t="shared" si="65"/>
        <v>candidate</v>
      </c>
    </row>
    <row r="2113" spans="12:17" x14ac:dyDescent="0.2">
      <c r="L2113" t="s">
        <v>1914</v>
      </c>
      <c r="M2113">
        <v>19</v>
      </c>
      <c r="N2113">
        <v>173</v>
      </c>
      <c r="O2113">
        <v>63</v>
      </c>
      <c r="P2113" t="str">
        <f t="shared" si="64"/>
        <v>conditioned</v>
      </c>
      <c r="Q2113" t="str">
        <f t="shared" si="65"/>
        <v>candidate</v>
      </c>
    </row>
    <row r="2114" spans="12:17" x14ac:dyDescent="0.2">
      <c r="L2114" t="s">
        <v>1915</v>
      </c>
      <c r="M2114">
        <v>17</v>
      </c>
      <c r="N2114">
        <v>182</v>
      </c>
      <c r="O2114">
        <v>68</v>
      </c>
      <c r="P2114" t="str">
        <f t="shared" ref="P2114:P2177" si="66">IF(AND(M2114&gt;=20, N2114&gt;=180), "candidate", "conditioned")</f>
        <v>conditioned</v>
      </c>
      <c r="Q2114" t="str">
        <f t="shared" ref="Q2114:Q2177" si="67">IF(OR(M2114&lt;=22, N2114&gt;=183, O2114&gt;=74), "candidate", "not a candidate")</f>
        <v>candidate</v>
      </c>
    </row>
    <row r="2115" spans="12:17" x14ac:dyDescent="0.2">
      <c r="L2115" t="s">
        <v>1916</v>
      </c>
      <c r="M2115">
        <v>31</v>
      </c>
      <c r="N2115">
        <v>189</v>
      </c>
      <c r="O2115">
        <v>88</v>
      </c>
      <c r="P2115" t="str">
        <f t="shared" si="66"/>
        <v>candidate</v>
      </c>
      <c r="Q2115" t="str">
        <f t="shared" si="67"/>
        <v>candidate</v>
      </c>
    </row>
    <row r="2116" spans="12:17" x14ac:dyDescent="0.2">
      <c r="L2116" t="s">
        <v>1917</v>
      </c>
      <c r="M2116">
        <v>38</v>
      </c>
      <c r="N2116">
        <v>178</v>
      </c>
      <c r="O2116">
        <v>74</v>
      </c>
      <c r="P2116" t="str">
        <f t="shared" si="66"/>
        <v>conditioned</v>
      </c>
      <c r="Q2116" t="str">
        <f t="shared" si="67"/>
        <v>candidate</v>
      </c>
    </row>
    <row r="2117" spans="12:17" x14ac:dyDescent="0.2">
      <c r="L2117" t="s">
        <v>1918</v>
      </c>
      <c r="M2117">
        <v>36</v>
      </c>
      <c r="N2117">
        <v>179</v>
      </c>
      <c r="O2117">
        <v>67</v>
      </c>
      <c r="P2117" t="str">
        <f t="shared" si="66"/>
        <v>conditioned</v>
      </c>
      <c r="Q2117" t="str">
        <f t="shared" si="67"/>
        <v>not a candidate</v>
      </c>
    </row>
    <row r="2118" spans="12:17" x14ac:dyDescent="0.2">
      <c r="L2118" t="s">
        <v>1919</v>
      </c>
      <c r="M2118">
        <v>33</v>
      </c>
      <c r="N2118">
        <v>190</v>
      </c>
      <c r="O2118">
        <v>85</v>
      </c>
      <c r="P2118" t="str">
        <f t="shared" si="66"/>
        <v>candidate</v>
      </c>
      <c r="Q2118" t="str">
        <f t="shared" si="67"/>
        <v>candidate</v>
      </c>
    </row>
    <row r="2119" spans="12:17" x14ac:dyDescent="0.2">
      <c r="L2119" t="s">
        <v>1920</v>
      </c>
      <c r="M2119">
        <v>33</v>
      </c>
      <c r="N2119">
        <v>190</v>
      </c>
      <c r="O2119">
        <v>88</v>
      </c>
      <c r="P2119" t="str">
        <f t="shared" si="66"/>
        <v>candidate</v>
      </c>
      <c r="Q2119" t="str">
        <f t="shared" si="67"/>
        <v>candidate</v>
      </c>
    </row>
    <row r="2120" spans="12:17" x14ac:dyDescent="0.2">
      <c r="L2120" t="s">
        <v>1921</v>
      </c>
      <c r="M2120">
        <v>34</v>
      </c>
      <c r="N2120">
        <v>186</v>
      </c>
      <c r="O2120">
        <v>74</v>
      </c>
      <c r="P2120" t="str">
        <f t="shared" si="66"/>
        <v>candidate</v>
      </c>
      <c r="Q2120" t="str">
        <f t="shared" si="67"/>
        <v>candidate</v>
      </c>
    </row>
    <row r="2121" spans="12:17" x14ac:dyDescent="0.2">
      <c r="L2121" t="s">
        <v>1922</v>
      </c>
      <c r="M2121">
        <v>38</v>
      </c>
      <c r="N2121">
        <v>172</v>
      </c>
      <c r="O2121">
        <v>70</v>
      </c>
      <c r="P2121" t="str">
        <f t="shared" si="66"/>
        <v>conditioned</v>
      </c>
      <c r="Q2121" t="str">
        <f t="shared" si="67"/>
        <v>not a candidate</v>
      </c>
    </row>
    <row r="2122" spans="12:17" x14ac:dyDescent="0.2">
      <c r="L2122" t="s">
        <v>1923</v>
      </c>
      <c r="M2122">
        <v>33</v>
      </c>
      <c r="N2122">
        <v>189</v>
      </c>
      <c r="O2122">
        <v>89</v>
      </c>
      <c r="P2122" t="str">
        <f t="shared" si="66"/>
        <v>candidate</v>
      </c>
      <c r="Q2122" t="str">
        <f t="shared" si="67"/>
        <v>candidate</v>
      </c>
    </row>
    <row r="2123" spans="12:17" x14ac:dyDescent="0.2">
      <c r="L2123" t="s">
        <v>1924</v>
      </c>
      <c r="M2123">
        <v>34</v>
      </c>
      <c r="N2123">
        <v>165</v>
      </c>
      <c r="O2123">
        <v>63</v>
      </c>
      <c r="P2123" t="str">
        <f t="shared" si="66"/>
        <v>conditioned</v>
      </c>
      <c r="Q2123" t="str">
        <f t="shared" si="67"/>
        <v>not a candidate</v>
      </c>
    </row>
    <row r="2124" spans="12:17" x14ac:dyDescent="0.2">
      <c r="L2124" t="s">
        <v>1925</v>
      </c>
      <c r="M2124">
        <v>35</v>
      </c>
      <c r="N2124">
        <v>183</v>
      </c>
      <c r="O2124">
        <v>80</v>
      </c>
      <c r="P2124" t="str">
        <f t="shared" si="66"/>
        <v>candidate</v>
      </c>
      <c r="Q2124" t="str">
        <f t="shared" si="67"/>
        <v>candidate</v>
      </c>
    </row>
    <row r="2125" spans="12:17" x14ac:dyDescent="0.2">
      <c r="L2125" t="s">
        <v>1926</v>
      </c>
      <c r="M2125">
        <v>37</v>
      </c>
      <c r="N2125">
        <v>190</v>
      </c>
      <c r="O2125">
        <v>82</v>
      </c>
      <c r="P2125" t="str">
        <f t="shared" si="66"/>
        <v>candidate</v>
      </c>
      <c r="Q2125" t="str">
        <f t="shared" si="67"/>
        <v>candidate</v>
      </c>
    </row>
    <row r="2126" spans="12:17" x14ac:dyDescent="0.2">
      <c r="L2126" t="s">
        <v>1927</v>
      </c>
      <c r="M2126">
        <v>34</v>
      </c>
      <c r="N2126">
        <v>180</v>
      </c>
      <c r="O2126">
        <v>88</v>
      </c>
      <c r="P2126" t="str">
        <f t="shared" si="66"/>
        <v>candidate</v>
      </c>
      <c r="Q2126" t="str">
        <f t="shared" si="67"/>
        <v>candidate</v>
      </c>
    </row>
    <row r="2127" spans="12:17" x14ac:dyDescent="0.2">
      <c r="L2127" t="s">
        <v>1928</v>
      </c>
      <c r="M2127">
        <v>35</v>
      </c>
      <c r="N2127">
        <v>188</v>
      </c>
      <c r="O2127">
        <v>77</v>
      </c>
      <c r="P2127" t="str">
        <f t="shared" si="66"/>
        <v>candidate</v>
      </c>
      <c r="Q2127" t="str">
        <f t="shared" si="67"/>
        <v>candidate</v>
      </c>
    </row>
    <row r="2128" spans="12:17" x14ac:dyDescent="0.2">
      <c r="L2128" t="s">
        <v>1929</v>
      </c>
      <c r="M2128">
        <v>39</v>
      </c>
      <c r="N2128">
        <v>191</v>
      </c>
      <c r="O2128">
        <v>81</v>
      </c>
      <c r="P2128" t="str">
        <f t="shared" si="66"/>
        <v>candidate</v>
      </c>
      <c r="Q2128" t="str">
        <f t="shared" si="67"/>
        <v>candidate</v>
      </c>
    </row>
    <row r="2129" spans="12:17" x14ac:dyDescent="0.2">
      <c r="L2129" t="s">
        <v>1930</v>
      </c>
      <c r="M2129">
        <v>34</v>
      </c>
      <c r="N2129">
        <v>181</v>
      </c>
      <c r="O2129">
        <v>74</v>
      </c>
      <c r="P2129" t="str">
        <f t="shared" si="66"/>
        <v>candidate</v>
      </c>
      <c r="Q2129" t="str">
        <f t="shared" si="67"/>
        <v>candidate</v>
      </c>
    </row>
    <row r="2130" spans="12:17" x14ac:dyDescent="0.2">
      <c r="L2130" t="s">
        <v>1931</v>
      </c>
      <c r="M2130">
        <v>36</v>
      </c>
      <c r="N2130">
        <v>169</v>
      </c>
      <c r="O2130">
        <v>61</v>
      </c>
      <c r="P2130" t="str">
        <f t="shared" si="66"/>
        <v>conditioned</v>
      </c>
      <c r="Q2130" t="str">
        <f t="shared" si="67"/>
        <v>not a candidate</v>
      </c>
    </row>
    <row r="2131" spans="12:17" x14ac:dyDescent="0.2">
      <c r="L2131" t="s">
        <v>1932</v>
      </c>
      <c r="M2131">
        <v>35</v>
      </c>
      <c r="N2131">
        <v>194</v>
      </c>
      <c r="O2131">
        <v>85</v>
      </c>
      <c r="P2131" t="str">
        <f t="shared" si="66"/>
        <v>candidate</v>
      </c>
      <c r="Q2131" t="str">
        <f t="shared" si="67"/>
        <v>candidate</v>
      </c>
    </row>
    <row r="2132" spans="12:17" x14ac:dyDescent="0.2">
      <c r="L2132" t="s">
        <v>1933</v>
      </c>
      <c r="M2132">
        <v>30</v>
      </c>
      <c r="N2132">
        <v>170</v>
      </c>
      <c r="O2132">
        <v>65</v>
      </c>
      <c r="P2132" t="str">
        <f t="shared" si="66"/>
        <v>conditioned</v>
      </c>
      <c r="Q2132" t="str">
        <f t="shared" si="67"/>
        <v>not a candidate</v>
      </c>
    </row>
    <row r="2133" spans="12:17" x14ac:dyDescent="0.2">
      <c r="L2133" t="s">
        <v>1934</v>
      </c>
      <c r="M2133">
        <v>34</v>
      </c>
      <c r="N2133">
        <v>177</v>
      </c>
      <c r="O2133">
        <v>89</v>
      </c>
      <c r="P2133" t="str">
        <f t="shared" si="66"/>
        <v>conditioned</v>
      </c>
      <c r="Q2133" t="str">
        <f t="shared" si="67"/>
        <v>candidate</v>
      </c>
    </row>
    <row r="2134" spans="12:17" x14ac:dyDescent="0.2">
      <c r="L2134" t="s">
        <v>1935</v>
      </c>
      <c r="M2134">
        <v>33</v>
      </c>
      <c r="N2134">
        <v>189</v>
      </c>
      <c r="O2134">
        <v>86</v>
      </c>
      <c r="P2134" t="str">
        <f t="shared" si="66"/>
        <v>candidate</v>
      </c>
      <c r="Q2134" t="str">
        <f t="shared" si="67"/>
        <v>candidate</v>
      </c>
    </row>
    <row r="2135" spans="12:17" x14ac:dyDescent="0.2">
      <c r="L2135" t="s">
        <v>1936</v>
      </c>
      <c r="M2135">
        <v>32</v>
      </c>
      <c r="N2135">
        <v>178</v>
      </c>
      <c r="O2135">
        <v>72</v>
      </c>
      <c r="P2135" t="str">
        <f t="shared" si="66"/>
        <v>conditioned</v>
      </c>
      <c r="Q2135" t="str">
        <f t="shared" si="67"/>
        <v>not a candidate</v>
      </c>
    </row>
    <row r="2136" spans="12:17" x14ac:dyDescent="0.2">
      <c r="L2136" t="s">
        <v>1851</v>
      </c>
      <c r="M2136">
        <v>34</v>
      </c>
      <c r="N2136">
        <v>189</v>
      </c>
      <c r="O2136">
        <v>75</v>
      </c>
      <c r="P2136" t="str">
        <f t="shared" si="66"/>
        <v>candidate</v>
      </c>
      <c r="Q2136" t="str">
        <f t="shared" si="67"/>
        <v>candidate</v>
      </c>
    </row>
    <row r="2137" spans="12:17" x14ac:dyDescent="0.2">
      <c r="L2137" t="s">
        <v>1852</v>
      </c>
      <c r="M2137">
        <v>39</v>
      </c>
      <c r="N2137">
        <v>185</v>
      </c>
      <c r="O2137">
        <v>82</v>
      </c>
      <c r="P2137" t="str">
        <f t="shared" si="66"/>
        <v>candidate</v>
      </c>
      <c r="Q2137" t="str">
        <f t="shared" si="67"/>
        <v>candidate</v>
      </c>
    </row>
    <row r="2138" spans="12:17" x14ac:dyDescent="0.2">
      <c r="L2138" t="s">
        <v>1853</v>
      </c>
      <c r="M2138">
        <v>35</v>
      </c>
      <c r="N2138">
        <v>178</v>
      </c>
      <c r="O2138">
        <v>73</v>
      </c>
      <c r="P2138" t="str">
        <f t="shared" si="66"/>
        <v>conditioned</v>
      </c>
      <c r="Q2138" t="str">
        <f t="shared" si="67"/>
        <v>not a candidate</v>
      </c>
    </row>
    <row r="2139" spans="12:17" x14ac:dyDescent="0.2">
      <c r="L2139" t="s">
        <v>1854</v>
      </c>
      <c r="M2139">
        <v>34</v>
      </c>
      <c r="N2139">
        <v>186</v>
      </c>
      <c r="O2139">
        <v>80</v>
      </c>
      <c r="P2139" t="str">
        <f t="shared" si="66"/>
        <v>candidate</v>
      </c>
      <c r="Q2139" t="str">
        <f t="shared" si="67"/>
        <v>candidate</v>
      </c>
    </row>
    <row r="2140" spans="12:17" x14ac:dyDescent="0.2">
      <c r="L2140" t="s">
        <v>1937</v>
      </c>
      <c r="M2140">
        <v>18</v>
      </c>
      <c r="N2140">
        <v>186</v>
      </c>
      <c r="O2140">
        <v>77</v>
      </c>
      <c r="P2140" t="str">
        <f t="shared" si="66"/>
        <v>conditioned</v>
      </c>
      <c r="Q2140" t="str">
        <f t="shared" si="67"/>
        <v>candidate</v>
      </c>
    </row>
    <row r="2141" spans="12:17" x14ac:dyDescent="0.2">
      <c r="L2141" t="s">
        <v>1573</v>
      </c>
      <c r="M2141">
        <v>19</v>
      </c>
      <c r="N2141">
        <v>182</v>
      </c>
      <c r="O2141">
        <v>75</v>
      </c>
      <c r="P2141" t="str">
        <f t="shared" si="66"/>
        <v>conditioned</v>
      </c>
      <c r="Q2141" t="str">
        <f t="shared" si="67"/>
        <v>candidate</v>
      </c>
    </row>
    <row r="2142" spans="12:17" x14ac:dyDescent="0.2">
      <c r="L2142" t="s">
        <v>1938</v>
      </c>
      <c r="M2142">
        <v>19</v>
      </c>
      <c r="N2142">
        <v>182</v>
      </c>
      <c r="O2142">
        <v>78</v>
      </c>
      <c r="P2142" t="str">
        <f t="shared" si="66"/>
        <v>conditioned</v>
      </c>
      <c r="Q2142" t="str">
        <f t="shared" si="67"/>
        <v>candidate</v>
      </c>
    </row>
    <row r="2143" spans="12:17" x14ac:dyDescent="0.2">
      <c r="L2143" t="s">
        <v>1939</v>
      </c>
      <c r="M2143">
        <v>21</v>
      </c>
      <c r="N2143">
        <v>191</v>
      </c>
      <c r="O2143">
        <v>78</v>
      </c>
      <c r="P2143" t="str">
        <f t="shared" si="66"/>
        <v>candidate</v>
      </c>
      <c r="Q2143" t="str">
        <f t="shared" si="67"/>
        <v>candidate</v>
      </c>
    </row>
    <row r="2144" spans="12:17" x14ac:dyDescent="0.2">
      <c r="L2144" t="s">
        <v>1940</v>
      </c>
      <c r="M2144">
        <v>21</v>
      </c>
      <c r="N2144">
        <v>187</v>
      </c>
      <c r="O2144">
        <v>75</v>
      </c>
      <c r="P2144" t="str">
        <f t="shared" si="66"/>
        <v>candidate</v>
      </c>
      <c r="Q2144" t="str">
        <f t="shared" si="67"/>
        <v>candidate</v>
      </c>
    </row>
    <row r="2145" spans="12:17" x14ac:dyDescent="0.2">
      <c r="L2145" t="s">
        <v>1941</v>
      </c>
      <c r="M2145">
        <v>18</v>
      </c>
      <c r="N2145">
        <v>175</v>
      </c>
      <c r="O2145">
        <v>65</v>
      </c>
      <c r="P2145" t="str">
        <f t="shared" si="66"/>
        <v>conditioned</v>
      </c>
      <c r="Q2145" t="str">
        <f t="shared" si="67"/>
        <v>candidate</v>
      </c>
    </row>
    <row r="2146" spans="12:17" x14ac:dyDescent="0.2">
      <c r="L2146" t="s">
        <v>1942</v>
      </c>
      <c r="M2146">
        <v>18</v>
      </c>
      <c r="N2146">
        <v>188</v>
      </c>
      <c r="O2146">
        <v>84</v>
      </c>
      <c r="P2146" t="str">
        <f t="shared" si="66"/>
        <v>conditioned</v>
      </c>
      <c r="Q2146" t="str">
        <f t="shared" si="67"/>
        <v>candidate</v>
      </c>
    </row>
    <row r="2147" spans="12:17" x14ac:dyDescent="0.2">
      <c r="L2147" t="s">
        <v>1943</v>
      </c>
      <c r="M2147">
        <v>20</v>
      </c>
      <c r="N2147">
        <v>183</v>
      </c>
      <c r="O2147">
        <v>74</v>
      </c>
      <c r="P2147" t="str">
        <f t="shared" si="66"/>
        <v>candidate</v>
      </c>
      <c r="Q2147" t="str">
        <f t="shared" si="67"/>
        <v>candidate</v>
      </c>
    </row>
    <row r="2148" spans="12:17" x14ac:dyDescent="0.2">
      <c r="L2148" t="s">
        <v>1944</v>
      </c>
      <c r="M2148">
        <v>18</v>
      </c>
      <c r="N2148">
        <v>180</v>
      </c>
      <c r="O2148">
        <v>81</v>
      </c>
      <c r="P2148" t="str">
        <f t="shared" si="66"/>
        <v>conditioned</v>
      </c>
      <c r="Q2148" t="str">
        <f t="shared" si="67"/>
        <v>candidate</v>
      </c>
    </row>
    <row r="2149" spans="12:17" x14ac:dyDescent="0.2">
      <c r="L2149" t="s">
        <v>1945</v>
      </c>
      <c r="M2149">
        <v>19</v>
      </c>
      <c r="N2149">
        <v>187</v>
      </c>
      <c r="O2149">
        <v>73</v>
      </c>
      <c r="P2149" t="str">
        <f t="shared" si="66"/>
        <v>conditioned</v>
      </c>
      <c r="Q2149" t="str">
        <f t="shared" si="67"/>
        <v>candidate</v>
      </c>
    </row>
    <row r="2150" spans="12:17" x14ac:dyDescent="0.2">
      <c r="L2150" t="s">
        <v>1946</v>
      </c>
      <c r="M2150">
        <v>19</v>
      </c>
      <c r="N2150">
        <v>176</v>
      </c>
      <c r="O2150">
        <v>66</v>
      </c>
      <c r="P2150" t="str">
        <f t="shared" si="66"/>
        <v>conditioned</v>
      </c>
      <c r="Q2150" t="str">
        <f t="shared" si="67"/>
        <v>candidate</v>
      </c>
    </row>
    <row r="2151" spans="12:17" x14ac:dyDescent="0.2">
      <c r="L2151" t="s">
        <v>1947</v>
      </c>
      <c r="M2151">
        <v>18</v>
      </c>
      <c r="N2151">
        <v>187</v>
      </c>
      <c r="O2151">
        <v>73</v>
      </c>
      <c r="P2151" t="str">
        <f t="shared" si="66"/>
        <v>conditioned</v>
      </c>
      <c r="Q2151" t="str">
        <f t="shared" si="67"/>
        <v>candidate</v>
      </c>
    </row>
    <row r="2152" spans="12:17" x14ac:dyDescent="0.2">
      <c r="L2152" t="s">
        <v>1948</v>
      </c>
      <c r="M2152">
        <v>23</v>
      </c>
      <c r="N2152">
        <v>185</v>
      </c>
      <c r="O2152">
        <v>88</v>
      </c>
      <c r="P2152" t="str">
        <f t="shared" si="66"/>
        <v>candidate</v>
      </c>
      <c r="Q2152" t="str">
        <f t="shared" si="67"/>
        <v>candidate</v>
      </c>
    </row>
    <row r="2153" spans="12:17" x14ac:dyDescent="0.2">
      <c r="L2153" t="s">
        <v>1949</v>
      </c>
      <c r="M2153">
        <v>19</v>
      </c>
      <c r="N2153">
        <v>175</v>
      </c>
      <c r="O2153">
        <v>64</v>
      </c>
      <c r="P2153" t="str">
        <f t="shared" si="66"/>
        <v>conditioned</v>
      </c>
      <c r="Q2153" t="str">
        <f t="shared" si="67"/>
        <v>candidate</v>
      </c>
    </row>
    <row r="2154" spans="12:17" x14ac:dyDescent="0.2">
      <c r="L2154" t="s">
        <v>1950</v>
      </c>
      <c r="M2154">
        <v>18</v>
      </c>
      <c r="N2154">
        <v>172</v>
      </c>
      <c r="O2154">
        <v>70</v>
      </c>
      <c r="P2154" t="str">
        <f t="shared" si="66"/>
        <v>conditioned</v>
      </c>
      <c r="Q2154" t="str">
        <f t="shared" si="67"/>
        <v>candidate</v>
      </c>
    </row>
    <row r="2155" spans="12:17" x14ac:dyDescent="0.2">
      <c r="L2155" t="s">
        <v>1951</v>
      </c>
      <c r="M2155">
        <v>16</v>
      </c>
      <c r="N2155">
        <v>186</v>
      </c>
      <c r="O2155">
        <v>80</v>
      </c>
      <c r="P2155" t="str">
        <f t="shared" si="66"/>
        <v>conditioned</v>
      </c>
      <c r="Q2155" t="str">
        <f t="shared" si="67"/>
        <v>candidate</v>
      </c>
    </row>
    <row r="2156" spans="12:17" x14ac:dyDescent="0.2">
      <c r="L2156" t="s">
        <v>1952</v>
      </c>
      <c r="M2156">
        <v>18</v>
      </c>
      <c r="N2156">
        <v>187</v>
      </c>
      <c r="O2156">
        <v>70</v>
      </c>
      <c r="P2156" t="str">
        <f t="shared" si="66"/>
        <v>conditioned</v>
      </c>
      <c r="Q2156" t="str">
        <f t="shared" si="67"/>
        <v>candidate</v>
      </c>
    </row>
    <row r="2157" spans="12:17" x14ac:dyDescent="0.2">
      <c r="L2157" t="s">
        <v>1953</v>
      </c>
      <c r="M2157">
        <v>20</v>
      </c>
      <c r="N2157">
        <v>181</v>
      </c>
      <c r="O2157">
        <v>72</v>
      </c>
      <c r="P2157" t="str">
        <f t="shared" si="66"/>
        <v>candidate</v>
      </c>
      <c r="Q2157" t="str">
        <f t="shared" si="67"/>
        <v>candidate</v>
      </c>
    </row>
    <row r="2158" spans="12:17" x14ac:dyDescent="0.2">
      <c r="L2158" t="s">
        <v>1954</v>
      </c>
      <c r="M2158">
        <v>17</v>
      </c>
      <c r="N2158">
        <v>180</v>
      </c>
      <c r="O2158">
        <v>76</v>
      </c>
      <c r="P2158" t="str">
        <f t="shared" si="66"/>
        <v>conditioned</v>
      </c>
      <c r="Q2158" t="str">
        <f t="shared" si="67"/>
        <v>candidate</v>
      </c>
    </row>
    <row r="2159" spans="12:17" x14ac:dyDescent="0.2">
      <c r="L2159" t="s">
        <v>1955</v>
      </c>
      <c r="M2159">
        <v>17</v>
      </c>
      <c r="N2159">
        <v>174</v>
      </c>
      <c r="O2159">
        <v>68</v>
      </c>
      <c r="P2159" t="str">
        <f t="shared" si="66"/>
        <v>conditioned</v>
      </c>
      <c r="Q2159" t="str">
        <f t="shared" si="67"/>
        <v>candidate</v>
      </c>
    </row>
    <row r="2160" spans="12:17" x14ac:dyDescent="0.2">
      <c r="L2160" t="s">
        <v>1956</v>
      </c>
      <c r="M2160">
        <v>18</v>
      </c>
      <c r="N2160">
        <v>175</v>
      </c>
      <c r="O2160">
        <v>71</v>
      </c>
      <c r="P2160" t="str">
        <f t="shared" si="66"/>
        <v>conditioned</v>
      </c>
      <c r="Q2160" t="str">
        <f t="shared" si="67"/>
        <v>candidate</v>
      </c>
    </row>
    <row r="2161" spans="12:17" x14ac:dyDescent="0.2">
      <c r="L2161" t="s">
        <v>1957</v>
      </c>
      <c r="M2161">
        <v>17</v>
      </c>
      <c r="N2161">
        <v>179</v>
      </c>
      <c r="O2161">
        <v>75</v>
      </c>
      <c r="P2161" t="str">
        <f t="shared" si="66"/>
        <v>conditioned</v>
      </c>
      <c r="Q2161" t="str">
        <f t="shared" si="67"/>
        <v>candidate</v>
      </c>
    </row>
    <row r="2162" spans="12:17" x14ac:dyDescent="0.2">
      <c r="L2162" t="s">
        <v>1958</v>
      </c>
      <c r="M2162">
        <v>23</v>
      </c>
      <c r="N2162">
        <v>179</v>
      </c>
      <c r="O2162">
        <v>73</v>
      </c>
      <c r="P2162" t="str">
        <f t="shared" si="66"/>
        <v>conditioned</v>
      </c>
      <c r="Q2162" t="str">
        <f t="shared" si="67"/>
        <v>not a candidate</v>
      </c>
    </row>
    <row r="2163" spans="12:17" x14ac:dyDescent="0.2">
      <c r="L2163" t="s">
        <v>1959</v>
      </c>
      <c r="M2163">
        <v>21</v>
      </c>
      <c r="N2163">
        <v>191</v>
      </c>
      <c r="O2163">
        <v>80</v>
      </c>
      <c r="P2163" t="str">
        <f t="shared" si="66"/>
        <v>candidate</v>
      </c>
      <c r="Q2163" t="str">
        <f t="shared" si="67"/>
        <v>candidate</v>
      </c>
    </row>
    <row r="2164" spans="12:17" x14ac:dyDescent="0.2">
      <c r="L2164" t="s">
        <v>1960</v>
      </c>
      <c r="M2164">
        <v>18</v>
      </c>
      <c r="N2164">
        <v>180</v>
      </c>
      <c r="O2164">
        <v>76</v>
      </c>
      <c r="P2164" t="str">
        <f t="shared" si="66"/>
        <v>conditioned</v>
      </c>
      <c r="Q2164" t="str">
        <f t="shared" si="67"/>
        <v>candidate</v>
      </c>
    </row>
    <row r="2165" spans="12:17" x14ac:dyDescent="0.2">
      <c r="L2165" t="s">
        <v>1961</v>
      </c>
      <c r="M2165">
        <v>19</v>
      </c>
      <c r="N2165">
        <v>176</v>
      </c>
      <c r="O2165">
        <v>71</v>
      </c>
      <c r="P2165" t="str">
        <f t="shared" si="66"/>
        <v>conditioned</v>
      </c>
      <c r="Q2165" t="str">
        <f t="shared" si="67"/>
        <v>candidate</v>
      </c>
    </row>
    <row r="2166" spans="12:17" x14ac:dyDescent="0.2">
      <c r="L2166" t="s">
        <v>1625</v>
      </c>
      <c r="M2166">
        <v>24</v>
      </c>
      <c r="N2166">
        <v>189</v>
      </c>
      <c r="O2166">
        <v>82</v>
      </c>
      <c r="P2166" t="str">
        <f t="shared" si="66"/>
        <v>candidate</v>
      </c>
      <c r="Q2166" t="str">
        <f t="shared" si="67"/>
        <v>candidate</v>
      </c>
    </row>
    <row r="2167" spans="12:17" x14ac:dyDescent="0.2">
      <c r="L2167" t="s">
        <v>1962</v>
      </c>
      <c r="M2167">
        <v>16</v>
      </c>
      <c r="N2167">
        <v>175</v>
      </c>
      <c r="O2167">
        <v>62</v>
      </c>
      <c r="P2167" t="str">
        <f t="shared" si="66"/>
        <v>conditioned</v>
      </c>
      <c r="Q2167" t="str">
        <f t="shared" si="67"/>
        <v>candidate</v>
      </c>
    </row>
    <row r="2168" spans="12:17" x14ac:dyDescent="0.2">
      <c r="L2168" t="s">
        <v>1963</v>
      </c>
      <c r="M2168">
        <v>23</v>
      </c>
      <c r="N2168">
        <v>190</v>
      </c>
      <c r="O2168">
        <v>82</v>
      </c>
      <c r="P2168" t="str">
        <f t="shared" si="66"/>
        <v>candidate</v>
      </c>
      <c r="Q2168" t="str">
        <f t="shared" si="67"/>
        <v>candidate</v>
      </c>
    </row>
    <row r="2169" spans="12:17" x14ac:dyDescent="0.2">
      <c r="L2169" t="s">
        <v>1964</v>
      </c>
      <c r="M2169">
        <v>19</v>
      </c>
      <c r="N2169">
        <v>180</v>
      </c>
      <c r="O2169">
        <v>75</v>
      </c>
      <c r="P2169" t="str">
        <f t="shared" si="66"/>
        <v>conditioned</v>
      </c>
      <c r="Q2169" t="str">
        <f t="shared" si="67"/>
        <v>candidate</v>
      </c>
    </row>
    <row r="2170" spans="12:17" x14ac:dyDescent="0.2">
      <c r="L2170" t="s">
        <v>1965</v>
      </c>
      <c r="M2170">
        <v>30</v>
      </c>
      <c r="N2170">
        <v>174</v>
      </c>
      <c r="O2170">
        <v>61</v>
      </c>
      <c r="P2170" t="str">
        <f t="shared" si="66"/>
        <v>conditioned</v>
      </c>
      <c r="Q2170" t="str">
        <f t="shared" si="67"/>
        <v>not a candidate</v>
      </c>
    </row>
    <row r="2171" spans="12:17" x14ac:dyDescent="0.2">
      <c r="L2171" t="s">
        <v>1966</v>
      </c>
      <c r="M2171">
        <v>20</v>
      </c>
      <c r="N2171">
        <v>180</v>
      </c>
      <c r="O2171">
        <v>79</v>
      </c>
      <c r="P2171" t="str">
        <f t="shared" si="66"/>
        <v>candidate</v>
      </c>
      <c r="Q2171" t="str">
        <f t="shared" si="67"/>
        <v>candidate</v>
      </c>
    </row>
    <row r="2172" spans="12:17" x14ac:dyDescent="0.2">
      <c r="L2172" t="s">
        <v>974</v>
      </c>
      <c r="M2172">
        <v>18</v>
      </c>
      <c r="N2172">
        <v>186</v>
      </c>
      <c r="O2172">
        <v>80</v>
      </c>
      <c r="P2172" t="str">
        <f t="shared" si="66"/>
        <v>conditioned</v>
      </c>
      <c r="Q2172" t="str">
        <f t="shared" si="67"/>
        <v>candidate</v>
      </c>
    </row>
    <row r="2173" spans="12:17" x14ac:dyDescent="0.2">
      <c r="L2173" t="s">
        <v>1967</v>
      </c>
      <c r="M2173">
        <v>19</v>
      </c>
      <c r="N2173">
        <v>180</v>
      </c>
      <c r="O2173">
        <v>73</v>
      </c>
      <c r="P2173" t="str">
        <f t="shared" si="66"/>
        <v>conditioned</v>
      </c>
      <c r="Q2173" t="str">
        <f t="shared" si="67"/>
        <v>candidate</v>
      </c>
    </row>
    <row r="2174" spans="12:17" x14ac:dyDescent="0.2">
      <c r="L2174" t="s">
        <v>1968</v>
      </c>
      <c r="M2174">
        <v>18</v>
      </c>
      <c r="N2174">
        <v>170</v>
      </c>
      <c r="O2174">
        <v>65</v>
      </c>
      <c r="P2174" t="str">
        <f t="shared" si="66"/>
        <v>conditioned</v>
      </c>
      <c r="Q2174" t="str">
        <f t="shared" si="67"/>
        <v>candidate</v>
      </c>
    </row>
    <row r="2175" spans="12:17" x14ac:dyDescent="0.2">
      <c r="L2175" t="s">
        <v>1297</v>
      </c>
      <c r="M2175">
        <v>22</v>
      </c>
      <c r="N2175">
        <v>162</v>
      </c>
      <c r="O2175">
        <v>69</v>
      </c>
      <c r="P2175" t="str">
        <f t="shared" si="66"/>
        <v>conditioned</v>
      </c>
      <c r="Q2175" t="str">
        <f t="shared" si="67"/>
        <v>candidate</v>
      </c>
    </row>
    <row r="2176" spans="12:17" x14ac:dyDescent="0.2">
      <c r="L2176" t="s">
        <v>1969</v>
      </c>
      <c r="M2176">
        <v>18</v>
      </c>
      <c r="N2176">
        <v>183</v>
      </c>
      <c r="O2176">
        <v>70</v>
      </c>
      <c r="P2176" t="str">
        <f t="shared" si="66"/>
        <v>conditioned</v>
      </c>
      <c r="Q2176" t="str">
        <f t="shared" si="67"/>
        <v>candidate</v>
      </c>
    </row>
    <row r="2177" spans="12:17" x14ac:dyDescent="0.2">
      <c r="L2177" t="s">
        <v>1636</v>
      </c>
      <c r="M2177">
        <v>19</v>
      </c>
      <c r="N2177">
        <v>181</v>
      </c>
      <c r="O2177">
        <v>73</v>
      </c>
      <c r="P2177" t="str">
        <f t="shared" si="66"/>
        <v>conditioned</v>
      </c>
      <c r="Q2177" t="str">
        <f t="shared" si="67"/>
        <v>candidate</v>
      </c>
    </row>
    <row r="2178" spans="12:17" x14ac:dyDescent="0.2">
      <c r="L2178" t="s">
        <v>1970</v>
      </c>
      <c r="M2178">
        <v>19</v>
      </c>
      <c r="N2178">
        <v>164</v>
      </c>
      <c r="O2178">
        <v>54</v>
      </c>
      <c r="P2178" t="str">
        <f t="shared" ref="P2178:P2241" si="68">IF(AND(M2178&gt;=20, N2178&gt;=180), "candidate", "conditioned")</f>
        <v>conditioned</v>
      </c>
      <c r="Q2178" t="str">
        <f t="shared" ref="Q2178:Q2241" si="69">IF(OR(M2178&lt;=22, N2178&gt;=183, O2178&gt;=74), "candidate", "not a candidate")</f>
        <v>candidate</v>
      </c>
    </row>
    <row r="2179" spans="12:17" x14ac:dyDescent="0.2">
      <c r="L2179" t="s">
        <v>1971</v>
      </c>
      <c r="M2179">
        <v>23</v>
      </c>
      <c r="N2179">
        <v>175</v>
      </c>
      <c r="O2179">
        <v>68</v>
      </c>
      <c r="P2179" t="str">
        <f t="shared" si="68"/>
        <v>conditioned</v>
      </c>
      <c r="Q2179" t="str">
        <f t="shared" si="69"/>
        <v>not a candidate</v>
      </c>
    </row>
    <row r="2180" spans="12:17" x14ac:dyDescent="0.2">
      <c r="L2180" t="s">
        <v>1972</v>
      </c>
      <c r="M2180">
        <v>20</v>
      </c>
      <c r="N2180">
        <v>176</v>
      </c>
      <c r="O2180">
        <v>67</v>
      </c>
      <c r="P2180" t="str">
        <f t="shared" si="68"/>
        <v>conditioned</v>
      </c>
      <c r="Q2180" t="str">
        <f t="shared" si="69"/>
        <v>candidate</v>
      </c>
    </row>
    <row r="2181" spans="12:17" x14ac:dyDescent="0.2">
      <c r="L2181" t="s">
        <v>1973</v>
      </c>
      <c r="M2181">
        <v>19</v>
      </c>
      <c r="N2181">
        <v>181</v>
      </c>
      <c r="O2181">
        <v>75</v>
      </c>
      <c r="P2181" t="str">
        <f t="shared" si="68"/>
        <v>conditioned</v>
      </c>
      <c r="Q2181" t="str">
        <f t="shared" si="69"/>
        <v>candidate</v>
      </c>
    </row>
    <row r="2182" spans="12:17" x14ac:dyDescent="0.2">
      <c r="L2182" t="s">
        <v>1974</v>
      </c>
      <c r="M2182">
        <v>18</v>
      </c>
      <c r="N2182">
        <v>178</v>
      </c>
      <c r="O2182">
        <v>67</v>
      </c>
      <c r="P2182" t="str">
        <f t="shared" si="68"/>
        <v>conditioned</v>
      </c>
      <c r="Q2182" t="str">
        <f t="shared" si="69"/>
        <v>candidate</v>
      </c>
    </row>
    <row r="2183" spans="12:17" x14ac:dyDescent="0.2">
      <c r="L2183" t="s">
        <v>1975</v>
      </c>
      <c r="M2183">
        <v>20</v>
      </c>
      <c r="N2183">
        <v>175</v>
      </c>
      <c r="O2183">
        <v>68</v>
      </c>
      <c r="P2183" t="str">
        <f t="shared" si="68"/>
        <v>conditioned</v>
      </c>
      <c r="Q2183" t="str">
        <f t="shared" si="69"/>
        <v>candidate</v>
      </c>
    </row>
    <row r="2184" spans="12:17" x14ac:dyDescent="0.2">
      <c r="L2184" t="s">
        <v>1976</v>
      </c>
      <c r="M2184">
        <v>19</v>
      </c>
      <c r="N2184">
        <v>188</v>
      </c>
      <c r="O2184">
        <v>78</v>
      </c>
      <c r="P2184" t="str">
        <f t="shared" si="68"/>
        <v>conditioned</v>
      </c>
      <c r="Q2184" t="str">
        <f t="shared" si="69"/>
        <v>candidate</v>
      </c>
    </row>
    <row r="2185" spans="12:17" x14ac:dyDescent="0.2">
      <c r="L2185" t="s">
        <v>1977</v>
      </c>
      <c r="M2185">
        <v>20</v>
      </c>
      <c r="N2185">
        <v>183</v>
      </c>
      <c r="O2185">
        <v>81</v>
      </c>
      <c r="P2185" t="str">
        <f t="shared" si="68"/>
        <v>candidate</v>
      </c>
      <c r="Q2185" t="str">
        <f t="shared" si="69"/>
        <v>candidate</v>
      </c>
    </row>
    <row r="2186" spans="12:17" x14ac:dyDescent="0.2">
      <c r="L2186" t="s">
        <v>1978</v>
      </c>
      <c r="M2186">
        <v>19</v>
      </c>
      <c r="N2186">
        <v>185</v>
      </c>
      <c r="O2186">
        <v>74</v>
      </c>
      <c r="P2186" t="str">
        <f t="shared" si="68"/>
        <v>conditioned</v>
      </c>
      <c r="Q2186" t="str">
        <f t="shared" si="69"/>
        <v>candidate</v>
      </c>
    </row>
    <row r="2187" spans="12:17" x14ac:dyDescent="0.2">
      <c r="L2187" t="s">
        <v>1979</v>
      </c>
      <c r="M2187">
        <v>19</v>
      </c>
      <c r="N2187">
        <v>190</v>
      </c>
      <c r="O2187">
        <v>86</v>
      </c>
      <c r="P2187" t="str">
        <f t="shared" si="68"/>
        <v>conditioned</v>
      </c>
      <c r="Q2187" t="str">
        <f t="shared" si="69"/>
        <v>candidate</v>
      </c>
    </row>
    <row r="2188" spans="12:17" x14ac:dyDescent="0.2">
      <c r="L2188" t="s">
        <v>1980</v>
      </c>
      <c r="M2188">
        <v>20</v>
      </c>
      <c r="N2188">
        <v>182</v>
      </c>
      <c r="O2188">
        <v>80</v>
      </c>
      <c r="P2188" t="str">
        <f t="shared" si="68"/>
        <v>candidate</v>
      </c>
      <c r="Q2188" t="str">
        <f t="shared" si="69"/>
        <v>candidate</v>
      </c>
    </row>
    <row r="2189" spans="12:17" x14ac:dyDescent="0.2">
      <c r="L2189" t="s">
        <v>1556</v>
      </c>
      <c r="M2189">
        <v>18</v>
      </c>
      <c r="N2189">
        <v>185</v>
      </c>
      <c r="O2189">
        <v>78</v>
      </c>
      <c r="P2189" t="str">
        <f t="shared" si="68"/>
        <v>conditioned</v>
      </c>
      <c r="Q2189" t="str">
        <f t="shared" si="69"/>
        <v>candidate</v>
      </c>
    </row>
    <row r="2190" spans="12:17" x14ac:dyDescent="0.2">
      <c r="L2190" t="s">
        <v>1981</v>
      </c>
      <c r="M2190">
        <v>18</v>
      </c>
      <c r="N2190">
        <v>180</v>
      </c>
      <c r="O2190">
        <v>75</v>
      </c>
      <c r="P2190" t="str">
        <f t="shared" si="68"/>
        <v>conditioned</v>
      </c>
      <c r="Q2190" t="str">
        <f t="shared" si="69"/>
        <v>candidate</v>
      </c>
    </row>
    <row r="2191" spans="12:17" x14ac:dyDescent="0.2">
      <c r="L2191" t="s">
        <v>1982</v>
      </c>
      <c r="M2191">
        <v>19</v>
      </c>
      <c r="N2191">
        <v>187</v>
      </c>
      <c r="O2191">
        <v>76</v>
      </c>
      <c r="P2191" t="str">
        <f t="shared" si="68"/>
        <v>conditioned</v>
      </c>
      <c r="Q2191" t="str">
        <f t="shared" si="69"/>
        <v>candidate</v>
      </c>
    </row>
    <row r="2192" spans="12:17" x14ac:dyDescent="0.2">
      <c r="L2192" t="s">
        <v>1983</v>
      </c>
      <c r="M2192">
        <v>19</v>
      </c>
      <c r="N2192">
        <v>184</v>
      </c>
      <c r="O2192">
        <v>77</v>
      </c>
      <c r="P2192" t="str">
        <f t="shared" si="68"/>
        <v>conditioned</v>
      </c>
      <c r="Q2192" t="str">
        <f t="shared" si="69"/>
        <v>candidate</v>
      </c>
    </row>
    <row r="2193" spans="12:17" x14ac:dyDescent="0.2">
      <c r="L2193" t="s">
        <v>1984</v>
      </c>
      <c r="M2193">
        <v>24</v>
      </c>
      <c r="N2193">
        <v>185</v>
      </c>
      <c r="O2193">
        <v>73</v>
      </c>
      <c r="P2193" t="str">
        <f t="shared" si="68"/>
        <v>candidate</v>
      </c>
      <c r="Q2193" t="str">
        <f t="shared" si="69"/>
        <v>candidate</v>
      </c>
    </row>
    <row r="2194" spans="12:17" x14ac:dyDescent="0.2">
      <c r="L2194" t="s">
        <v>1559</v>
      </c>
      <c r="M2194">
        <v>18</v>
      </c>
      <c r="N2194">
        <v>180</v>
      </c>
      <c r="O2194">
        <v>71</v>
      </c>
      <c r="P2194" t="str">
        <f t="shared" si="68"/>
        <v>conditioned</v>
      </c>
      <c r="Q2194" t="str">
        <f t="shared" si="69"/>
        <v>candidate</v>
      </c>
    </row>
    <row r="2195" spans="12:17" x14ac:dyDescent="0.2">
      <c r="L2195" t="s">
        <v>1985</v>
      </c>
      <c r="M2195">
        <v>20</v>
      </c>
      <c r="N2195">
        <v>181</v>
      </c>
      <c r="O2195">
        <v>79</v>
      </c>
      <c r="P2195" t="str">
        <f t="shared" si="68"/>
        <v>candidate</v>
      </c>
      <c r="Q2195" t="str">
        <f t="shared" si="69"/>
        <v>candidate</v>
      </c>
    </row>
    <row r="2196" spans="12:17" x14ac:dyDescent="0.2">
      <c r="L2196" t="s">
        <v>1986</v>
      </c>
      <c r="M2196">
        <v>19</v>
      </c>
      <c r="N2196">
        <v>185</v>
      </c>
      <c r="O2196">
        <v>76</v>
      </c>
      <c r="P2196" t="str">
        <f t="shared" si="68"/>
        <v>conditioned</v>
      </c>
      <c r="Q2196" t="str">
        <f t="shared" si="69"/>
        <v>candidate</v>
      </c>
    </row>
    <row r="2197" spans="12:17" x14ac:dyDescent="0.2">
      <c r="L2197" t="s">
        <v>1987</v>
      </c>
      <c r="M2197">
        <v>18</v>
      </c>
      <c r="N2197">
        <v>198</v>
      </c>
      <c r="O2197">
        <v>85</v>
      </c>
      <c r="P2197" t="str">
        <f t="shared" si="68"/>
        <v>conditioned</v>
      </c>
      <c r="Q2197" t="str">
        <f t="shared" si="69"/>
        <v>candidate</v>
      </c>
    </row>
    <row r="2198" spans="12:17" x14ac:dyDescent="0.2">
      <c r="L2198" t="s">
        <v>1988</v>
      </c>
      <c r="M2198">
        <v>19</v>
      </c>
      <c r="N2198">
        <v>188</v>
      </c>
      <c r="O2198">
        <v>78</v>
      </c>
      <c r="P2198" t="str">
        <f t="shared" si="68"/>
        <v>conditioned</v>
      </c>
      <c r="Q2198" t="str">
        <f t="shared" si="69"/>
        <v>candidate</v>
      </c>
    </row>
    <row r="2199" spans="12:17" x14ac:dyDescent="0.2">
      <c r="L2199" t="s">
        <v>1989</v>
      </c>
      <c r="M2199">
        <v>20</v>
      </c>
      <c r="N2199">
        <v>172</v>
      </c>
      <c r="O2199">
        <v>68</v>
      </c>
      <c r="P2199" t="str">
        <f t="shared" si="68"/>
        <v>conditioned</v>
      </c>
      <c r="Q2199" t="str">
        <f t="shared" si="69"/>
        <v>candidate</v>
      </c>
    </row>
    <row r="2200" spans="12:17" x14ac:dyDescent="0.2">
      <c r="L2200" t="s">
        <v>1990</v>
      </c>
      <c r="M2200">
        <v>19</v>
      </c>
      <c r="N2200">
        <v>184</v>
      </c>
      <c r="O2200">
        <v>78</v>
      </c>
      <c r="P2200" t="str">
        <f t="shared" si="68"/>
        <v>conditioned</v>
      </c>
      <c r="Q2200" t="str">
        <f t="shared" si="69"/>
        <v>candidate</v>
      </c>
    </row>
    <row r="2201" spans="12:17" x14ac:dyDescent="0.2">
      <c r="L2201" t="s">
        <v>1562</v>
      </c>
      <c r="M2201">
        <v>19</v>
      </c>
      <c r="N2201">
        <v>183</v>
      </c>
      <c r="O2201">
        <v>57</v>
      </c>
      <c r="P2201" t="str">
        <f t="shared" si="68"/>
        <v>conditioned</v>
      </c>
      <c r="Q2201" t="str">
        <f t="shared" si="69"/>
        <v>candidate</v>
      </c>
    </row>
    <row r="2202" spans="12:17" x14ac:dyDescent="0.2">
      <c r="L2202" t="s">
        <v>1991</v>
      </c>
      <c r="M2202">
        <v>20</v>
      </c>
      <c r="N2202">
        <v>192</v>
      </c>
      <c r="O2202">
        <v>83</v>
      </c>
      <c r="P2202" t="str">
        <f t="shared" si="68"/>
        <v>candidate</v>
      </c>
      <c r="Q2202" t="str">
        <f t="shared" si="69"/>
        <v>candidate</v>
      </c>
    </row>
    <row r="2203" spans="12:17" x14ac:dyDescent="0.2">
      <c r="L2203" t="s">
        <v>1992</v>
      </c>
      <c r="M2203">
        <v>17</v>
      </c>
      <c r="N2203">
        <v>180</v>
      </c>
      <c r="O2203">
        <v>68</v>
      </c>
      <c r="P2203" t="str">
        <f t="shared" si="68"/>
        <v>conditioned</v>
      </c>
      <c r="Q2203" t="str">
        <f t="shared" si="69"/>
        <v>candidate</v>
      </c>
    </row>
    <row r="2204" spans="12:17" x14ac:dyDescent="0.2">
      <c r="L2204" t="s">
        <v>1993</v>
      </c>
      <c r="M2204">
        <v>21</v>
      </c>
      <c r="N2204">
        <v>196</v>
      </c>
      <c r="O2204">
        <v>85</v>
      </c>
      <c r="P2204" t="str">
        <f t="shared" si="68"/>
        <v>candidate</v>
      </c>
      <c r="Q2204" t="str">
        <f t="shared" si="69"/>
        <v>candidate</v>
      </c>
    </row>
    <row r="2205" spans="12:17" x14ac:dyDescent="0.2">
      <c r="L2205" t="s">
        <v>1994</v>
      </c>
      <c r="M2205">
        <v>18</v>
      </c>
      <c r="N2205">
        <v>172</v>
      </c>
      <c r="O2205">
        <v>73</v>
      </c>
      <c r="P2205" t="str">
        <f t="shared" si="68"/>
        <v>conditioned</v>
      </c>
      <c r="Q2205" t="str">
        <f t="shared" si="69"/>
        <v>candidate</v>
      </c>
    </row>
    <row r="2206" spans="12:17" x14ac:dyDescent="0.2">
      <c r="L2206" t="s">
        <v>1995</v>
      </c>
      <c r="M2206">
        <v>25</v>
      </c>
      <c r="N2206">
        <v>186</v>
      </c>
      <c r="O2206">
        <v>78</v>
      </c>
      <c r="P2206" t="str">
        <f t="shared" si="68"/>
        <v>candidate</v>
      </c>
      <c r="Q2206" t="str">
        <f t="shared" si="69"/>
        <v>candidate</v>
      </c>
    </row>
    <row r="2207" spans="12:17" x14ac:dyDescent="0.2">
      <c r="L2207" t="s">
        <v>1996</v>
      </c>
      <c r="M2207">
        <v>18</v>
      </c>
      <c r="N2207">
        <v>185</v>
      </c>
      <c r="O2207">
        <v>78</v>
      </c>
      <c r="P2207" t="str">
        <f t="shared" si="68"/>
        <v>conditioned</v>
      </c>
      <c r="Q2207" t="str">
        <f t="shared" si="69"/>
        <v>candidate</v>
      </c>
    </row>
    <row r="2208" spans="12:17" x14ac:dyDescent="0.2">
      <c r="L2208" t="s">
        <v>1997</v>
      </c>
      <c r="M2208">
        <v>17</v>
      </c>
      <c r="N2208">
        <v>174</v>
      </c>
      <c r="O2208">
        <v>66</v>
      </c>
      <c r="P2208" t="str">
        <f t="shared" si="68"/>
        <v>conditioned</v>
      </c>
      <c r="Q2208" t="str">
        <f t="shared" si="69"/>
        <v>candidate</v>
      </c>
    </row>
    <row r="2209" spans="12:17" x14ac:dyDescent="0.2">
      <c r="L2209" t="s">
        <v>1998</v>
      </c>
      <c r="M2209">
        <v>19</v>
      </c>
      <c r="N2209">
        <v>175</v>
      </c>
      <c r="O2209">
        <v>68</v>
      </c>
      <c r="P2209" t="str">
        <f t="shared" si="68"/>
        <v>conditioned</v>
      </c>
      <c r="Q2209" t="str">
        <f t="shared" si="69"/>
        <v>candidate</v>
      </c>
    </row>
    <row r="2210" spans="12:17" x14ac:dyDescent="0.2">
      <c r="L2210" t="s">
        <v>1565</v>
      </c>
      <c r="M2210">
        <v>21</v>
      </c>
      <c r="N2210">
        <v>180</v>
      </c>
      <c r="O2210">
        <v>80</v>
      </c>
      <c r="P2210" t="str">
        <f t="shared" si="68"/>
        <v>candidate</v>
      </c>
      <c r="Q2210" t="str">
        <f t="shared" si="69"/>
        <v>candidate</v>
      </c>
    </row>
    <row r="2211" spans="12:17" x14ac:dyDescent="0.2">
      <c r="L2211" t="s">
        <v>1566</v>
      </c>
      <c r="M2211">
        <v>17</v>
      </c>
      <c r="N2211">
        <v>175</v>
      </c>
      <c r="O2211">
        <v>65</v>
      </c>
      <c r="P2211" t="str">
        <f t="shared" si="68"/>
        <v>conditioned</v>
      </c>
      <c r="Q2211" t="str">
        <f t="shared" si="69"/>
        <v>candidate</v>
      </c>
    </row>
    <row r="2212" spans="12:17" x14ac:dyDescent="0.2">
      <c r="L2212" t="s">
        <v>1999</v>
      </c>
      <c r="M2212">
        <v>17</v>
      </c>
      <c r="N2212">
        <v>194</v>
      </c>
      <c r="O2212">
        <v>77</v>
      </c>
      <c r="P2212" t="str">
        <f t="shared" si="68"/>
        <v>conditioned</v>
      </c>
      <c r="Q2212" t="str">
        <f t="shared" si="69"/>
        <v>candidate</v>
      </c>
    </row>
    <row r="2213" spans="12:17" x14ac:dyDescent="0.2">
      <c r="L2213" t="s">
        <v>2000</v>
      </c>
      <c r="M2213">
        <v>17</v>
      </c>
      <c r="N2213">
        <v>183</v>
      </c>
      <c r="O2213">
        <v>70</v>
      </c>
      <c r="P2213" t="str">
        <f t="shared" si="68"/>
        <v>conditioned</v>
      </c>
      <c r="Q2213" t="str">
        <f t="shared" si="69"/>
        <v>candidate</v>
      </c>
    </row>
    <row r="2214" spans="12:17" x14ac:dyDescent="0.2">
      <c r="L2214" t="s">
        <v>2001</v>
      </c>
      <c r="M2214">
        <v>18</v>
      </c>
      <c r="N2214">
        <v>183</v>
      </c>
      <c r="O2214">
        <v>72</v>
      </c>
      <c r="P2214" t="str">
        <f t="shared" si="68"/>
        <v>conditioned</v>
      </c>
      <c r="Q2214" t="str">
        <f t="shared" si="69"/>
        <v>candidate</v>
      </c>
    </row>
    <row r="2215" spans="12:17" x14ac:dyDescent="0.2">
      <c r="L2215" t="s">
        <v>2002</v>
      </c>
      <c r="M2215">
        <v>20</v>
      </c>
      <c r="N2215">
        <v>195</v>
      </c>
      <c r="O2215">
        <v>82</v>
      </c>
      <c r="P2215" t="str">
        <f t="shared" si="68"/>
        <v>candidate</v>
      </c>
      <c r="Q2215" t="str">
        <f t="shared" si="69"/>
        <v>candidate</v>
      </c>
    </row>
    <row r="2216" spans="12:17" x14ac:dyDescent="0.2">
      <c r="L2216" t="s">
        <v>2003</v>
      </c>
      <c r="M2216">
        <v>22</v>
      </c>
      <c r="N2216">
        <v>180</v>
      </c>
      <c r="O2216">
        <v>71</v>
      </c>
      <c r="P2216" t="str">
        <f t="shared" si="68"/>
        <v>candidate</v>
      </c>
      <c r="Q2216" t="str">
        <f t="shared" si="69"/>
        <v>candidate</v>
      </c>
    </row>
    <row r="2217" spans="12:17" x14ac:dyDescent="0.2">
      <c r="L2217" t="s">
        <v>2004</v>
      </c>
      <c r="M2217">
        <v>16</v>
      </c>
      <c r="N2217">
        <v>176</v>
      </c>
      <c r="O2217">
        <v>72</v>
      </c>
      <c r="P2217" t="str">
        <f t="shared" si="68"/>
        <v>conditioned</v>
      </c>
      <c r="Q2217" t="str">
        <f t="shared" si="69"/>
        <v>candidate</v>
      </c>
    </row>
    <row r="2218" spans="12:17" x14ac:dyDescent="0.2">
      <c r="L2218" t="s">
        <v>2005</v>
      </c>
      <c r="M2218">
        <v>21</v>
      </c>
      <c r="N2218">
        <v>183</v>
      </c>
      <c r="O2218">
        <v>76</v>
      </c>
      <c r="P2218" t="str">
        <f t="shared" si="68"/>
        <v>candidate</v>
      </c>
      <c r="Q2218" t="str">
        <f t="shared" si="69"/>
        <v>candidate</v>
      </c>
    </row>
    <row r="2219" spans="12:17" x14ac:dyDescent="0.2">
      <c r="L2219" t="s">
        <v>2006</v>
      </c>
      <c r="M2219">
        <v>18</v>
      </c>
      <c r="N2219">
        <v>178</v>
      </c>
      <c r="O2219">
        <v>68</v>
      </c>
      <c r="P2219" t="str">
        <f t="shared" si="68"/>
        <v>conditioned</v>
      </c>
      <c r="Q2219" t="str">
        <f t="shared" si="69"/>
        <v>candidate</v>
      </c>
    </row>
    <row r="2220" spans="12:17" x14ac:dyDescent="0.2">
      <c r="L2220" t="s">
        <v>2007</v>
      </c>
      <c r="M2220">
        <v>19</v>
      </c>
      <c r="N2220">
        <v>189</v>
      </c>
      <c r="O2220">
        <v>77</v>
      </c>
      <c r="P2220" t="str">
        <f t="shared" si="68"/>
        <v>conditioned</v>
      </c>
      <c r="Q2220" t="str">
        <f t="shared" si="69"/>
        <v>candidate</v>
      </c>
    </row>
    <row r="2221" spans="12:17" x14ac:dyDescent="0.2">
      <c r="L2221" t="s">
        <v>1937</v>
      </c>
      <c r="M2221">
        <v>18</v>
      </c>
      <c r="N2221">
        <v>186</v>
      </c>
      <c r="O2221">
        <v>77</v>
      </c>
      <c r="P2221" t="str">
        <f t="shared" si="68"/>
        <v>conditioned</v>
      </c>
      <c r="Q2221" t="str">
        <f t="shared" si="69"/>
        <v>candidate</v>
      </c>
    </row>
    <row r="2222" spans="12:17" x14ac:dyDescent="0.2">
      <c r="L2222" t="s">
        <v>2008</v>
      </c>
      <c r="M2222">
        <v>26</v>
      </c>
      <c r="N2222">
        <v>194</v>
      </c>
      <c r="O2222">
        <v>83</v>
      </c>
      <c r="P2222" t="str">
        <f t="shared" si="68"/>
        <v>candidate</v>
      </c>
      <c r="Q2222" t="str">
        <f t="shared" si="69"/>
        <v>candidate</v>
      </c>
    </row>
    <row r="2223" spans="12:17" x14ac:dyDescent="0.2">
      <c r="L2223" t="s">
        <v>2009</v>
      </c>
      <c r="M2223">
        <v>21</v>
      </c>
      <c r="N2223">
        <v>185</v>
      </c>
      <c r="O2223">
        <v>77</v>
      </c>
      <c r="P2223" t="str">
        <f t="shared" si="68"/>
        <v>candidate</v>
      </c>
      <c r="Q2223" t="str">
        <f t="shared" si="69"/>
        <v>candidate</v>
      </c>
    </row>
    <row r="2224" spans="12:17" x14ac:dyDescent="0.2">
      <c r="L2224" t="s">
        <v>2010</v>
      </c>
      <c r="M2224">
        <v>19</v>
      </c>
      <c r="N2224">
        <v>181</v>
      </c>
      <c r="O2224">
        <v>80</v>
      </c>
      <c r="P2224" t="str">
        <f t="shared" si="68"/>
        <v>conditioned</v>
      </c>
      <c r="Q2224" t="str">
        <f t="shared" si="69"/>
        <v>candidate</v>
      </c>
    </row>
    <row r="2225" spans="12:17" x14ac:dyDescent="0.2">
      <c r="L2225" t="s">
        <v>2011</v>
      </c>
      <c r="M2225">
        <v>20</v>
      </c>
      <c r="N2225">
        <v>181</v>
      </c>
      <c r="O2225">
        <v>81</v>
      </c>
      <c r="P2225" t="str">
        <f t="shared" si="68"/>
        <v>candidate</v>
      </c>
      <c r="Q2225" t="str">
        <f t="shared" si="69"/>
        <v>candidate</v>
      </c>
    </row>
    <row r="2226" spans="12:17" x14ac:dyDescent="0.2">
      <c r="L2226" t="s">
        <v>2012</v>
      </c>
      <c r="M2226">
        <v>23</v>
      </c>
      <c r="N2226">
        <v>178</v>
      </c>
      <c r="O2226">
        <v>76</v>
      </c>
      <c r="P2226" t="str">
        <f t="shared" si="68"/>
        <v>conditioned</v>
      </c>
      <c r="Q2226" t="str">
        <f t="shared" si="69"/>
        <v>candidate</v>
      </c>
    </row>
    <row r="2227" spans="12:17" x14ac:dyDescent="0.2">
      <c r="L2227" t="s">
        <v>1351</v>
      </c>
      <c r="M2227">
        <v>21</v>
      </c>
      <c r="N2227">
        <v>174</v>
      </c>
      <c r="O2227">
        <v>68</v>
      </c>
      <c r="P2227" t="str">
        <f t="shared" si="68"/>
        <v>conditioned</v>
      </c>
      <c r="Q2227" t="str">
        <f t="shared" si="69"/>
        <v>candidate</v>
      </c>
    </row>
    <row r="2228" spans="12:17" x14ac:dyDescent="0.2">
      <c r="L2228" t="s">
        <v>2013</v>
      </c>
      <c r="M2228">
        <v>18</v>
      </c>
      <c r="N2228">
        <v>183</v>
      </c>
      <c r="O2228">
        <v>82</v>
      </c>
      <c r="P2228" t="str">
        <f t="shared" si="68"/>
        <v>conditioned</v>
      </c>
      <c r="Q2228" t="str">
        <f t="shared" si="69"/>
        <v>candidate</v>
      </c>
    </row>
    <row r="2229" spans="12:17" x14ac:dyDescent="0.2">
      <c r="L2229" t="s">
        <v>2014</v>
      </c>
      <c r="M2229">
        <v>20</v>
      </c>
      <c r="N2229">
        <v>180</v>
      </c>
      <c r="O2229">
        <v>64</v>
      </c>
      <c r="P2229" t="str">
        <f t="shared" si="68"/>
        <v>candidate</v>
      </c>
      <c r="Q2229" t="str">
        <f t="shared" si="69"/>
        <v>candidate</v>
      </c>
    </row>
    <row r="2230" spans="12:17" x14ac:dyDescent="0.2">
      <c r="L2230" t="s">
        <v>2015</v>
      </c>
      <c r="M2230">
        <v>21</v>
      </c>
      <c r="N2230">
        <v>178</v>
      </c>
      <c r="O2230">
        <v>72</v>
      </c>
      <c r="P2230" t="str">
        <f t="shared" si="68"/>
        <v>conditioned</v>
      </c>
      <c r="Q2230" t="str">
        <f t="shared" si="69"/>
        <v>candidate</v>
      </c>
    </row>
    <row r="2231" spans="12:17" x14ac:dyDescent="0.2">
      <c r="L2231" t="s">
        <v>2016</v>
      </c>
      <c r="M2231">
        <v>22</v>
      </c>
      <c r="N2231">
        <v>178</v>
      </c>
      <c r="O2231">
        <v>69</v>
      </c>
      <c r="P2231" t="str">
        <f t="shared" si="68"/>
        <v>conditioned</v>
      </c>
      <c r="Q2231" t="str">
        <f t="shared" si="69"/>
        <v>candidate</v>
      </c>
    </row>
    <row r="2232" spans="12:17" x14ac:dyDescent="0.2">
      <c r="L2232" t="s">
        <v>2017</v>
      </c>
      <c r="M2232">
        <v>21</v>
      </c>
      <c r="N2232">
        <v>173</v>
      </c>
      <c r="O2232">
        <v>68</v>
      </c>
      <c r="P2232" t="str">
        <f t="shared" si="68"/>
        <v>conditioned</v>
      </c>
      <c r="Q2232" t="str">
        <f t="shared" si="69"/>
        <v>candidate</v>
      </c>
    </row>
    <row r="2233" spans="12:17" x14ac:dyDescent="0.2">
      <c r="L2233" t="s">
        <v>1600</v>
      </c>
      <c r="M2233">
        <v>20</v>
      </c>
      <c r="N2233">
        <v>188</v>
      </c>
      <c r="O2233">
        <v>79</v>
      </c>
      <c r="P2233" t="str">
        <f t="shared" si="68"/>
        <v>candidate</v>
      </c>
      <c r="Q2233" t="str">
        <f t="shared" si="69"/>
        <v>candidate</v>
      </c>
    </row>
    <row r="2234" spans="12:17" x14ac:dyDescent="0.2">
      <c r="L2234" t="s">
        <v>2018</v>
      </c>
      <c r="M2234">
        <v>20</v>
      </c>
      <c r="N2234">
        <v>185</v>
      </c>
      <c r="O2234">
        <v>75</v>
      </c>
      <c r="P2234" t="str">
        <f t="shared" si="68"/>
        <v>candidate</v>
      </c>
      <c r="Q2234" t="str">
        <f t="shared" si="69"/>
        <v>candidate</v>
      </c>
    </row>
    <row r="2235" spans="12:17" x14ac:dyDescent="0.2">
      <c r="L2235" t="s">
        <v>2019</v>
      </c>
      <c r="M2235">
        <v>22</v>
      </c>
      <c r="N2235">
        <v>190</v>
      </c>
      <c r="O2235">
        <v>76</v>
      </c>
      <c r="P2235" t="str">
        <f t="shared" si="68"/>
        <v>candidate</v>
      </c>
      <c r="Q2235" t="str">
        <f t="shared" si="69"/>
        <v>candidate</v>
      </c>
    </row>
    <row r="2236" spans="12:17" x14ac:dyDescent="0.2">
      <c r="L2236" t="s">
        <v>2020</v>
      </c>
      <c r="M2236">
        <v>18</v>
      </c>
      <c r="N2236">
        <v>180</v>
      </c>
      <c r="O2236">
        <v>68</v>
      </c>
      <c r="P2236" t="str">
        <f t="shared" si="68"/>
        <v>conditioned</v>
      </c>
      <c r="Q2236" t="str">
        <f t="shared" si="69"/>
        <v>candidate</v>
      </c>
    </row>
    <row r="2237" spans="12:17" x14ac:dyDescent="0.2">
      <c r="L2237" t="s">
        <v>2021</v>
      </c>
      <c r="M2237">
        <v>19</v>
      </c>
      <c r="N2237">
        <v>183</v>
      </c>
      <c r="O2237">
        <v>70</v>
      </c>
      <c r="P2237" t="str">
        <f t="shared" si="68"/>
        <v>conditioned</v>
      </c>
      <c r="Q2237" t="str">
        <f t="shared" si="69"/>
        <v>candidate</v>
      </c>
    </row>
    <row r="2238" spans="12:17" x14ac:dyDescent="0.2">
      <c r="L2238" t="s">
        <v>2022</v>
      </c>
      <c r="M2238">
        <v>22</v>
      </c>
      <c r="N2238">
        <v>188</v>
      </c>
      <c r="O2238">
        <v>82</v>
      </c>
      <c r="P2238" t="str">
        <f t="shared" si="68"/>
        <v>candidate</v>
      </c>
      <c r="Q2238" t="str">
        <f t="shared" si="69"/>
        <v>candidate</v>
      </c>
    </row>
    <row r="2239" spans="12:17" x14ac:dyDescent="0.2">
      <c r="L2239" t="s">
        <v>2023</v>
      </c>
      <c r="M2239">
        <v>20</v>
      </c>
      <c r="N2239">
        <v>180</v>
      </c>
      <c r="O2239">
        <v>75</v>
      </c>
      <c r="P2239" t="str">
        <f t="shared" si="68"/>
        <v>candidate</v>
      </c>
      <c r="Q2239" t="str">
        <f t="shared" si="69"/>
        <v>candidate</v>
      </c>
    </row>
    <row r="2240" spans="12:17" x14ac:dyDescent="0.2">
      <c r="L2240" t="s">
        <v>2024</v>
      </c>
      <c r="M2240">
        <v>23</v>
      </c>
      <c r="N2240">
        <v>182</v>
      </c>
      <c r="O2240">
        <v>71</v>
      </c>
      <c r="P2240" t="str">
        <f t="shared" si="68"/>
        <v>candidate</v>
      </c>
      <c r="Q2240" t="str">
        <f t="shared" si="69"/>
        <v>not a candidate</v>
      </c>
    </row>
    <row r="2241" spans="12:17" x14ac:dyDescent="0.2">
      <c r="L2241" t="s">
        <v>2025</v>
      </c>
      <c r="M2241">
        <v>20</v>
      </c>
      <c r="N2241">
        <v>174</v>
      </c>
      <c r="O2241">
        <v>70</v>
      </c>
      <c r="P2241" t="str">
        <f t="shared" si="68"/>
        <v>conditioned</v>
      </c>
      <c r="Q2241" t="str">
        <f t="shared" si="69"/>
        <v>candidate</v>
      </c>
    </row>
    <row r="2242" spans="12:17" x14ac:dyDescent="0.2">
      <c r="L2242" t="s">
        <v>2026</v>
      </c>
      <c r="M2242">
        <v>24</v>
      </c>
      <c r="N2242">
        <v>170</v>
      </c>
      <c r="O2242">
        <v>68</v>
      </c>
      <c r="P2242" t="str">
        <f t="shared" ref="P2242:P2305" si="70">IF(AND(M2242&gt;=20, N2242&gt;=180), "candidate", "conditioned")</f>
        <v>conditioned</v>
      </c>
      <c r="Q2242" t="str">
        <f t="shared" ref="Q2242:Q2305" si="71">IF(OR(M2242&lt;=22, N2242&gt;=183, O2242&gt;=74), "candidate", "not a candidate")</f>
        <v>not a candidate</v>
      </c>
    </row>
    <row r="2243" spans="12:17" x14ac:dyDescent="0.2">
      <c r="L2243" t="s">
        <v>2027</v>
      </c>
      <c r="M2243">
        <v>22</v>
      </c>
      <c r="N2243">
        <v>185</v>
      </c>
      <c r="O2243">
        <v>79</v>
      </c>
      <c r="P2243" t="str">
        <f t="shared" si="70"/>
        <v>candidate</v>
      </c>
      <c r="Q2243" t="str">
        <f t="shared" si="71"/>
        <v>candidate</v>
      </c>
    </row>
    <row r="2244" spans="12:17" x14ac:dyDescent="0.2">
      <c r="L2244" t="s">
        <v>2028</v>
      </c>
      <c r="M2244">
        <v>20</v>
      </c>
      <c r="N2244">
        <v>190</v>
      </c>
      <c r="O2244">
        <v>81</v>
      </c>
      <c r="P2244" t="str">
        <f t="shared" si="70"/>
        <v>candidate</v>
      </c>
      <c r="Q2244" t="str">
        <f t="shared" si="71"/>
        <v>candidate</v>
      </c>
    </row>
    <row r="2245" spans="12:17" x14ac:dyDescent="0.2">
      <c r="L2245" t="s">
        <v>1606</v>
      </c>
      <c r="M2245">
        <v>21</v>
      </c>
      <c r="N2245">
        <v>186</v>
      </c>
      <c r="O2245">
        <v>84</v>
      </c>
      <c r="P2245" t="str">
        <f t="shared" si="70"/>
        <v>candidate</v>
      </c>
      <c r="Q2245" t="str">
        <f t="shared" si="71"/>
        <v>candidate</v>
      </c>
    </row>
    <row r="2246" spans="12:17" x14ac:dyDescent="0.2">
      <c r="L2246" t="s">
        <v>2029</v>
      </c>
      <c r="M2246">
        <v>18</v>
      </c>
      <c r="N2246">
        <v>178</v>
      </c>
      <c r="O2246">
        <v>79</v>
      </c>
      <c r="P2246" t="str">
        <f t="shared" si="70"/>
        <v>conditioned</v>
      </c>
      <c r="Q2246" t="str">
        <f t="shared" si="71"/>
        <v>candidate</v>
      </c>
    </row>
    <row r="2247" spans="12:17" x14ac:dyDescent="0.2">
      <c r="L2247" t="s">
        <v>2030</v>
      </c>
      <c r="M2247">
        <v>18</v>
      </c>
      <c r="N2247">
        <v>186</v>
      </c>
      <c r="O2247">
        <v>74</v>
      </c>
      <c r="P2247" t="str">
        <f t="shared" si="70"/>
        <v>conditioned</v>
      </c>
      <c r="Q2247" t="str">
        <f t="shared" si="71"/>
        <v>candidate</v>
      </c>
    </row>
    <row r="2248" spans="12:17" x14ac:dyDescent="0.2">
      <c r="L2248" t="s">
        <v>2031</v>
      </c>
      <c r="M2248">
        <v>23</v>
      </c>
      <c r="N2248">
        <v>170</v>
      </c>
      <c r="O2248">
        <v>61</v>
      </c>
      <c r="P2248" t="str">
        <f t="shared" si="70"/>
        <v>conditioned</v>
      </c>
      <c r="Q2248" t="str">
        <f t="shared" si="71"/>
        <v>not a candidate</v>
      </c>
    </row>
    <row r="2249" spans="12:17" x14ac:dyDescent="0.2">
      <c r="L2249" t="s">
        <v>2032</v>
      </c>
      <c r="M2249">
        <v>19</v>
      </c>
      <c r="N2249">
        <v>184</v>
      </c>
      <c r="O2249">
        <v>72</v>
      </c>
      <c r="P2249" t="str">
        <f t="shared" si="70"/>
        <v>conditioned</v>
      </c>
      <c r="Q2249" t="str">
        <f t="shared" si="71"/>
        <v>candidate</v>
      </c>
    </row>
    <row r="2250" spans="12:17" x14ac:dyDescent="0.2">
      <c r="L2250" t="s">
        <v>2033</v>
      </c>
      <c r="M2250">
        <v>19</v>
      </c>
      <c r="N2250">
        <v>180</v>
      </c>
      <c r="O2250">
        <v>67</v>
      </c>
      <c r="P2250" t="str">
        <f t="shared" si="70"/>
        <v>conditioned</v>
      </c>
      <c r="Q2250" t="str">
        <f t="shared" si="71"/>
        <v>candidate</v>
      </c>
    </row>
    <row r="2251" spans="12:17" x14ac:dyDescent="0.2">
      <c r="L2251" t="s">
        <v>2034</v>
      </c>
      <c r="M2251">
        <v>20</v>
      </c>
      <c r="N2251">
        <v>175</v>
      </c>
      <c r="O2251">
        <v>62</v>
      </c>
      <c r="P2251" t="str">
        <f t="shared" si="70"/>
        <v>conditioned</v>
      </c>
      <c r="Q2251" t="str">
        <f t="shared" si="71"/>
        <v>candidate</v>
      </c>
    </row>
    <row r="2252" spans="12:17" x14ac:dyDescent="0.2">
      <c r="L2252" t="s">
        <v>2035</v>
      </c>
      <c r="M2252">
        <v>19</v>
      </c>
      <c r="N2252">
        <v>173</v>
      </c>
      <c r="O2252">
        <v>64</v>
      </c>
      <c r="P2252" t="str">
        <f t="shared" si="70"/>
        <v>conditioned</v>
      </c>
      <c r="Q2252" t="str">
        <f t="shared" si="71"/>
        <v>candidate</v>
      </c>
    </row>
    <row r="2253" spans="12:17" x14ac:dyDescent="0.2">
      <c r="L2253" t="s">
        <v>2036</v>
      </c>
      <c r="M2253">
        <v>20</v>
      </c>
      <c r="N2253">
        <v>178</v>
      </c>
      <c r="O2253">
        <v>73</v>
      </c>
      <c r="P2253" t="str">
        <f t="shared" si="70"/>
        <v>conditioned</v>
      </c>
      <c r="Q2253" t="str">
        <f t="shared" si="71"/>
        <v>candidate</v>
      </c>
    </row>
    <row r="2254" spans="12:17" x14ac:dyDescent="0.2">
      <c r="L2254" t="s">
        <v>2037</v>
      </c>
      <c r="M2254">
        <v>19</v>
      </c>
      <c r="N2254">
        <v>172</v>
      </c>
      <c r="O2254">
        <v>59</v>
      </c>
      <c r="P2254" t="str">
        <f t="shared" si="70"/>
        <v>conditioned</v>
      </c>
      <c r="Q2254" t="str">
        <f t="shared" si="71"/>
        <v>candidate</v>
      </c>
    </row>
    <row r="2255" spans="12:17" x14ac:dyDescent="0.2">
      <c r="L2255" t="s">
        <v>2038</v>
      </c>
      <c r="M2255">
        <v>21</v>
      </c>
      <c r="N2255">
        <v>193</v>
      </c>
      <c r="O2255">
        <v>78</v>
      </c>
      <c r="P2255" t="str">
        <f t="shared" si="70"/>
        <v>candidate</v>
      </c>
      <c r="Q2255" t="str">
        <f t="shared" si="71"/>
        <v>candidate</v>
      </c>
    </row>
    <row r="2256" spans="12:17" x14ac:dyDescent="0.2">
      <c r="L2256" t="s">
        <v>2039</v>
      </c>
      <c r="M2256">
        <v>20</v>
      </c>
      <c r="N2256">
        <v>182</v>
      </c>
      <c r="O2256">
        <v>72</v>
      </c>
      <c r="P2256" t="str">
        <f t="shared" si="70"/>
        <v>candidate</v>
      </c>
      <c r="Q2256" t="str">
        <f t="shared" si="71"/>
        <v>candidate</v>
      </c>
    </row>
    <row r="2257" spans="12:17" x14ac:dyDescent="0.2">
      <c r="L2257" t="s">
        <v>2040</v>
      </c>
      <c r="M2257">
        <v>20</v>
      </c>
      <c r="N2257">
        <v>178</v>
      </c>
      <c r="O2257">
        <v>74</v>
      </c>
      <c r="P2257" t="str">
        <f t="shared" si="70"/>
        <v>conditioned</v>
      </c>
      <c r="Q2257" t="str">
        <f t="shared" si="71"/>
        <v>candidate</v>
      </c>
    </row>
    <row r="2258" spans="12:17" x14ac:dyDescent="0.2">
      <c r="L2258" t="s">
        <v>2041</v>
      </c>
      <c r="M2258">
        <v>23</v>
      </c>
      <c r="N2258">
        <v>184</v>
      </c>
      <c r="O2258">
        <v>72</v>
      </c>
      <c r="P2258" t="str">
        <f t="shared" si="70"/>
        <v>candidate</v>
      </c>
      <c r="Q2258" t="str">
        <f t="shared" si="71"/>
        <v>candidate</v>
      </c>
    </row>
    <row r="2259" spans="12:17" x14ac:dyDescent="0.2">
      <c r="L2259" t="s">
        <v>2042</v>
      </c>
      <c r="M2259">
        <v>22</v>
      </c>
      <c r="N2259">
        <v>187</v>
      </c>
      <c r="O2259">
        <v>74</v>
      </c>
      <c r="P2259" t="str">
        <f t="shared" si="70"/>
        <v>candidate</v>
      </c>
      <c r="Q2259" t="str">
        <f t="shared" si="71"/>
        <v>candidate</v>
      </c>
    </row>
    <row r="2260" spans="12:17" x14ac:dyDescent="0.2">
      <c r="L2260" t="s">
        <v>2043</v>
      </c>
      <c r="M2260">
        <v>20</v>
      </c>
      <c r="N2260">
        <v>170</v>
      </c>
      <c r="O2260">
        <v>53</v>
      </c>
      <c r="P2260" t="str">
        <f t="shared" si="70"/>
        <v>conditioned</v>
      </c>
      <c r="Q2260" t="str">
        <f t="shared" si="71"/>
        <v>candidate</v>
      </c>
    </row>
    <row r="2261" spans="12:17" x14ac:dyDescent="0.2">
      <c r="L2261" t="s">
        <v>2044</v>
      </c>
      <c r="M2261">
        <v>18</v>
      </c>
      <c r="N2261">
        <v>192</v>
      </c>
      <c r="O2261">
        <v>73</v>
      </c>
      <c r="P2261" t="str">
        <f t="shared" si="70"/>
        <v>conditioned</v>
      </c>
      <c r="Q2261" t="str">
        <f t="shared" si="71"/>
        <v>candidate</v>
      </c>
    </row>
    <row r="2262" spans="12:17" x14ac:dyDescent="0.2">
      <c r="L2262" t="s">
        <v>2045</v>
      </c>
      <c r="M2262">
        <v>19</v>
      </c>
      <c r="N2262">
        <v>170</v>
      </c>
      <c r="O2262">
        <v>56</v>
      </c>
      <c r="P2262" t="str">
        <f t="shared" si="70"/>
        <v>conditioned</v>
      </c>
      <c r="Q2262" t="str">
        <f t="shared" si="71"/>
        <v>candidate</v>
      </c>
    </row>
    <row r="2263" spans="12:17" x14ac:dyDescent="0.2">
      <c r="L2263" t="s">
        <v>2046</v>
      </c>
      <c r="M2263">
        <v>19</v>
      </c>
      <c r="N2263">
        <v>180</v>
      </c>
      <c r="O2263">
        <v>73</v>
      </c>
      <c r="P2263" t="str">
        <f t="shared" si="70"/>
        <v>conditioned</v>
      </c>
      <c r="Q2263" t="str">
        <f t="shared" si="71"/>
        <v>candidate</v>
      </c>
    </row>
    <row r="2264" spans="12:17" x14ac:dyDescent="0.2">
      <c r="L2264" t="s">
        <v>2047</v>
      </c>
      <c r="M2264">
        <v>18</v>
      </c>
      <c r="N2264">
        <v>180</v>
      </c>
      <c r="O2264">
        <v>81</v>
      </c>
      <c r="P2264" t="str">
        <f t="shared" si="70"/>
        <v>conditioned</v>
      </c>
      <c r="Q2264" t="str">
        <f t="shared" si="71"/>
        <v>candidate</v>
      </c>
    </row>
    <row r="2265" spans="12:17" x14ac:dyDescent="0.2">
      <c r="L2265" t="s">
        <v>2048</v>
      </c>
      <c r="M2265">
        <v>19</v>
      </c>
      <c r="N2265">
        <v>191</v>
      </c>
      <c r="O2265">
        <v>78</v>
      </c>
      <c r="P2265" t="str">
        <f t="shared" si="70"/>
        <v>conditioned</v>
      </c>
      <c r="Q2265" t="str">
        <f t="shared" si="71"/>
        <v>candidate</v>
      </c>
    </row>
    <row r="2266" spans="12:17" x14ac:dyDescent="0.2">
      <c r="L2266" t="s">
        <v>2049</v>
      </c>
      <c r="M2266">
        <v>18</v>
      </c>
      <c r="N2266">
        <v>193</v>
      </c>
      <c r="O2266">
        <v>83</v>
      </c>
      <c r="P2266" t="str">
        <f t="shared" si="70"/>
        <v>conditioned</v>
      </c>
      <c r="Q2266" t="str">
        <f t="shared" si="71"/>
        <v>candidate</v>
      </c>
    </row>
    <row r="2267" spans="12:17" x14ac:dyDescent="0.2">
      <c r="L2267" t="s">
        <v>1614</v>
      </c>
      <c r="M2267">
        <v>19</v>
      </c>
      <c r="N2267">
        <v>182</v>
      </c>
      <c r="O2267">
        <v>70</v>
      </c>
      <c r="P2267" t="str">
        <f t="shared" si="70"/>
        <v>conditioned</v>
      </c>
      <c r="Q2267" t="str">
        <f t="shared" si="71"/>
        <v>candidate</v>
      </c>
    </row>
    <row r="2268" spans="12:17" x14ac:dyDescent="0.2">
      <c r="L2268" t="s">
        <v>1367</v>
      </c>
      <c r="M2268">
        <v>22</v>
      </c>
      <c r="N2268">
        <v>201</v>
      </c>
      <c r="O2268">
        <v>80</v>
      </c>
      <c r="P2268" t="str">
        <f t="shared" si="70"/>
        <v>candidate</v>
      </c>
      <c r="Q2268" t="str">
        <f t="shared" si="71"/>
        <v>candidate</v>
      </c>
    </row>
    <row r="2269" spans="12:17" x14ac:dyDescent="0.2">
      <c r="L2269" t="s">
        <v>2050</v>
      </c>
      <c r="M2269">
        <v>25</v>
      </c>
      <c r="N2269">
        <v>187</v>
      </c>
      <c r="O2269">
        <v>80</v>
      </c>
      <c r="P2269" t="str">
        <f t="shared" si="70"/>
        <v>candidate</v>
      </c>
      <c r="Q2269" t="str">
        <f t="shared" si="71"/>
        <v>candidate</v>
      </c>
    </row>
    <row r="2270" spans="12:17" x14ac:dyDescent="0.2">
      <c r="L2270" t="s">
        <v>2051</v>
      </c>
      <c r="M2270">
        <v>20</v>
      </c>
      <c r="N2270">
        <v>168</v>
      </c>
      <c r="O2270">
        <v>65</v>
      </c>
      <c r="P2270" t="str">
        <f t="shared" si="70"/>
        <v>conditioned</v>
      </c>
      <c r="Q2270" t="str">
        <f t="shared" si="71"/>
        <v>candidate</v>
      </c>
    </row>
    <row r="2271" spans="12:17" x14ac:dyDescent="0.2">
      <c r="L2271" t="s">
        <v>2052</v>
      </c>
      <c r="M2271">
        <v>23</v>
      </c>
      <c r="N2271">
        <v>182</v>
      </c>
      <c r="O2271">
        <v>72</v>
      </c>
      <c r="P2271" t="str">
        <f t="shared" si="70"/>
        <v>candidate</v>
      </c>
      <c r="Q2271" t="str">
        <f t="shared" si="71"/>
        <v>not a candidate</v>
      </c>
    </row>
    <row r="2272" spans="12:17" x14ac:dyDescent="0.2">
      <c r="L2272" t="s">
        <v>2053</v>
      </c>
      <c r="M2272">
        <v>23</v>
      </c>
      <c r="N2272">
        <v>186</v>
      </c>
      <c r="O2272">
        <v>78</v>
      </c>
      <c r="P2272" t="str">
        <f t="shared" si="70"/>
        <v>candidate</v>
      </c>
      <c r="Q2272" t="str">
        <f t="shared" si="71"/>
        <v>candidate</v>
      </c>
    </row>
    <row r="2273" spans="12:17" x14ac:dyDescent="0.2">
      <c r="L2273" t="s">
        <v>2054</v>
      </c>
      <c r="M2273">
        <v>23</v>
      </c>
      <c r="N2273">
        <v>180</v>
      </c>
      <c r="O2273">
        <v>73</v>
      </c>
      <c r="P2273" t="str">
        <f t="shared" si="70"/>
        <v>candidate</v>
      </c>
      <c r="Q2273" t="str">
        <f t="shared" si="71"/>
        <v>not a candidate</v>
      </c>
    </row>
    <row r="2274" spans="12:17" x14ac:dyDescent="0.2">
      <c r="L2274" t="s">
        <v>2055</v>
      </c>
      <c r="M2274">
        <v>30</v>
      </c>
      <c r="N2274">
        <v>171</v>
      </c>
      <c r="O2274">
        <v>70</v>
      </c>
      <c r="P2274" t="str">
        <f t="shared" si="70"/>
        <v>conditioned</v>
      </c>
      <c r="Q2274" t="str">
        <f t="shared" si="71"/>
        <v>not a candidate</v>
      </c>
    </row>
    <row r="2275" spans="12:17" x14ac:dyDescent="0.2">
      <c r="L2275" t="s">
        <v>2056</v>
      </c>
      <c r="M2275">
        <v>19</v>
      </c>
      <c r="N2275">
        <v>190</v>
      </c>
      <c r="O2275">
        <v>77</v>
      </c>
      <c r="P2275" t="str">
        <f t="shared" si="70"/>
        <v>conditioned</v>
      </c>
      <c r="Q2275" t="str">
        <f t="shared" si="71"/>
        <v>candidate</v>
      </c>
    </row>
    <row r="2276" spans="12:17" x14ac:dyDescent="0.2">
      <c r="L2276" t="s">
        <v>2057</v>
      </c>
      <c r="M2276">
        <v>21</v>
      </c>
      <c r="N2276">
        <v>178</v>
      </c>
      <c r="O2276">
        <v>66</v>
      </c>
      <c r="P2276" t="str">
        <f t="shared" si="70"/>
        <v>conditioned</v>
      </c>
      <c r="Q2276" t="str">
        <f t="shared" si="71"/>
        <v>candidate</v>
      </c>
    </row>
    <row r="2277" spans="12:17" x14ac:dyDescent="0.2">
      <c r="L2277" t="s">
        <v>2058</v>
      </c>
      <c r="M2277">
        <v>18</v>
      </c>
      <c r="N2277">
        <v>188</v>
      </c>
      <c r="O2277">
        <v>80</v>
      </c>
      <c r="P2277" t="str">
        <f t="shared" si="70"/>
        <v>conditioned</v>
      </c>
      <c r="Q2277" t="str">
        <f t="shared" si="71"/>
        <v>candidate</v>
      </c>
    </row>
    <row r="2278" spans="12:17" x14ac:dyDescent="0.2">
      <c r="L2278" t="s">
        <v>2059</v>
      </c>
      <c r="M2278">
        <v>20</v>
      </c>
      <c r="N2278">
        <v>183</v>
      </c>
      <c r="O2278">
        <v>80</v>
      </c>
      <c r="P2278" t="str">
        <f t="shared" si="70"/>
        <v>candidate</v>
      </c>
      <c r="Q2278" t="str">
        <f t="shared" si="71"/>
        <v>candidate</v>
      </c>
    </row>
    <row r="2279" spans="12:17" x14ac:dyDescent="0.2">
      <c r="L2279" t="s">
        <v>1958</v>
      </c>
      <c r="M2279">
        <v>23</v>
      </c>
      <c r="N2279">
        <v>179</v>
      </c>
      <c r="O2279">
        <v>73</v>
      </c>
      <c r="P2279" t="str">
        <f t="shared" si="70"/>
        <v>conditioned</v>
      </c>
      <c r="Q2279" t="str">
        <f t="shared" si="71"/>
        <v>not a candidate</v>
      </c>
    </row>
    <row r="2280" spans="12:17" x14ac:dyDescent="0.2">
      <c r="L2280" t="s">
        <v>1959</v>
      </c>
      <c r="M2280">
        <v>21</v>
      </c>
      <c r="N2280">
        <v>191</v>
      </c>
      <c r="O2280">
        <v>80</v>
      </c>
      <c r="P2280" t="str">
        <f t="shared" si="70"/>
        <v>candidate</v>
      </c>
      <c r="Q2280" t="str">
        <f t="shared" si="71"/>
        <v>candidate</v>
      </c>
    </row>
    <row r="2281" spans="12:17" x14ac:dyDescent="0.2">
      <c r="L2281" t="s">
        <v>1960</v>
      </c>
      <c r="M2281">
        <v>18</v>
      </c>
      <c r="N2281">
        <v>180</v>
      </c>
      <c r="O2281">
        <v>76</v>
      </c>
      <c r="P2281" t="str">
        <f t="shared" si="70"/>
        <v>conditioned</v>
      </c>
      <c r="Q2281" t="str">
        <f t="shared" si="71"/>
        <v>candidate</v>
      </c>
    </row>
    <row r="2282" spans="12:17" x14ac:dyDescent="0.2">
      <c r="L2282" t="s">
        <v>1010</v>
      </c>
      <c r="M2282">
        <v>19</v>
      </c>
      <c r="N2282">
        <v>191</v>
      </c>
      <c r="O2282">
        <v>84</v>
      </c>
      <c r="P2282" t="str">
        <f t="shared" si="70"/>
        <v>conditioned</v>
      </c>
      <c r="Q2282" t="str">
        <f t="shared" si="71"/>
        <v>candidate</v>
      </c>
    </row>
    <row r="2283" spans="12:17" x14ac:dyDescent="0.2">
      <c r="L2283" t="s">
        <v>2060</v>
      </c>
      <c r="M2283">
        <v>21</v>
      </c>
      <c r="N2283">
        <v>187</v>
      </c>
      <c r="O2283">
        <v>78</v>
      </c>
      <c r="P2283" t="str">
        <f t="shared" si="70"/>
        <v>candidate</v>
      </c>
      <c r="Q2283" t="str">
        <f t="shared" si="71"/>
        <v>candidate</v>
      </c>
    </row>
    <row r="2284" spans="12:17" x14ac:dyDescent="0.2">
      <c r="L2284" t="s">
        <v>2061</v>
      </c>
      <c r="M2284">
        <v>22</v>
      </c>
      <c r="N2284">
        <v>184</v>
      </c>
      <c r="O2284">
        <v>84</v>
      </c>
      <c r="P2284" t="str">
        <f t="shared" si="70"/>
        <v>candidate</v>
      </c>
      <c r="Q2284" t="str">
        <f t="shared" si="71"/>
        <v>candidate</v>
      </c>
    </row>
    <row r="2285" spans="12:17" x14ac:dyDescent="0.2">
      <c r="L2285" t="s">
        <v>2062</v>
      </c>
      <c r="M2285">
        <v>24</v>
      </c>
      <c r="N2285">
        <v>178</v>
      </c>
      <c r="O2285">
        <v>74</v>
      </c>
      <c r="P2285" t="str">
        <f t="shared" si="70"/>
        <v>conditioned</v>
      </c>
      <c r="Q2285" t="str">
        <f t="shared" si="71"/>
        <v>candidate</v>
      </c>
    </row>
    <row r="2286" spans="12:17" x14ac:dyDescent="0.2">
      <c r="L2286" t="s">
        <v>1660</v>
      </c>
      <c r="M2286">
        <v>21</v>
      </c>
      <c r="N2286">
        <v>177</v>
      </c>
      <c r="O2286">
        <v>71</v>
      </c>
      <c r="P2286" t="str">
        <f t="shared" si="70"/>
        <v>conditioned</v>
      </c>
      <c r="Q2286" t="str">
        <f t="shared" si="71"/>
        <v>candidate</v>
      </c>
    </row>
    <row r="2287" spans="12:17" x14ac:dyDescent="0.2">
      <c r="L2287" t="s">
        <v>1661</v>
      </c>
      <c r="M2287">
        <v>22</v>
      </c>
      <c r="N2287">
        <v>176</v>
      </c>
      <c r="O2287">
        <v>65</v>
      </c>
      <c r="P2287" t="str">
        <f t="shared" si="70"/>
        <v>conditioned</v>
      </c>
      <c r="Q2287" t="str">
        <f t="shared" si="71"/>
        <v>candidate</v>
      </c>
    </row>
    <row r="2288" spans="12:17" x14ac:dyDescent="0.2">
      <c r="L2288" t="s">
        <v>2063</v>
      </c>
      <c r="M2288">
        <v>19</v>
      </c>
      <c r="N2288">
        <v>183</v>
      </c>
      <c r="O2288">
        <v>80</v>
      </c>
      <c r="P2288" t="str">
        <f t="shared" si="70"/>
        <v>conditioned</v>
      </c>
      <c r="Q2288" t="str">
        <f t="shared" si="71"/>
        <v>candidate</v>
      </c>
    </row>
    <row r="2289" spans="12:17" x14ac:dyDescent="0.2">
      <c r="L2289" t="s">
        <v>2064</v>
      </c>
      <c r="M2289">
        <v>20</v>
      </c>
      <c r="N2289">
        <v>191</v>
      </c>
      <c r="O2289">
        <v>83</v>
      </c>
      <c r="P2289" t="str">
        <f t="shared" si="70"/>
        <v>candidate</v>
      </c>
      <c r="Q2289" t="str">
        <f t="shared" si="71"/>
        <v>candidate</v>
      </c>
    </row>
    <row r="2290" spans="12:17" x14ac:dyDescent="0.2">
      <c r="L2290" t="s">
        <v>2065</v>
      </c>
      <c r="M2290">
        <v>24</v>
      </c>
      <c r="N2290">
        <v>184</v>
      </c>
      <c r="O2290">
        <v>75</v>
      </c>
      <c r="P2290" t="str">
        <f t="shared" si="70"/>
        <v>candidate</v>
      </c>
      <c r="Q2290" t="str">
        <f t="shared" si="71"/>
        <v>candidate</v>
      </c>
    </row>
    <row r="2291" spans="12:17" x14ac:dyDescent="0.2">
      <c r="L2291" t="s">
        <v>2066</v>
      </c>
      <c r="M2291">
        <v>22</v>
      </c>
      <c r="N2291">
        <v>184</v>
      </c>
      <c r="O2291">
        <v>74</v>
      </c>
      <c r="P2291" t="str">
        <f t="shared" si="70"/>
        <v>candidate</v>
      </c>
      <c r="Q2291" t="str">
        <f t="shared" si="71"/>
        <v>candidate</v>
      </c>
    </row>
    <row r="2292" spans="12:17" x14ac:dyDescent="0.2">
      <c r="L2292" t="s">
        <v>1665</v>
      </c>
      <c r="M2292">
        <v>23</v>
      </c>
      <c r="N2292">
        <v>198</v>
      </c>
      <c r="O2292">
        <v>94</v>
      </c>
      <c r="P2292" t="str">
        <f t="shared" si="70"/>
        <v>candidate</v>
      </c>
      <c r="Q2292" t="str">
        <f t="shared" si="71"/>
        <v>candidate</v>
      </c>
    </row>
    <row r="2293" spans="12:17" x14ac:dyDescent="0.2">
      <c r="L2293" t="s">
        <v>2067</v>
      </c>
      <c r="M2293">
        <v>23</v>
      </c>
      <c r="N2293">
        <v>175</v>
      </c>
      <c r="O2293">
        <v>66</v>
      </c>
      <c r="P2293" t="str">
        <f t="shared" si="70"/>
        <v>conditioned</v>
      </c>
      <c r="Q2293" t="str">
        <f t="shared" si="71"/>
        <v>not a candidate</v>
      </c>
    </row>
    <row r="2294" spans="12:17" x14ac:dyDescent="0.2">
      <c r="L2294" t="s">
        <v>2068</v>
      </c>
      <c r="M2294">
        <v>29</v>
      </c>
      <c r="N2294">
        <v>190</v>
      </c>
      <c r="O2294">
        <v>79</v>
      </c>
      <c r="P2294" t="str">
        <f t="shared" si="70"/>
        <v>candidate</v>
      </c>
      <c r="Q2294" t="str">
        <f t="shared" si="71"/>
        <v>candidate</v>
      </c>
    </row>
    <row r="2295" spans="12:17" x14ac:dyDescent="0.2">
      <c r="L2295" t="s">
        <v>2069</v>
      </c>
      <c r="M2295">
        <v>24</v>
      </c>
      <c r="N2295">
        <v>186</v>
      </c>
      <c r="O2295">
        <v>82</v>
      </c>
      <c r="P2295" t="str">
        <f t="shared" si="70"/>
        <v>candidate</v>
      </c>
      <c r="Q2295" t="str">
        <f t="shared" si="71"/>
        <v>candidate</v>
      </c>
    </row>
    <row r="2296" spans="12:17" x14ac:dyDescent="0.2">
      <c r="L2296" t="s">
        <v>2070</v>
      </c>
      <c r="M2296">
        <v>27</v>
      </c>
      <c r="N2296">
        <v>173</v>
      </c>
      <c r="O2296">
        <v>68</v>
      </c>
      <c r="P2296" t="str">
        <f t="shared" si="70"/>
        <v>conditioned</v>
      </c>
      <c r="Q2296" t="str">
        <f t="shared" si="71"/>
        <v>not a candidate</v>
      </c>
    </row>
    <row r="2297" spans="12:17" x14ac:dyDescent="0.2">
      <c r="L2297" t="s">
        <v>2071</v>
      </c>
      <c r="M2297">
        <v>26</v>
      </c>
      <c r="N2297">
        <v>181</v>
      </c>
      <c r="O2297">
        <v>75</v>
      </c>
      <c r="P2297" t="str">
        <f t="shared" si="70"/>
        <v>candidate</v>
      </c>
      <c r="Q2297" t="str">
        <f t="shared" si="71"/>
        <v>candidate</v>
      </c>
    </row>
    <row r="2298" spans="12:17" x14ac:dyDescent="0.2">
      <c r="L2298" t="s">
        <v>2072</v>
      </c>
      <c r="M2298">
        <v>23</v>
      </c>
      <c r="N2298">
        <v>183</v>
      </c>
      <c r="O2298">
        <v>73</v>
      </c>
      <c r="P2298" t="str">
        <f t="shared" si="70"/>
        <v>candidate</v>
      </c>
      <c r="Q2298" t="str">
        <f t="shared" si="71"/>
        <v>candidate</v>
      </c>
    </row>
    <row r="2299" spans="12:17" x14ac:dyDescent="0.2">
      <c r="L2299" t="s">
        <v>2073</v>
      </c>
      <c r="M2299">
        <v>22</v>
      </c>
      <c r="N2299">
        <v>182</v>
      </c>
      <c r="O2299">
        <v>75</v>
      </c>
      <c r="P2299" t="str">
        <f t="shared" si="70"/>
        <v>candidate</v>
      </c>
      <c r="Q2299" t="str">
        <f t="shared" si="71"/>
        <v>candidate</v>
      </c>
    </row>
    <row r="2300" spans="12:17" x14ac:dyDescent="0.2">
      <c r="L2300" t="s">
        <v>2074</v>
      </c>
      <c r="M2300">
        <v>21</v>
      </c>
      <c r="N2300">
        <v>179</v>
      </c>
      <c r="O2300">
        <v>69</v>
      </c>
      <c r="P2300" t="str">
        <f t="shared" si="70"/>
        <v>conditioned</v>
      </c>
      <c r="Q2300" t="str">
        <f t="shared" si="71"/>
        <v>candidate</v>
      </c>
    </row>
    <row r="2301" spans="12:17" x14ac:dyDescent="0.2">
      <c r="L2301" t="s">
        <v>2075</v>
      </c>
      <c r="M2301">
        <v>20</v>
      </c>
      <c r="N2301">
        <v>180</v>
      </c>
      <c r="O2301">
        <v>65</v>
      </c>
      <c r="P2301" t="str">
        <f t="shared" si="70"/>
        <v>candidate</v>
      </c>
      <c r="Q2301" t="str">
        <f t="shared" si="71"/>
        <v>candidate</v>
      </c>
    </row>
    <row r="2302" spans="12:17" x14ac:dyDescent="0.2">
      <c r="L2302" t="s">
        <v>2076</v>
      </c>
      <c r="M2302">
        <v>20</v>
      </c>
      <c r="N2302">
        <v>168</v>
      </c>
      <c r="O2302">
        <v>60</v>
      </c>
      <c r="P2302" t="str">
        <f t="shared" si="70"/>
        <v>conditioned</v>
      </c>
      <c r="Q2302" t="str">
        <f t="shared" si="71"/>
        <v>candidate</v>
      </c>
    </row>
    <row r="2303" spans="12:17" x14ac:dyDescent="0.2">
      <c r="L2303" t="s">
        <v>2077</v>
      </c>
      <c r="M2303">
        <v>21</v>
      </c>
      <c r="N2303">
        <v>180</v>
      </c>
      <c r="O2303">
        <v>76</v>
      </c>
      <c r="P2303" t="str">
        <f t="shared" si="70"/>
        <v>candidate</v>
      </c>
      <c r="Q2303" t="str">
        <f t="shared" si="71"/>
        <v>candidate</v>
      </c>
    </row>
    <row r="2304" spans="12:17" x14ac:dyDescent="0.2">
      <c r="L2304" t="s">
        <v>2078</v>
      </c>
      <c r="M2304">
        <v>21</v>
      </c>
      <c r="N2304">
        <v>188</v>
      </c>
      <c r="O2304">
        <v>75</v>
      </c>
      <c r="P2304" t="str">
        <f t="shared" si="70"/>
        <v>candidate</v>
      </c>
      <c r="Q2304" t="str">
        <f t="shared" si="71"/>
        <v>candidate</v>
      </c>
    </row>
    <row r="2305" spans="12:17" x14ac:dyDescent="0.2">
      <c r="L2305" t="s">
        <v>2079</v>
      </c>
      <c r="M2305">
        <v>20</v>
      </c>
      <c r="N2305">
        <v>187</v>
      </c>
      <c r="O2305">
        <v>85</v>
      </c>
      <c r="P2305" t="str">
        <f t="shared" si="70"/>
        <v>candidate</v>
      </c>
      <c r="Q2305" t="str">
        <f t="shared" si="71"/>
        <v>candidate</v>
      </c>
    </row>
    <row r="2306" spans="12:17" x14ac:dyDescent="0.2">
      <c r="L2306" t="s">
        <v>2080</v>
      </c>
      <c r="M2306">
        <v>21</v>
      </c>
      <c r="N2306">
        <v>181</v>
      </c>
      <c r="O2306">
        <v>82</v>
      </c>
      <c r="P2306" t="str">
        <f t="shared" ref="P2306:P2369" si="72">IF(AND(M2306&gt;=20, N2306&gt;=180), "candidate", "conditioned")</f>
        <v>candidate</v>
      </c>
      <c r="Q2306" t="str">
        <f t="shared" ref="Q2306:Q2369" si="73">IF(OR(M2306&lt;=22, N2306&gt;=183, O2306&gt;=74), "candidate", "not a candidate")</f>
        <v>candidate</v>
      </c>
    </row>
    <row r="2307" spans="12:17" x14ac:dyDescent="0.2">
      <c r="L2307" t="s">
        <v>2081</v>
      </c>
      <c r="M2307">
        <v>21</v>
      </c>
      <c r="N2307">
        <v>170</v>
      </c>
      <c r="O2307">
        <v>67</v>
      </c>
      <c r="P2307" t="str">
        <f t="shared" si="72"/>
        <v>conditioned</v>
      </c>
      <c r="Q2307" t="str">
        <f t="shared" si="73"/>
        <v>candidate</v>
      </c>
    </row>
    <row r="2308" spans="12:17" x14ac:dyDescent="0.2">
      <c r="L2308" t="s">
        <v>1673</v>
      </c>
      <c r="M2308">
        <v>19</v>
      </c>
      <c r="N2308">
        <v>182</v>
      </c>
      <c r="O2308">
        <v>69</v>
      </c>
      <c r="P2308" t="str">
        <f t="shared" si="72"/>
        <v>conditioned</v>
      </c>
      <c r="Q2308" t="str">
        <f t="shared" si="73"/>
        <v>candidate</v>
      </c>
    </row>
    <row r="2309" spans="12:17" x14ac:dyDescent="0.2">
      <c r="L2309" t="s">
        <v>2082</v>
      </c>
      <c r="M2309">
        <v>22</v>
      </c>
      <c r="N2309">
        <v>197</v>
      </c>
      <c r="O2309">
        <v>97</v>
      </c>
      <c r="P2309" t="str">
        <f t="shared" si="72"/>
        <v>candidate</v>
      </c>
      <c r="Q2309" t="str">
        <f t="shared" si="73"/>
        <v>candidate</v>
      </c>
    </row>
    <row r="2310" spans="12:17" x14ac:dyDescent="0.2">
      <c r="L2310" t="s">
        <v>2083</v>
      </c>
      <c r="M2310">
        <v>23</v>
      </c>
      <c r="N2310">
        <v>178</v>
      </c>
      <c r="O2310">
        <v>63</v>
      </c>
      <c r="P2310" t="str">
        <f t="shared" si="72"/>
        <v>conditioned</v>
      </c>
      <c r="Q2310" t="str">
        <f t="shared" si="73"/>
        <v>not a candidate</v>
      </c>
    </row>
    <row r="2311" spans="12:17" x14ac:dyDescent="0.2">
      <c r="L2311" t="s">
        <v>2084</v>
      </c>
      <c r="M2311">
        <v>23</v>
      </c>
      <c r="N2311">
        <v>188</v>
      </c>
      <c r="O2311">
        <v>78</v>
      </c>
      <c r="P2311" t="str">
        <f t="shared" si="72"/>
        <v>candidate</v>
      </c>
      <c r="Q2311" t="str">
        <f t="shared" si="73"/>
        <v>candidate</v>
      </c>
    </row>
    <row r="2312" spans="12:17" x14ac:dyDescent="0.2">
      <c r="L2312" t="s">
        <v>2085</v>
      </c>
      <c r="M2312">
        <v>22</v>
      </c>
      <c r="N2312">
        <v>168</v>
      </c>
      <c r="O2312">
        <v>64</v>
      </c>
      <c r="P2312" t="str">
        <f t="shared" si="72"/>
        <v>conditioned</v>
      </c>
      <c r="Q2312" t="str">
        <f t="shared" si="73"/>
        <v>candidate</v>
      </c>
    </row>
    <row r="2313" spans="12:17" x14ac:dyDescent="0.2">
      <c r="L2313" t="s">
        <v>1678</v>
      </c>
      <c r="M2313">
        <v>22</v>
      </c>
      <c r="N2313">
        <v>186</v>
      </c>
      <c r="O2313">
        <v>78</v>
      </c>
      <c r="P2313" t="str">
        <f t="shared" si="72"/>
        <v>candidate</v>
      </c>
      <c r="Q2313" t="str">
        <f t="shared" si="73"/>
        <v>candidate</v>
      </c>
    </row>
    <row r="2314" spans="12:17" x14ac:dyDescent="0.2">
      <c r="L2314" t="s">
        <v>2086</v>
      </c>
      <c r="M2314">
        <v>26</v>
      </c>
      <c r="N2314">
        <v>176</v>
      </c>
      <c r="O2314">
        <v>66</v>
      </c>
      <c r="P2314" t="str">
        <f t="shared" si="72"/>
        <v>conditioned</v>
      </c>
      <c r="Q2314" t="str">
        <f t="shared" si="73"/>
        <v>not a candidate</v>
      </c>
    </row>
    <row r="2315" spans="12:17" x14ac:dyDescent="0.2">
      <c r="L2315" t="s">
        <v>2087</v>
      </c>
      <c r="M2315">
        <v>20</v>
      </c>
      <c r="N2315">
        <v>185</v>
      </c>
      <c r="O2315">
        <v>73</v>
      </c>
      <c r="P2315" t="str">
        <f t="shared" si="72"/>
        <v>candidate</v>
      </c>
      <c r="Q2315" t="str">
        <f t="shared" si="73"/>
        <v>candidate</v>
      </c>
    </row>
    <row r="2316" spans="12:17" x14ac:dyDescent="0.2">
      <c r="L2316" t="s">
        <v>2088</v>
      </c>
      <c r="M2316">
        <v>23</v>
      </c>
      <c r="N2316">
        <v>183</v>
      </c>
      <c r="O2316">
        <v>79</v>
      </c>
      <c r="P2316" t="str">
        <f t="shared" si="72"/>
        <v>candidate</v>
      </c>
      <c r="Q2316" t="str">
        <f t="shared" si="73"/>
        <v>candidate</v>
      </c>
    </row>
    <row r="2317" spans="12:17" x14ac:dyDescent="0.2">
      <c r="L2317" t="s">
        <v>2089</v>
      </c>
      <c r="M2317">
        <v>21</v>
      </c>
      <c r="N2317">
        <v>185</v>
      </c>
      <c r="O2317">
        <v>81</v>
      </c>
      <c r="P2317" t="str">
        <f t="shared" si="72"/>
        <v>candidate</v>
      </c>
      <c r="Q2317" t="str">
        <f t="shared" si="73"/>
        <v>candidate</v>
      </c>
    </row>
    <row r="2318" spans="12:17" x14ac:dyDescent="0.2">
      <c r="L2318" t="s">
        <v>2090</v>
      </c>
      <c r="M2318">
        <v>20</v>
      </c>
      <c r="N2318">
        <v>180</v>
      </c>
      <c r="O2318">
        <v>70</v>
      </c>
      <c r="P2318" t="str">
        <f t="shared" si="72"/>
        <v>candidate</v>
      </c>
      <c r="Q2318" t="str">
        <f t="shared" si="73"/>
        <v>candidate</v>
      </c>
    </row>
    <row r="2319" spans="12:17" x14ac:dyDescent="0.2">
      <c r="L2319" t="s">
        <v>1682</v>
      </c>
      <c r="M2319">
        <v>22</v>
      </c>
      <c r="N2319">
        <v>184</v>
      </c>
      <c r="O2319">
        <v>80</v>
      </c>
      <c r="P2319" t="str">
        <f t="shared" si="72"/>
        <v>candidate</v>
      </c>
      <c r="Q2319" t="str">
        <f t="shared" si="73"/>
        <v>candidate</v>
      </c>
    </row>
    <row r="2320" spans="12:17" x14ac:dyDescent="0.2">
      <c r="L2320" t="s">
        <v>2091</v>
      </c>
      <c r="M2320">
        <v>20</v>
      </c>
      <c r="N2320">
        <v>194</v>
      </c>
      <c r="O2320">
        <v>90</v>
      </c>
      <c r="P2320" t="str">
        <f t="shared" si="72"/>
        <v>candidate</v>
      </c>
      <c r="Q2320" t="str">
        <f t="shared" si="73"/>
        <v>candidate</v>
      </c>
    </row>
    <row r="2321" spans="12:17" x14ac:dyDescent="0.2">
      <c r="L2321" t="s">
        <v>2092</v>
      </c>
      <c r="M2321">
        <v>22</v>
      </c>
      <c r="N2321">
        <v>188</v>
      </c>
      <c r="O2321">
        <v>74</v>
      </c>
      <c r="P2321" t="str">
        <f t="shared" si="72"/>
        <v>candidate</v>
      </c>
      <c r="Q2321" t="str">
        <f t="shared" si="73"/>
        <v>candidate</v>
      </c>
    </row>
    <row r="2322" spans="12:17" x14ac:dyDescent="0.2">
      <c r="L2322" t="s">
        <v>2093</v>
      </c>
      <c r="M2322">
        <v>26</v>
      </c>
      <c r="N2322">
        <v>183</v>
      </c>
      <c r="O2322">
        <v>79</v>
      </c>
      <c r="P2322" t="str">
        <f t="shared" si="72"/>
        <v>candidate</v>
      </c>
      <c r="Q2322" t="str">
        <f t="shared" si="73"/>
        <v>candidate</v>
      </c>
    </row>
    <row r="2323" spans="12:17" x14ac:dyDescent="0.2">
      <c r="L2323" t="s">
        <v>2094</v>
      </c>
      <c r="M2323">
        <v>22</v>
      </c>
      <c r="N2323">
        <v>185</v>
      </c>
      <c r="O2323">
        <v>77</v>
      </c>
      <c r="P2323" t="str">
        <f t="shared" si="72"/>
        <v>candidate</v>
      </c>
      <c r="Q2323" t="str">
        <f t="shared" si="73"/>
        <v>candidate</v>
      </c>
    </row>
    <row r="2324" spans="12:17" x14ac:dyDescent="0.2">
      <c r="L2324" t="s">
        <v>2095</v>
      </c>
      <c r="M2324">
        <v>21</v>
      </c>
      <c r="N2324">
        <v>174</v>
      </c>
      <c r="O2324">
        <v>70</v>
      </c>
      <c r="P2324" t="str">
        <f t="shared" si="72"/>
        <v>conditioned</v>
      </c>
      <c r="Q2324" t="str">
        <f t="shared" si="73"/>
        <v>candidate</v>
      </c>
    </row>
    <row r="2325" spans="12:17" x14ac:dyDescent="0.2">
      <c r="L2325" t="s">
        <v>2096</v>
      </c>
      <c r="M2325">
        <v>20</v>
      </c>
      <c r="N2325">
        <v>180</v>
      </c>
      <c r="O2325">
        <v>70</v>
      </c>
      <c r="P2325" t="str">
        <f t="shared" si="72"/>
        <v>candidate</v>
      </c>
      <c r="Q2325" t="str">
        <f t="shared" si="73"/>
        <v>candidate</v>
      </c>
    </row>
    <row r="2326" spans="12:17" x14ac:dyDescent="0.2">
      <c r="L2326" t="s">
        <v>2097</v>
      </c>
      <c r="M2326">
        <v>20</v>
      </c>
      <c r="N2326">
        <v>183</v>
      </c>
      <c r="O2326">
        <v>72</v>
      </c>
      <c r="P2326" t="str">
        <f t="shared" si="72"/>
        <v>candidate</v>
      </c>
      <c r="Q2326" t="str">
        <f t="shared" si="73"/>
        <v>candidate</v>
      </c>
    </row>
    <row r="2327" spans="12:17" x14ac:dyDescent="0.2">
      <c r="L2327" t="s">
        <v>2098</v>
      </c>
      <c r="M2327">
        <v>19</v>
      </c>
      <c r="N2327">
        <v>180</v>
      </c>
      <c r="O2327">
        <v>73</v>
      </c>
      <c r="P2327" t="str">
        <f t="shared" si="72"/>
        <v>conditioned</v>
      </c>
      <c r="Q2327" t="str">
        <f t="shared" si="73"/>
        <v>candidate</v>
      </c>
    </row>
    <row r="2328" spans="12:17" x14ac:dyDescent="0.2">
      <c r="L2328" t="s">
        <v>2099</v>
      </c>
      <c r="M2328">
        <v>19</v>
      </c>
      <c r="N2328">
        <v>181</v>
      </c>
      <c r="O2328">
        <v>73</v>
      </c>
      <c r="P2328" t="str">
        <f t="shared" si="72"/>
        <v>conditioned</v>
      </c>
      <c r="Q2328" t="str">
        <f t="shared" si="73"/>
        <v>candidate</v>
      </c>
    </row>
    <row r="2329" spans="12:17" x14ac:dyDescent="0.2">
      <c r="L2329" t="s">
        <v>2100</v>
      </c>
      <c r="M2329">
        <v>20</v>
      </c>
      <c r="N2329">
        <v>172</v>
      </c>
      <c r="O2329">
        <v>64</v>
      </c>
      <c r="P2329" t="str">
        <f t="shared" si="72"/>
        <v>conditioned</v>
      </c>
      <c r="Q2329" t="str">
        <f t="shared" si="73"/>
        <v>candidate</v>
      </c>
    </row>
    <row r="2330" spans="12:17" x14ac:dyDescent="0.2">
      <c r="L2330" t="s">
        <v>2101</v>
      </c>
      <c r="M2330">
        <v>19</v>
      </c>
      <c r="N2330">
        <v>181</v>
      </c>
      <c r="O2330">
        <v>70</v>
      </c>
      <c r="P2330" t="str">
        <f t="shared" si="72"/>
        <v>conditioned</v>
      </c>
      <c r="Q2330" t="str">
        <f t="shared" si="73"/>
        <v>candidate</v>
      </c>
    </row>
    <row r="2331" spans="12:17" x14ac:dyDescent="0.2">
      <c r="L2331" t="s">
        <v>2102</v>
      </c>
      <c r="M2331">
        <v>20</v>
      </c>
      <c r="N2331">
        <v>185</v>
      </c>
      <c r="O2331">
        <v>81</v>
      </c>
      <c r="P2331" t="str">
        <f t="shared" si="72"/>
        <v>candidate</v>
      </c>
      <c r="Q2331" t="str">
        <f t="shared" si="73"/>
        <v>candidate</v>
      </c>
    </row>
    <row r="2332" spans="12:17" x14ac:dyDescent="0.2">
      <c r="L2332" t="s">
        <v>2103</v>
      </c>
      <c r="M2332">
        <v>20</v>
      </c>
      <c r="N2332">
        <v>174</v>
      </c>
      <c r="O2332">
        <v>70</v>
      </c>
      <c r="P2332" t="str">
        <f t="shared" si="72"/>
        <v>conditioned</v>
      </c>
      <c r="Q2332" t="str">
        <f t="shared" si="73"/>
        <v>candidate</v>
      </c>
    </row>
    <row r="2333" spans="12:17" x14ac:dyDescent="0.2">
      <c r="L2333" t="s">
        <v>2104</v>
      </c>
      <c r="M2333">
        <v>23</v>
      </c>
      <c r="N2333">
        <v>179</v>
      </c>
      <c r="O2333">
        <v>75</v>
      </c>
      <c r="P2333" t="str">
        <f t="shared" si="72"/>
        <v>conditioned</v>
      </c>
      <c r="Q2333" t="str">
        <f t="shared" si="73"/>
        <v>candidate</v>
      </c>
    </row>
    <row r="2334" spans="12:17" x14ac:dyDescent="0.2">
      <c r="L2334" t="s">
        <v>2105</v>
      </c>
      <c r="M2334">
        <v>20</v>
      </c>
      <c r="N2334">
        <v>178</v>
      </c>
      <c r="O2334">
        <v>68</v>
      </c>
      <c r="P2334" t="str">
        <f t="shared" si="72"/>
        <v>conditioned</v>
      </c>
      <c r="Q2334" t="str">
        <f t="shared" si="73"/>
        <v>candidate</v>
      </c>
    </row>
    <row r="2335" spans="12:17" x14ac:dyDescent="0.2">
      <c r="L2335" t="s">
        <v>2106</v>
      </c>
      <c r="M2335">
        <v>21</v>
      </c>
      <c r="N2335">
        <v>184</v>
      </c>
      <c r="O2335">
        <v>73</v>
      </c>
      <c r="P2335" t="str">
        <f t="shared" si="72"/>
        <v>candidate</v>
      </c>
      <c r="Q2335" t="str">
        <f t="shared" si="73"/>
        <v>candidate</v>
      </c>
    </row>
    <row r="2336" spans="12:17" x14ac:dyDescent="0.2">
      <c r="L2336" t="s">
        <v>2107</v>
      </c>
      <c r="M2336">
        <v>20</v>
      </c>
      <c r="N2336">
        <v>178</v>
      </c>
      <c r="O2336">
        <v>76</v>
      </c>
      <c r="P2336" t="str">
        <f t="shared" si="72"/>
        <v>conditioned</v>
      </c>
      <c r="Q2336" t="str">
        <f t="shared" si="73"/>
        <v>candidate</v>
      </c>
    </row>
    <row r="2337" spans="12:17" x14ac:dyDescent="0.2">
      <c r="L2337" t="s">
        <v>2108</v>
      </c>
      <c r="M2337">
        <v>23</v>
      </c>
      <c r="N2337">
        <v>186</v>
      </c>
      <c r="O2337">
        <v>76</v>
      </c>
      <c r="P2337" t="str">
        <f t="shared" si="72"/>
        <v>candidate</v>
      </c>
      <c r="Q2337" t="str">
        <f t="shared" si="73"/>
        <v>candidate</v>
      </c>
    </row>
    <row r="2338" spans="12:17" x14ac:dyDescent="0.2">
      <c r="L2338" t="s">
        <v>2109</v>
      </c>
      <c r="M2338">
        <v>18</v>
      </c>
      <c r="N2338">
        <v>178</v>
      </c>
      <c r="O2338">
        <v>80</v>
      </c>
      <c r="P2338" t="str">
        <f t="shared" si="72"/>
        <v>conditioned</v>
      </c>
      <c r="Q2338" t="str">
        <f t="shared" si="73"/>
        <v>candidate</v>
      </c>
    </row>
    <row r="2339" spans="12:17" x14ac:dyDescent="0.2">
      <c r="L2339" t="s">
        <v>2110</v>
      </c>
      <c r="M2339">
        <v>19</v>
      </c>
      <c r="N2339">
        <v>183</v>
      </c>
      <c r="O2339">
        <v>75</v>
      </c>
      <c r="P2339" t="str">
        <f t="shared" si="72"/>
        <v>conditioned</v>
      </c>
      <c r="Q2339" t="str">
        <f t="shared" si="73"/>
        <v>candidate</v>
      </c>
    </row>
    <row r="2340" spans="12:17" x14ac:dyDescent="0.2">
      <c r="L2340" t="s">
        <v>2111</v>
      </c>
      <c r="M2340">
        <v>20</v>
      </c>
      <c r="N2340">
        <v>175</v>
      </c>
      <c r="O2340">
        <v>64</v>
      </c>
      <c r="P2340" t="str">
        <f t="shared" si="72"/>
        <v>conditioned</v>
      </c>
      <c r="Q2340" t="str">
        <f t="shared" si="73"/>
        <v>candidate</v>
      </c>
    </row>
    <row r="2341" spans="12:17" x14ac:dyDescent="0.2">
      <c r="L2341" t="s">
        <v>2112</v>
      </c>
      <c r="M2341">
        <v>19</v>
      </c>
      <c r="N2341">
        <v>181</v>
      </c>
      <c r="O2341">
        <v>76</v>
      </c>
      <c r="P2341" t="str">
        <f t="shared" si="72"/>
        <v>conditioned</v>
      </c>
      <c r="Q2341" t="str">
        <f t="shared" si="73"/>
        <v>candidate</v>
      </c>
    </row>
    <row r="2342" spans="12:17" x14ac:dyDescent="0.2">
      <c r="L2342" t="s">
        <v>2113</v>
      </c>
      <c r="M2342">
        <v>19</v>
      </c>
      <c r="N2342">
        <v>182</v>
      </c>
      <c r="O2342">
        <v>75</v>
      </c>
      <c r="P2342" t="str">
        <f t="shared" si="72"/>
        <v>conditioned</v>
      </c>
      <c r="Q2342" t="str">
        <f t="shared" si="73"/>
        <v>candidate</v>
      </c>
    </row>
    <row r="2343" spans="12:17" x14ac:dyDescent="0.2">
      <c r="L2343" t="s">
        <v>2114</v>
      </c>
      <c r="M2343">
        <v>22</v>
      </c>
      <c r="N2343">
        <v>177</v>
      </c>
      <c r="O2343">
        <v>66</v>
      </c>
      <c r="P2343" t="str">
        <f t="shared" si="72"/>
        <v>conditioned</v>
      </c>
      <c r="Q2343" t="str">
        <f t="shared" si="73"/>
        <v>candidate</v>
      </c>
    </row>
    <row r="2344" spans="12:17" x14ac:dyDescent="0.2">
      <c r="L2344" t="s">
        <v>2115</v>
      </c>
      <c r="M2344">
        <v>20</v>
      </c>
      <c r="N2344">
        <v>188</v>
      </c>
      <c r="O2344">
        <v>73</v>
      </c>
      <c r="P2344" t="str">
        <f t="shared" si="72"/>
        <v>candidate</v>
      </c>
      <c r="Q2344" t="str">
        <f t="shared" si="73"/>
        <v>candidate</v>
      </c>
    </row>
    <row r="2345" spans="12:17" x14ac:dyDescent="0.2">
      <c r="L2345" t="s">
        <v>2116</v>
      </c>
      <c r="M2345">
        <v>23</v>
      </c>
      <c r="N2345">
        <v>188</v>
      </c>
      <c r="O2345">
        <v>87</v>
      </c>
      <c r="P2345" t="str">
        <f t="shared" si="72"/>
        <v>candidate</v>
      </c>
      <c r="Q2345" t="str">
        <f t="shared" si="73"/>
        <v>candidate</v>
      </c>
    </row>
    <row r="2346" spans="12:17" x14ac:dyDescent="0.2">
      <c r="L2346" t="s">
        <v>2117</v>
      </c>
      <c r="M2346">
        <v>23</v>
      </c>
      <c r="N2346">
        <v>180</v>
      </c>
      <c r="O2346">
        <v>68</v>
      </c>
      <c r="P2346" t="str">
        <f t="shared" si="72"/>
        <v>candidate</v>
      </c>
      <c r="Q2346" t="str">
        <f t="shared" si="73"/>
        <v>not a candidate</v>
      </c>
    </row>
    <row r="2347" spans="12:17" x14ac:dyDescent="0.2">
      <c r="L2347" t="s">
        <v>2118</v>
      </c>
      <c r="M2347">
        <v>22</v>
      </c>
      <c r="N2347">
        <v>178</v>
      </c>
      <c r="O2347">
        <v>73</v>
      </c>
      <c r="P2347" t="str">
        <f t="shared" si="72"/>
        <v>conditioned</v>
      </c>
      <c r="Q2347" t="str">
        <f t="shared" si="73"/>
        <v>candidate</v>
      </c>
    </row>
    <row r="2348" spans="12:17" x14ac:dyDescent="0.2">
      <c r="L2348" t="s">
        <v>2119</v>
      </c>
      <c r="M2348">
        <v>23</v>
      </c>
      <c r="N2348">
        <v>181</v>
      </c>
      <c r="O2348">
        <v>70</v>
      </c>
      <c r="P2348" t="str">
        <f t="shared" si="72"/>
        <v>candidate</v>
      </c>
      <c r="Q2348" t="str">
        <f t="shared" si="73"/>
        <v>not a candidate</v>
      </c>
    </row>
    <row r="2349" spans="12:17" x14ac:dyDescent="0.2">
      <c r="L2349" t="s">
        <v>2120</v>
      </c>
      <c r="M2349">
        <v>23</v>
      </c>
      <c r="N2349">
        <v>180</v>
      </c>
      <c r="O2349">
        <v>71</v>
      </c>
      <c r="P2349" t="str">
        <f t="shared" si="72"/>
        <v>candidate</v>
      </c>
      <c r="Q2349" t="str">
        <f t="shared" si="73"/>
        <v>not a candidate</v>
      </c>
    </row>
    <row r="2350" spans="12:17" x14ac:dyDescent="0.2">
      <c r="L2350" t="s">
        <v>2121</v>
      </c>
      <c r="M2350">
        <v>22</v>
      </c>
      <c r="N2350">
        <v>187</v>
      </c>
      <c r="O2350">
        <v>86</v>
      </c>
      <c r="P2350" t="str">
        <f t="shared" si="72"/>
        <v>candidate</v>
      </c>
      <c r="Q2350" t="str">
        <f t="shared" si="73"/>
        <v>candidate</v>
      </c>
    </row>
    <row r="2351" spans="12:17" x14ac:dyDescent="0.2">
      <c r="L2351" t="s">
        <v>2122</v>
      </c>
      <c r="M2351">
        <v>21</v>
      </c>
      <c r="N2351">
        <v>168</v>
      </c>
      <c r="O2351">
        <v>60</v>
      </c>
      <c r="P2351" t="str">
        <f t="shared" si="72"/>
        <v>conditioned</v>
      </c>
      <c r="Q2351" t="str">
        <f t="shared" si="73"/>
        <v>candidate</v>
      </c>
    </row>
    <row r="2352" spans="12:17" x14ac:dyDescent="0.2">
      <c r="L2352" t="s">
        <v>2123</v>
      </c>
      <c r="M2352">
        <v>24</v>
      </c>
      <c r="N2352">
        <v>185</v>
      </c>
      <c r="O2352">
        <v>76</v>
      </c>
      <c r="P2352" t="str">
        <f t="shared" si="72"/>
        <v>candidate</v>
      </c>
      <c r="Q2352" t="str">
        <f t="shared" si="73"/>
        <v>candidate</v>
      </c>
    </row>
    <row r="2353" spans="12:17" x14ac:dyDescent="0.2">
      <c r="L2353" t="s">
        <v>2124</v>
      </c>
      <c r="M2353">
        <v>22</v>
      </c>
      <c r="N2353">
        <v>185</v>
      </c>
      <c r="O2353">
        <v>83</v>
      </c>
      <c r="P2353" t="str">
        <f t="shared" si="72"/>
        <v>candidate</v>
      </c>
      <c r="Q2353" t="str">
        <f t="shared" si="73"/>
        <v>candidate</v>
      </c>
    </row>
    <row r="2354" spans="12:17" x14ac:dyDescent="0.2">
      <c r="L2354" t="s">
        <v>2125</v>
      </c>
      <c r="M2354">
        <v>22</v>
      </c>
      <c r="N2354">
        <v>189</v>
      </c>
      <c r="O2354">
        <v>76</v>
      </c>
      <c r="P2354" t="str">
        <f t="shared" si="72"/>
        <v>candidate</v>
      </c>
      <c r="Q2354" t="str">
        <f t="shared" si="73"/>
        <v>candidate</v>
      </c>
    </row>
    <row r="2355" spans="12:17" x14ac:dyDescent="0.2">
      <c r="L2355" t="s">
        <v>2126</v>
      </c>
      <c r="M2355">
        <v>21</v>
      </c>
      <c r="N2355">
        <v>187</v>
      </c>
      <c r="O2355">
        <v>84</v>
      </c>
      <c r="P2355" t="str">
        <f t="shared" si="72"/>
        <v>candidate</v>
      </c>
      <c r="Q2355" t="str">
        <f t="shared" si="73"/>
        <v>candidate</v>
      </c>
    </row>
    <row r="2356" spans="12:17" x14ac:dyDescent="0.2">
      <c r="L2356" t="s">
        <v>2127</v>
      </c>
      <c r="M2356">
        <v>23</v>
      </c>
      <c r="N2356">
        <v>185</v>
      </c>
      <c r="O2356">
        <v>73</v>
      </c>
      <c r="P2356" t="str">
        <f t="shared" si="72"/>
        <v>candidate</v>
      </c>
      <c r="Q2356" t="str">
        <f t="shared" si="73"/>
        <v>candidate</v>
      </c>
    </row>
    <row r="2357" spans="12:17" x14ac:dyDescent="0.2">
      <c r="L2357" t="s">
        <v>2128</v>
      </c>
      <c r="M2357">
        <v>27</v>
      </c>
      <c r="N2357">
        <v>174</v>
      </c>
      <c r="O2357">
        <v>79</v>
      </c>
      <c r="P2357" t="str">
        <f t="shared" si="72"/>
        <v>conditioned</v>
      </c>
      <c r="Q2357" t="str">
        <f t="shared" si="73"/>
        <v>candidate</v>
      </c>
    </row>
    <row r="2358" spans="12:17" x14ac:dyDescent="0.2">
      <c r="L2358" t="s">
        <v>2129</v>
      </c>
      <c r="M2358">
        <v>22</v>
      </c>
      <c r="N2358">
        <v>169</v>
      </c>
      <c r="O2358">
        <v>58</v>
      </c>
      <c r="P2358" t="str">
        <f t="shared" si="72"/>
        <v>conditioned</v>
      </c>
      <c r="Q2358" t="str">
        <f t="shared" si="73"/>
        <v>candidate</v>
      </c>
    </row>
    <row r="2359" spans="12:17" x14ac:dyDescent="0.2">
      <c r="L2359" t="s">
        <v>2130</v>
      </c>
      <c r="M2359">
        <v>26</v>
      </c>
      <c r="N2359">
        <v>182</v>
      </c>
      <c r="O2359">
        <v>71</v>
      </c>
      <c r="P2359" t="str">
        <f t="shared" si="72"/>
        <v>candidate</v>
      </c>
      <c r="Q2359" t="str">
        <f t="shared" si="73"/>
        <v>not a candidate</v>
      </c>
    </row>
    <row r="2360" spans="12:17" x14ac:dyDescent="0.2">
      <c r="L2360" t="s">
        <v>2131</v>
      </c>
      <c r="M2360">
        <v>23</v>
      </c>
      <c r="N2360">
        <v>181</v>
      </c>
      <c r="O2360">
        <v>78</v>
      </c>
      <c r="P2360" t="str">
        <f t="shared" si="72"/>
        <v>candidate</v>
      </c>
      <c r="Q2360" t="str">
        <f t="shared" si="73"/>
        <v>candidate</v>
      </c>
    </row>
    <row r="2361" spans="12:17" x14ac:dyDescent="0.2">
      <c r="L2361" t="s">
        <v>2132</v>
      </c>
      <c r="M2361">
        <v>23</v>
      </c>
      <c r="N2361">
        <v>178</v>
      </c>
      <c r="O2361">
        <v>69</v>
      </c>
      <c r="P2361" t="str">
        <f t="shared" si="72"/>
        <v>conditioned</v>
      </c>
      <c r="Q2361" t="str">
        <f t="shared" si="73"/>
        <v>not a candidate</v>
      </c>
    </row>
    <row r="2362" spans="12:17" x14ac:dyDescent="0.2">
      <c r="L2362" t="s">
        <v>2133</v>
      </c>
      <c r="M2362">
        <v>21</v>
      </c>
      <c r="N2362">
        <v>180</v>
      </c>
      <c r="O2362">
        <v>72</v>
      </c>
      <c r="P2362" t="str">
        <f t="shared" si="72"/>
        <v>candidate</v>
      </c>
      <c r="Q2362" t="str">
        <f t="shared" si="73"/>
        <v>candidate</v>
      </c>
    </row>
    <row r="2363" spans="12:17" x14ac:dyDescent="0.2">
      <c r="L2363" t="s">
        <v>2134</v>
      </c>
      <c r="M2363">
        <v>22</v>
      </c>
      <c r="N2363">
        <v>178</v>
      </c>
      <c r="O2363">
        <v>70</v>
      </c>
      <c r="P2363" t="str">
        <f t="shared" si="72"/>
        <v>conditioned</v>
      </c>
      <c r="Q2363" t="str">
        <f t="shared" si="73"/>
        <v>candidate</v>
      </c>
    </row>
    <row r="2364" spans="12:17" x14ac:dyDescent="0.2">
      <c r="L2364" t="s">
        <v>2135</v>
      </c>
      <c r="M2364">
        <v>24</v>
      </c>
      <c r="N2364">
        <v>188</v>
      </c>
      <c r="O2364">
        <v>76</v>
      </c>
      <c r="P2364" t="str">
        <f t="shared" si="72"/>
        <v>candidate</v>
      </c>
      <c r="Q2364" t="str">
        <f t="shared" si="73"/>
        <v>candidate</v>
      </c>
    </row>
    <row r="2365" spans="12:17" x14ac:dyDescent="0.2">
      <c r="L2365" t="s">
        <v>2136</v>
      </c>
      <c r="M2365">
        <v>23</v>
      </c>
      <c r="N2365">
        <v>183</v>
      </c>
      <c r="O2365">
        <v>74</v>
      </c>
      <c r="P2365" t="str">
        <f t="shared" si="72"/>
        <v>candidate</v>
      </c>
      <c r="Q2365" t="str">
        <f t="shared" si="73"/>
        <v>candidate</v>
      </c>
    </row>
    <row r="2366" spans="12:17" x14ac:dyDescent="0.2">
      <c r="L2366" t="s">
        <v>2137</v>
      </c>
      <c r="M2366">
        <v>21</v>
      </c>
      <c r="N2366">
        <v>179</v>
      </c>
      <c r="O2366">
        <v>70</v>
      </c>
      <c r="P2366" t="str">
        <f t="shared" si="72"/>
        <v>conditioned</v>
      </c>
      <c r="Q2366" t="str">
        <f t="shared" si="73"/>
        <v>candidate</v>
      </c>
    </row>
    <row r="2367" spans="12:17" x14ac:dyDescent="0.2">
      <c r="L2367" t="s">
        <v>2138</v>
      </c>
      <c r="M2367">
        <v>21</v>
      </c>
      <c r="N2367">
        <v>198</v>
      </c>
      <c r="O2367">
        <v>87</v>
      </c>
      <c r="P2367" t="str">
        <f t="shared" si="72"/>
        <v>candidate</v>
      </c>
      <c r="Q2367" t="str">
        <f t="shared" si="73"/>
        <v>candidate</v>
      </c>
    </row>
    <row r="2368" spans="12:17" x14ac:dyDescent="0.2">
      <c r="L2368" t="s">
        <v>2139</v>
      </c>
      <c r="M2368">
        <v>21</v>
      </c>
      <c r="N2368">
        <v>175</v>
      </c>
      <c r="O2368">
        <v>70</v>
      </c>
      <c r="P2368" t="str">
        <f t="shared" si="72"/>
        <v>conditioned</v>
      </c>
      <c r="Q2368" t="str">
        <f t="shared" si="73"/>
        <v>candidate</v>
      </c>
    </row>
    <row r="2369" spans="12:17" x14ac:dyDescent="0.2">
      <c r="L2369" t="s">
        <v>2140</v>
      </c>
      <c r="M2369">
        <v>19</v>
      </c>
      <c r="N2369">
        <v>177</v>
      </c>
      <c r="O2369">
        <v>68</v>
      </c>
      <c r="P2369" t="str">
        <f t="shared" si="72"/>
        <v>conditioned</v>
      </c>
      <c r="Q2369" t="str">
        <f t="shared" si="73"/>
        <v>candidate</v>
      </c>
    </row>
    <row r="2370" spans="12:17" x14ac:dyDescent="0.2">
      <c r="L2370" t="s">
        <v>1648</v>
      </c>
      <c r="M2370">
        <v>24</v>
      </c>
      <c r="N2370">
        <v>175</v>
      </c>
      <c r="O2370">
        <v>76</v>
      </c>
      <c r="P2370" t="str">
        <f t="shared" ref="P2370:P2433" si="74">IF(AND(M2370&gt;=20, N2370&gt;=180), "candidate", "conditioned")</f>
        <v>conditioned</v>
      </c>
      <c r="Q2370" t="str">
        <f t="shared" ref="Q2370:Q2433" si="75">IF(OR(M2370&lt;=22, N2370&gt;=183, O2370&gt;=74), "candidate", "not a candidate")</f>
        <v>candidate</v>
      </c>
    </row>
    <row r="2371" spans="12:17" x14ac:dyDescent="0.2">
      <c r="L2371" t="s">
        <v>2141</v>
      </c>
      <c r="M2371">
        <v>22</v>
      </c>
      <c r="N2371">
        <v>178</v>
      </c>
      <c r="O2371">
        <v>68</v>
      </c>
      <c r="P2371" t="str">
        <f t="shared" si="74"/>
        <v>conditioned</v>
      </c>
      <c r="Q2371" t="str">
        <f t="shared" si="75"/>
        <v>candidate</v>
      </c>
    </row>
    <row r="2372" spans="12:17" x14ac:dyDescent="0.2">
      <c r="L2372" t="s">
        <v>2142</v>
      </c>
      <c r="M2372">
        <v>22</v>
      </c>
      <c r="N2372">
        <v>189</v>
      </c>
      <c r="O2372">
        <v>77</v>
      </c>
      <c r="P2372" t="str">
        <f t="shared" si="74"/>
        <v>candidate</v>
      </c>
      <c r="Q2372" t="str">
        <f t="shared" si="75"/>
        <v>candidate</v>
      </c>
    </row>
    <row r="2373" spans="12:17" x14ac:dyDescent="0.2">
      <c r="L2373" t="s">
        <v>2143</v>
      </c>
      <c r="M2373">
        <v>20</v>
      </c>
      <c r="N2373">
        <v>181</v>
      </c>
      <c r="O2373">
        <v>72</v>
      </c>
      <c r="P2373" t="str">
        <f t="shared" si="74"/>
        <v>candidate</v>
      </c>
      <c r="Q2373" t="str">
        <f t="shared" si="75"/>
        <v>candidate</v>
      </c>
    </row>
    <row r="2374" spans="12:17" x14ac:dyDescent="0.2">
      <c r="L2374" t="s">
        <v>2144</v>
      </c>
      <c r="M2374">
        <v>23</v>
      </c>
      <c r="N2374">
        <v>184</v>
      </c>
      <c r="O2374">
        <v>79</v>
      </c>
      <c r="P2374" t="str">
        <f t="shared" si="74"/>
        <v>candidate</v>
      </c>
      <c r="Q2374" t="str">
        <f t="shared" si="75"/>
        <v>candidate</v>
      </c>
    </row>
    <row r="2375" spans="12:17" x14ac:dyDescent="0.2">
      <c r="L2375" t="s">
        <v>2145</v>
      </c>
      <c r="M2375">
        <v>27</v>
      </c>
      <c r="N2375">
        <v>178</v>
      </c>
      <c r="O2375">
        <v>74</v>
      </c>
      <c r="P2375" t="str">
        <f t="shared" si="74"/>
        <v>conditioned</v>
      </c>
      <c r="Q2375" t="str">
        <f t="shared" si="75"/>
        <v>candidate</v>
      </c>
    </row>
    <row r="2376" spans="12:17" x14ac:dyDescent="0.2">
      <c r="L2376" t="s">
        <v>2146</v>
      </c>
      <c r="M2376">
        <v>24</v>
      </c>
      <c r="N2376">
        <v>189</v>
      </c>
      <c r="O2376">
        <v>90</v>
      </c>
      <c r="P2376" t="str">
        <f t="shared" si="74"/>
        <v>candidate</v>
      </c>
      <c r="Q2376" t="str">
        <f t="shared" si="75"/>
        <v>candidate</v>
      </c>
    </row>
    <row r="2377" spans="12:17" x14ac:dyDescent="0.2">
      <c r="L2377" t="s">
        <v>2147</v>
      </c>
      <c r="M2377">
        <v>22</v>
      </c>
      <c r="N2377">
        <v>181</v>
      </c>
      <c r="O2377">
        <v>69</v>
      </c>
      <c r="P2377" t="str">
        <f t="shared" si="74"/>
        <v>candidate</v>
      </c>
      <c r="Q2377" t="str">
        <f t="shared" si="75"/>
        <v>candidate</v>
      </c>
    </row>
    <row r="2378" spans="12:17" x14ac:dyDescent="0.2">
      <c r="L2378" t="s">
        <v>2148</v>
      </c>
      <c r="M2378">
        <v>20</v>
      </c>
      <c r="N2378">
        <v>180</v>
      </c>
      <c r="O2378">
        <v>65</v>
      </c>
      <c r="P2378" t="str">
        <f t="shared" si="74"/>
        <v>candidate</v>
      </c>
      <c r="Q2378" t="str">
        <f t="shared" si="75"/>
        <v>candidate</v>
      </c>
    </row>
    <row r="2379" spans="12:17" x14ac:dyDescent="0.2">
      <c r="L2379" t="s">
        <v>2149</v>
      </c>
      <c r="M2379">
        <v>21</v>
      </c>
      <c r="N2379">
        <v>191</v>
      </c>
      <c r="O2379">
        <v>79</v>
      </c>
      <c r="P2379" t="str">
        <f t="shared" si="74"/>
        <v>candidate</v>
      </c>
      <c r="Q2379" t="str">
        <f t="shared" si="75"/>
        <v>candidate</v>
      </c>
    </row>
    <row r="2380" spans="12:17" x14ac:dyDescent="0.2">
      <c r="L2380" t="s">
        <v>2150</v>
      </c>
      <c r="M2380">
        <v>23</v>
      </c>
      <c r="N2380">
        <v>187</v>
      </c>
      <c r="O2380">
        <v>76</v>
      </c>
      <c r="P2380" t="str">
        <f t="shared" si="74"/>
        <v>candidate</v>
      </c>
      <c r="Q2380" t="str">
        <f t="shared" si="75"/>
        <v>candidate</v>
      </c>
    </row>
    <row r="2381" spans="12:17" x14ac:dyDescent="0.2">
      <c r="L2381" t="s">
        <v>1650</v>
      </c>
      <c r="M2381">
        <v>21</v>
      </c>
      <c r="N2381">
        <v>186</v>
      </c>
      <c r="O2381">
        <v>70</v>
      </c>
      <c r="P2381" t="str">
        <f t="shared" si="74"/>
        <v>candidate</v>
      </c>
      <c r="Q2381" t="str">
        <f t="shared" si="75"/>
        <v>candidate</v>
      </c>
    </row>
    <row r="2382" spans="12:17" x14ac:dyDescent="0.2">
      <c r="L2382" t="s">
        <v>2151</v>
      </c>
      <c r="M2382">
        <v>20</v>
      </c>
      <c r="N2382">
        <v>180</v>
      </c>
      <c r="O2382">
        <v>80</v>
      </c>
      <c r="P2382" t="str">
        <f t="shared" si="74"/>
        <v>candidate</v>
      </c>
      <c r="Q2382" t="str">
        <f t="shared" si="75"/>
        <v>candidate</v>
      </c>
    </row>
    <row r="2383" spans="12:17" x14ac:dyDescent="0.2">
      <c r="L2383" t="s">
        <v>2152</v>
      </c>
      <c r="M2383">
        <v>22</v>
      </c>
      <c r="N2383">
        <v>183</v>
      </c>
      <c r="O2383">
        <v>79</v>
      </c>
      <c r="P2383" t="str">
        <f t="shared" si="74"/>
        <v>candidate</v>
      </c>
      <c r="Q2383" t="str">
        <f t="shared" si="75"/>
        <v>candidate</v>
      </c>
    </row>
    <row r="2384" spans="12:17" x14ac:dyDescent="0.2">
      <c r="L2384" t="s">
        <v>2153</v>
      </c>
      <c r="M2384">
        <v>21</v>
      </c>
      <c r="N2384">
        <v>184</v>
      </c>
      <c r="O2384">
        <v>78</v>
      </c>
      <c r="P2384" t="str">
        <f t="shared" si="74"/>
        <v>candidate</v>
      </c>
      <c r="Q2384" t="str">
        <f t="shared" si="75"/>
        <v>candidate</v>
      </c>
    </row>
    <row r="2385" spans="12:17" x14ac:dyDescent="0.2">
      <c r="L2385" t="s">
        <v>2154</v>
      </c>
      <c r="M2385">
        <v>21</v>
      </c>
      <c r="N2385">
        <v>172</v>
      </c>
      <c r="O2385">
        <v>70</v>
      </c>
      <c r="P2385" t="str">
        <f t="shared" si="74"/>
        <v>conditioned</v>
      </c>
      <c r="Q2385" t="str">
        <f t="shared" si="75"/>
        <v>candidate</v>
      </c>
    </row>
    <row r="2386" spans="12:17" x14ac:dyDescent="0.2">
      <c r="L2386" t="s">
        <v>2155</v>
      </c>
      <c r="M2386">
        <v>28</v>
      </c>
      <c r="N2386">
        <v>176</v>
      </c>
      <c r="O2386">
        <v>69</v>
      </c>
      <c r="P2386" t="str">
        <f t="shared" si="74"/>
        <v>conditioned</v>
      </c>
      <c r="Q2386" t="str">
        <f t="shared" si="75"/>
        <v>not a candidate</v>
      </c>
    </row>
    <row r="2387" spans="12:17" x14ac:dyDescent="0.2">
      <c r="L2387" t="s">
        <v>2156</v>
      </c>
      <c r="M2387">
        <v>22</v>
      </c>
      <c r="N2387">
        <v>168</v>
      </c>
      <c r="O2387">
        <v>56</v>
      </c>
      <c r="P2387" t="str">
        <f t="shared" si="74"/>
        <v>conditioned</v>
      </c>
      <c r="Q2387" t="str">
        <f t="shared" si="75"/>
        <v>candidate</v>
      </c>
    </row>
    <row r="2388" spans="12:17" x14ac:dyDescent="0.2">
      <c r="L2388" t="s">
        <v>2157</v>
      </c>
      <c r="M2388">
        <v>22</v>
      </c>
      <c r="N2388">
        <v>180</v>
      </c>
      <c r="O2388">
        <v>77</v>
      </c>
      <c r="P2388" t="str">
        <f t="shared" si="74"/>
        <v>candidate</v>
      </c>
      <c r="Q2388" t="str">
        <f t="shared" si="75"/>
        <v>candidate</v>
      </c>
    </row>
    <row r="2389" spans="12:17" x14ac:dyDescent="0.2">
      <c r="L2389" t="s">
        <v>2158</v>
      </c>
      <c r="M2389">
        <v>20</v>
      </c>
      <c r="N2389">
        <v>186</v>
      </c>
      <c r="O2389">
        <v>74</v>
      </c>
      <c r="P2389" t="str">
        <f t="shared" si="74"/>
        <v>candidate</v>
      </c>
      <c r="Q2389" t="str">
        <f t="shared" si="75"/>
        <v>candidate</v>
      </c>
    </row>
    <row r="2390" spans="12:17" x14ac:dyDescent="0.2">
      <c r="L2390" t="s">
        <v>2159</v>
      </c>
      <c r="M2390">
        <v>22</v>
      </c>
      <c r="N2390">
        <v>188</v>
      </c>
      <c r="O2390">
        <v>80</v>
      </c>
      <c r="P2390" t="str">
        <f t="shared" si="74"/>
        <v>candidate</v>
      </c>
      <c r="Q2390" t="str">
        <f t="shared" si="75"/>
        <v>candidate</v>
      </c>
    </row>
    <row r="2391" spans="12:17" x14ac:dyDescent="0.2">
      <c r="L2391" t="s">
        <v>2160</v>
      </c>
      <c r="M2391">
        <v>21</v>
      </c>
      <c r="N2391">
        <v>173</v>
      </c>
      <c r="O2391">
        <v>72</v>
      </c>
      <c r="P2391" t="str">
        <f t="shared" si="74"/>
        <v>conditioned</v>
      </c>
      <c r="Q2391" t="str">
        <f t="shared" si="75"/>
        <v>candidate</v>
      </c>
    </row>
    <row r="2392" spans="12:17" x14ac:dyDescent="0.2">
      <c r="L2392" t="s">
        <v>2161</v>
      </c>
      <c r="M2392">
        <v>20</v>
      </c>
      <c r="N2392">
        <v>172</v>
      </c>
      <c r="O2392">
        <v>64</v>
      </c>
      <c r="P2392" t="str">
        <f t="shared" si="74"/>
        <v>conditioned</v>
      </c>
      <c r="Q2392" t="str">
        <f t="shared" si="75"/>
        <v>candidate</v>
      </c>
    </row>
    <row r="2393" spans="12:17" x14ac:dyDescent="0.2">
      <c r="L2393" t="s">
        <v>2162</v>
      </c>
      <c r="M2393">
        <v>20</v>
      </c>
      <c r="N2393">
        <v>192</v>
      </c>
      <c r="O2393">
        <v>78</v>
      </c>
      <c r="P2393" t="str">
        <f t="shared" si="74"/>
        <v>candidate</v>
      </c>
      <c r="Q2393" t="str">
        <f t="shared" si="75"/>
        <v>candidate</v>
      </c>
    </row>
    <row r="2394" spans="12:17" x14ac:dyDescent="0.2">
      <c r="L2394" t="s">
        <v>2163</v>
      </c>
      <c r="M2394">
        <v>23</v>
      </c>
      <c r="N2394">
        <v>186</v>
      </c>
      <c r="O2394">
        <v>80</v>
      </c>
      <c r="P2394" t="str">
        <f t="shared" si="74"/>
        <v>candidate</v>
      </c>
      <c r="Q2394" t="str">
        <f t="shared" si="75"/>
        <v>candidate</v>
      </c>
    </row>
    <row r="2395" spans="12:17" x14ac:dyDescent="0.2">
      <c r="L2395" t="s">
        <v>2164</v>
      </c>
      <c r="M2395">
        <v>22</v>
      </c>
      <c r="N2395">
        <v>190</v>
      </c>
      <c r="O2395">
        <v>80</v>
      </c>
      <c r="P2395" t="str">
        <f t="shared" si="74"/>
        <v>candidate</v>
      </c>
      <c r="Q2395" t="str">
        <f t="shared" si="75"/>
        <v>candidate</v>
      </c>
    </row>
    <row r="2396" spans="12:17" x14ac:dyDescent="0.2">
      <c r="L2396" t="s">
        <v>2165</v>
      </c>
      <c r="M2396">
        <v>20</v>
      </c>
      <c r="N2396">
        <v>182</v>
      </c>
      <c r="O2396">
        <v>77</v>
      </c>
      <c r="P2396" t="str">
        <f t="shared" si="74"/>
        <v>candidate</v>
      </c>
      <c r="Q2396" t="str">
        <f t="shared" si="75"/>
        <v>candidate</v>
      </c>
    </row>
    <row r="2397" spans="12:17" x14ac:dyDescent="0.2">
      <c r="L2397" t="s">
        <v>2166</v>
      </c>
      <c r="M2397">
        <v>21</v>
      </c>
      <c r="N2397">
        <v>183</v>
      </c>
      <c r="O2397">
        <v>75</v>
      </c>
      <c r="P2397" t="str">
        <f t="shared" si="74"/>
        <v>candidate</v>
      </c>
      <c r="Q2397" t="str">
        <f t="shared" si="75"/>
        <v>candidate</v>
      </c>
    </row>
    <row r="2398" spans="12:17" x14ac:dyDescent="0.2">
      <c r="L2398" t="s">
        <v>2167</v>
      </c>
      <c r="M2398">
        <v>23</v>
      </c>
      <c r="N2398">
        <v>178</v>
      </c>
      <c r="O2398">
        <v>71</v>
      </c>
      <c r="P2398" t="str">
        <f t="shared" si="74"/>
        <v>conditioned</v>
      </c>
      <c r="Q2398" t="str">
        <f t="shared" si="75"/>
        <v>not a candidate</v>
      </c>
    </row>
    <row r="2399" spans="12:17" x14ac:dyDescent="0.2">
      <c r="L2399" t="s">
        <v>2168</v>
      </c>
      <c r="M2399">
        <v>24</v>
      </c>
      <c r="N2399">
        <v>190</v>
      </c>
      <c r="O2399">
        <v>78</v>
      </c>
      <c r="P2399" t="str">
        <f t="shared" si="74"/>
        <v>candidate</v>
      </c>
      <c r="Q2399" t="str">
        <f t="shared" si="75"/>
        <v>candidate</v>
      </c>
    </row>
    <row r="2400" spans="12:17" x14ac:dyDescent="0.2">
      <c r="L2400" t="s">
        <v>2169</v>
      </c>
      <c r="M2400">
        <v>19</v>
      </c>
      <c r="N2400">
        <v>171</v>
      </c>
      <c r="O2400">
        <v>65</v>
      </c>
      <c r="P2400" t="str">
        <f t="shared" si="74"/>
        <v>conditioned</v>
      </c>
      <c r="Q2400" t="str">
        <f t="shared" si="75"/>
        <v>candidate</v>
      </c>
    </row>
    <row r="2401" spans="12:17" x14ac:dyDescent="0.2">
      <c r="L2401" t="s">
        <v>2170</v>
      </c>
      <c r="M2401">
        <v>20</v>
      </c>
      <c r="N2401">
        <v>177</v>
      </c>
      <c r="O2401">
        <v>73</v>
      </c>
      <c r="P2401" t="str">
        <f t="shared" si="74"/>
        <v>conditioned</v>
      </c>
      <c r="Q2401" t="str">
        <f t="shared" si="75"/>
        <v>candidate</v>
      </c>
    </row>
    <row r="2402" spans="12:17" x14ac:dyDescent="0.2">
      <c r="L2402" t="s">
        <v>1715</v>
      </c>
      <c r="M2402">
        <v>22</v>
      </c>
      <c r="N2402">
        <v>185</v>
      </c>
      <c r="O2402">
        <v>76</v>
      </c>
      <c r="P2402" t="str">
        <f t="shared" si="74"/>
        <v>candidate</v>
      </c>
      <c r="Q2402" t="str">
        <f t="shared" si="75"/>
        <v>candidate</v>
      </c>
    </row>
    <row r="2403" spans="12:17" x14ac:dyDescent="0.2">
      <c r="L2403" t="s">
        <v>2171</v>
      </c>
      <c r="M2403">
        <v>23</v>
      </c>
      <c r="N2403">
        <v>168</v>
      </c>
      <c r="O2403">
        <v>69</v>
      </c>
      <c r="P2403" t="str">
        <f t="shared" si="74"/>
        <v>conditioned</v>
      </c>
      <c r="Q2403" t="str">
        <f t="shared" si="75"/>
        <v>not a candidate</v>
      </c>
    </row>
    <row r="2404" spans="12:17" x14ac:dyDescent="0.2">
      <c r="L2404" t="s">
        <v>2172</v>
      </c>
      <c r="M2404">
        <v>24</v>
      </c>
      <c r="N2404">
        <v>191</v>
      </c>
      <c r="O2404">
        <v>83</v>
      </c>
      <c r="P2404" t="str">
        <f t="shared" si="74"/>
        <v>candidate</v>
      </c>
      <c r="Q2404" t="str">
        <f t="shared" si="75"/>
        <v>candidate</v>
      </c>
    </row>
    <row r="2405" spans="12:17" x14ac:dyDescent="0.2">
      <c r="L2405" t="s">
        <v>2173</v>
      </c>
      <c r="M2405">
        <v>22</v>
      </c>
      <c r="N2405">
        <v>191</v>
      </c>
      <c r="O2405">
        <v>91</v>
      </c>
      <c r="P2405" t="str">
        <f t="shared" si="74"/>
        <v>candidate</v>
      </c>
      <c r="Q2405" t="str">
        <f t="shared" si="75"/>
        <v>candidate</v>
      </c>
    </row>
    <row r="2406" spans="12:17" x14ac:dyDescent="0.2">
      <c r="L2406" t="s">
        <v>2174</v>
      </c>
      <c r="M2406">
        <v>22</v>
      </c>
      <c r="N2406">
        <v>178</v>
      </c>
      <c r="O2406">
        <v>76</v>
      </c>
      <c r="P2406" t="str">
        <f t="shared" si="74"/>
        <v>conditioned</v>
      </c>
      <c r="Q2406" t="str">
        <f t="shared" si="75"/>
        <v>candidate</v>
      </c>
    </row>
    <row r="2407" spans="12:17" x14ac:dyDescent="0.2">
      <c r="L2407" t="s">
        <v>2175</v>
      </c>
      <c r="M2407">
        <v>22</v>
      </c>
      <c r="N2407">
        <v>175</v>
      </c>
      <c r="O2407">
        <v>63</v>
      </c>
      <c r="P2407" t="str">
        <f t="shared" si="74"/>
        <v>conditioned</v>
      </c>
      <c r="Q2407" t="str">
        <f t="shared" si="75"/>
        <v>candidate</v>
      </c>
    </row>
    <row r="2408" spans="12:17" x14ac:dyDescent="0.2">
      <c r="L2408" t="s">
        <v>2176</v>
      </c>
      <c r="M2408">
        <v>22</v>
      </c>
      <c r="N2408">
        <v>188</v>
      </c>
      <c r="O2408">
        <v>75</v>
      </c>
      <c r="P2408" t="str">
        <f t="shared" si="74"/>
        <v>candidate</v>
      </c>
      <c r="Q2408" t="str">
        <f t="shared" si="75"/>
        <v>candidate</v>
      </c>
    </row>
    <row r="2409" spans="12:17" x14ac:dyDescent="0.2">
      <c r="L2409" t="s">
        <v>2177</v>
      </c>
      <c r="M2409">
        <v>23</v>
      </c>
      <c r="N2409">
        <v>195</v>
      </c>
      <c r="O2409">
        <v>85</v>
      </c>
      <c r="P2409" t="str">
        <f t="shared" si="74"/>
        <v>candidate</v>
      </c>
      <c r="Q2409" t="str">
        <f t="shared" si="75"/>
        <v>candidate</v>
      </c>
    </row>
    <row r="2410" spans="12:17" x14ac:dyDescent="0.2">
      <c r="L2410" t="s">
        <v>1720</v>
      </c>
      <c r="M2410">
        <v>22</v>
      </c>
      <c r="N2410">
        <v>191</v>
      </c>
      <c r="O2410">
        <v>78</v>
      </c>
      <c r="P2410" t="str">
        <f t="shared" si="74"/>
        <v>candidate</v>
      </c>
      <c r="Q2410" t="str">
        <f t="shared" si="75"/>
        <v>candidate</v>
      </c>
    </row>
    <row r="2411" spans="12:17" x14ac:dyDescent="0.2">
      <c r="L2411" t="s">
        <v>2178</v>
      </c>
      <c r="M2411">
        <v>24</v>
      </c>
      <c r="N2411">
        <v>186</v>
      </c>
      <c r="O2411">
        <v>82</v>
      </c>
      <c r="P2411" t="str">
        <f t="shared" si="74"/>
        <v>candidate</v>
      </c>
      <c r="Q2411" t="str">
        <f t="shared" si="75"/>
        <v>candidate</v>
      </c>
    </row>
    <row r="2412" spans="12:17" x14ac:dyDescent="0.2">
      <c r="L2412" t="s">
        <v>2179</v>
      </c>
      <c r="M2412">
        <v>23</v>
      </c>
      <c r="N2412">
        <v>180</v>
      </c>
      <c r="O2412">
        <v>67</v>
      </c>
      <c r="P2412" t="str">
        <f t="shared" si="74"/>
        <v>candidate</v>
      </c>
      <c r="Q2412" t="str">
        <f t="shared" si="75"/>
        <v>not a candidate</v>
      </c>
    </row>
    <row r="2413" spans="12:17" x14ac:dyDescent="0.2">
      <c r="L2413" t="s">
        <v>1398</v>
      </c>
      <c r="M2413">
        <v>23</v>
      </c>
      <c r="N2413">
        <v>167</v>
      </c>
      <c r="O2413">
        <v>64</v>
      </c>
      <c r="P2413" t="str">
        <f t="shared" si="74"/>
        <v>conditioned</v>
      </c>
      <c r="Q2413" t="str">
        <f t="shared" si="75"/>
        <v>not a candidate</v>
      </c>
    </row>
    <row r="2414" spans="12:17" x14ac:dyDescent="0.2">
      <c r="L2414" t="s">
        <v>2180</v>
      </c>
      <c r="M2414">
        <v>22</v>
      </c>
      <c r="N2414">
        <v>182</v>
      </c>
      <c r="O2414">
        <v>73</v>
      </c>
      <c r="P2414" t="str">
        <f t="shared" si="74"/>
        <v>candidate</v>
      </c>
      <c r="Q2414" t="str">
        <f t="shared" si="75"/>
        <v>candidate</v>
      </c>
    </row>
    <row r="2415" spans="12:17" x14ac:dyDescent="0.2">
      <c r="L2415" t="s">
        <v>2181</v>
      </c>
      <c r="M2415">
        <v>23</v>
      </c>
      <c r="N2415">
        <v>180</v>
      </c>
      <c r="O2415">
        <v>74</v>
      </c>
      <c r="P2415" t="str">
        <f t="shared" si="74"/>
        <v>candidate</v>
      </c>
      <c r="Q2415" t="str">
        <f t="shared" si="75"/>
        <v>candidate</v>
      </c>
    </row>
    <row r="2416" spans="12:17" x14ac:dyDescent="0.2">
      <c r="L2416" t="s">
        <v>1723</v>
      </c>
      <c r="M2416">
        <v>23</v>
      </c>
      <c r="N2416">
        <v>188</v>
      </c>
      <c r="O2416">
        <v>78</v>
      </c>
      <c r="P2416" t="str">
        <f t="shared" si="74"/>
        <v>candidate</v>
      </c>
      <c r="Q2416" t="str">
        <f t="shared" si="75"/>
        <v>candidate</v>
      </c>
    </row>
    <row r="2417" spans="12:17" x14ac:dyDescent="0.2">
      <c r="L2417" t="s">
        <v>2182</v>
      </c>
      <c r="M2417">
        <v>23</v>
      </c>
      <c r="N2417">
        <v>206</v>
      </c>
      <c r="O2417">
        <v>85</v>
      </c>
      <c r="P2417" t="str">
        <f t="shared" si="74"/>
        <v>candidate</v>
      </c>
      <c r="Q2417" t="str">
        <f t="shared" si="75"/>
        <v>candidate</v>
      </c>
    </row>
    <row r="2418" spans="12:17" x14ac:dyDescent="0.2">
      <c r="L2418" t="s">
        <v>2183</v>
      </c>
      <c r="M2418">
        <v>23</v>
      </c>
      <c r="N2418">
        <v>192</v>
      </c>
      <c r="O2418">
        <v>90</v>
      </c>
      <c r="P2418" t="str">
        <f t="shared" si="74"/>
        <v>candidate</v>
      </c>
      <c r="Q2418" t="str">
        <f t="shared" si="75"/>
        <v>candidate</v>
      </c>
    </row>
    <row r="2419" spans="12:17" x14ac:dyDescent="0.2">
      <c r="L2419" t="s">
        <v>2184</v>
      </c>
      <c r="M2419">
        <v>23</v>
      </c>
      <c r="N2419">
        <v>182</v>
      </c>
      <c r="O2419">
        <v>73</v>
      </c>
      <c r="P2419" t="str">
        <f t="shared" si="74"/>
        <v>candidate</v>
      </c>
      <c r="Q2419" t="str">
        <f t="shared" si="75"/>
        <v>not a candidate</v>
      </c>
    </row>
    <row r="2420" spans="12:17" x14ac:dyDescent="0.2">
      <c r="L2420" t="s">
        <v>2185</v>
      </c>
      <c r="M2420">
        <v>22</v>
      </c>
      <c r="N2420">
        <v>178</v>
      </c>
      <c r="O2420">
        <v>74</v>
      </c>
      <c r="P2420" t="str">
        <f t="shared" si="74"/>
        <v>conditioned</v>
      </c>
      <c r="Q2420" t="str">
        <f t="shared" si="75"/>
        <v>candidate</v>
      </c>
    </row>
    <row r="2421" spans="12:17" x14ac:dyDescent="0.2">
      <c r="L2421" t="s">
        <v>2186</v>
      </c>
      <c r="M2421">
        <v>25</v>
      </c>
      <c r="N2421">
        <v>179</v>
      </c>
      <c r="O2421">
        <v>78</v>
      </c>
      <c r="P2421" t="str">
        <f t="shared" si="74"/>
        <v>conditioned</v>
      </c>
      <c r="Q2421" t="str">
        <f t="shared" si="75"/>
        <v>candidate</v>
      </c>
    </row>
    <row r="2422" spans="12:17" x14ac:dyDescent="0.2">
      <c r="L2422" t="s">
        <v>2187</v>
      </c>
      <c r="M2422">
        <v>23</v>
      </c>
      <c r="N2422">
        <v>191</v>
      </c>
      <c r="O2422">
        <v>82</v>
      </c>
      <c r="P2422" t="str">
        <f t="shared" si="74"/>
        <v>candidate</v>
      </c>
      <c r="Q2422" t="str">
        <f t="shared" si="75"/>
        <v>candidate</v>
      </c>
    </row>
    <row r="2423" spans="12:17" x14ac:dyDescent="0.2">
      <c r="L2423" t="s">
        <v>2188</v>
      </c>
      <c r="M2423">
        <v>23</v>
      </c>
      <c r="N2423">
        <v>186</v>
      </c>
      <c r="O2423">
        <v>84</v>
      </c>
      <c r="P2423" t="str">
        <f t="shared" si="74"/>
        <v>candidate</v>
      </c>
      <c r="Q2423" t="str">
        <f t="shared" si="75"/>
        <v>candidate</v>
      </c>
    </row>
    <row r="2424" spans="12:17" x14ac:dyDescent="0.2">
      <c r="L2424" t="s">
        <v>2189</v>
      </c>
      <c r="M2424">
        <v>23</v>
      </c>
      <c r="N2424">
        <v>175</v>
      </c>
      <c r="O2424">
        <v>69</v>
      </c>
      <c r="P2424" t="str">
        <f t="shared" si="74"/>
        <v>conditioned</v>
      </c>
      <c r="Q2424" t="str">
        <f t="shared" si="75"/>
        <v>not a candidate</v>
      </c>
    </row>
    <row r="2425" spans="12:17" x14ac:dyDescent="0.2">
      <c r="L2425" t="s">
        <v>2190</v>
      </c>
      <c r="M2425">
        <v>26</v>
      </c>
      <c r="N2425">
        <v>196</v>
      </c>
      <c r="O2425">
        <v>94</v>
      </c>
      <c r="P2425" t="str">
        <f t="shared" si="74"/>
        <v>candidate</v>
      </c>
      <c r="Q2425" t="str">
        <f t="shared" si="75"/>
        <v>candidate</v>
      </c>
    </row>
    <row r="2426" spans="12:17" x14ac:dyDescent="0.2">
      <c r="L2426" t="s">
        <v>2191</v>
      </c>
      <c r="M2426">
        <v>24</v>
      </c>
      <c r="N2426">
        <v>185</v>
      </c>
      <c r="O2426">
        <v>72</v>
      </c>
      <c r="P2426" t="str">
        <f t="shared" si="74"/>
        <v>candidate</v>
      </c>
      <c r="Q2426" t="str">
        <f t="shared" si="75"/>
        <v>candidate</v>
      </c>
    </row>
    <row r="2427" spans="12:17" x14ac:dyDescent="0.2">
      <c r="L2427" t="s">
        <v>2192</v>
      </c>
      <c r="M2427">
        <v>24</v>
      </c>
      <c r="N2427">
        <v>178</v>
      </c>
      <c r="O2427">
        <v>72</v>
      </c>
      <c r="P2427" t="str">
        <f t="shared" si="74"/>
        <v>conditioned</v>
      </c>
      <c r="Q2427" t="str">
        <f t="shared" si="75"/>
        <v>not a candidate</v>
      </c>
    </row>
    <row r="2428" spans="12:17" x14ac:dyDescent="0.2">
      <c r="L2428" t="s">
        <v>2193</v>
      </c>
      <c r="M2428">
        <v>30</v>
      </c>
      <c r="N2428">
        <v>188</v>
      </c>
      <c r="O2428">
        <v>85</v>
      </c>
      <c r="P2428" t="str">
        <f t="shared" si="74"/>
        <v>candidate</v>
      </c>
      <c r="Q2428" t="str">
        <f t="shared" si="75"/>
        <v>candidate</v>
      </c>
    </row>
    <row r="2429" spans="12:17" x14ac:dyDescent="0.2">
      <c r="L2429" t="s">
        <v>2194</v>
      </c>
      <c r="M2429">
        <v>23</v>
      </c>
      <c r="N2429">
        <v>188</v>
      </c>
      <c r="O2429">
        <v>81</v>
      </c>
      <c r="P2429" t="str">
        <f t="shared" si="74"/>
        <v>candidate</v>
      </c>
      <c r="Q2429" t="str">
        <f t="shared" si="75"/>
        <v>candidate</v>
      </c>
    </row>
    <row r="2430" spans="12:17" x14ac:dyDescent="0.2">
      <c r="L2430" t="s">
        <v>2195</v>
      </c>
      <c r="M2430">
        <v>25</v>
      </c>
      <c r="N2430">
        <v>177</v>
      </c>
      <c r="O2430">
        <v>69</v>
      </c>
      <c r="P2430" t="str">
        <f t="shared" si="74"/>
        <v>conditioned</v>
      </c>
      <c r="Q2430" t="str">
        <f t="shared" si="75"/>
        <v>not a candidate</v>
      </c>
    </row>
    <row r="2431" spans="12:17" x14ac:dyDescent="0.2">
      <c r="L2431" t="s">
        <v>2196</v>
      </c>
      <c r="M2431">
        <v>21</v>
      </c>
      <c r="N2431">
        <v>178</v>
      </c>
      <c r="O2431">
        <v>67</v>
      </c>
      <c r="P2431" t="str">
        <f t="shared" si="74"/>
        <v>conditioned</v>
      </c>
      <c r="Q2431" t="str">
        <f t="shared" si="75"/>
        <v>candidate</v>
      </c>
    </row>
    <row r="2432" spans="12:17" x14ac:dyDescent="0.2">
      <c r="L2432" t="s">
        <v>2197</v>
      </c>
      <c r="M2432">
        <v>23</v>
      </c>
      <c r="N2432">
        <v>183</v>
      </c>
      <c r="O2432">
        <v>73</v>
      </c>
      <c r="P2432" t="str">
        <f t="shared" si="74"/>
        <v>candidate</v>
      </c>
      <c r="Q2432" t="str">
        <f t="shared" si="75"/>
        <v>candidate</v>
      </c>
    </row>
    <row r="2433" spans="12:17" x14ac:dyDescent="0.2">
      <c r="L2433" t="s">
        <v>2198</v>
      </c>
      <c r="M2433">
        <v>25</v>
      </c>
      <c r="N2433">
        <v>168</v>
      </c>
      <c r="O2433">
        <v>70</v>
      </c>
      <c r="P2433" t="str">
        <f t="shared" si="74"/>
        <v>conditioned</v>
      </c>
      <c r="Q2433" t="str">
        <f t="shared" si="75"/>
        <v>not a candidate</v>
      </c>
    </row>
    <row r="2434" spans="12:17" x14ac:dyDescent="0.2">
      <c r="L2434" t="s">
        <v>1406</v>
      </c>
      <c r="M2434">
        <v>24</v>
      </c>
      <c r="N2434">
        <v>191</v>
      </c>
      <c r="O2434">
        <v>85</v>
      </c>
      <c r="P2434" t="str">
        <f t="shared" ref="P2434:P2497" si="76">IF(AND(M2434&gt;=20, N2434&gt;=180), "candidate", "conditioned")</f>
        <v>candidate</v>
      </c>
      <c r="Q2434" t="str">
        <f t="shared" ref="Q2434:Q2497" si="77">IF(OR(M2434&lt;=22, N2434&gt;=183, O2434&gt;=74), "candidate", "not a candidate")</f>
        <v>candidate</v>
      </c>
    </row>
    <row r="2435" spans="12:17" x14ac:dyDescent="0.2">
      <c r="L2435" t="s">
        <v>2199</v>
      </c>
      <c r="M2435">
        <v>23</v>
      </c>
      <c r="N2435">
        <v>182</v>
      </c>
      <c r="O2435">
        <v>72</v>
      </c>
      <c r="P2435" t="str">
        <f t="shared" si="76"/>
        <v>candidate</v>
      </c>
      <c r="Q2435" t="str">
        <f t="shared" si="77"/>
        <v>not a candidate</v>
      </c>
    </row>
    <row r="2436" spans="12:17" x14ac:dyDescent="0.2">
      <c r="L2436" t="s">
        <v>2200</v>
      </c>
      <c r="M2436">
        <v>25</v>
      </c>
      <c r="N2436">
        <v>185</v>
      </c>
      <c r="O2436">
        <v>74</v>
      </c>
      <c r="P2436" t="str">
        <f t="shared" si="76"/>
        <v>candidate</v>
      </c>
      <c r="Q2436" t="str">
        <f t="shared" si="77"/>
        <v>candidate</v>
      </c>
    </row>
    <row r="2437" spans="12:17" x14ac:dyDescent="0.2">
      <c r="L2437" t="s">
        <v>2201</v>
      </c>
      <c r="M2437">
        <v>24</v>
      </c>
      <c r="N2437">
        <v>179</v>
      </c>
      <c r="O2437">
        <v>70</v>
      </c>
      <c r="P2437" t="str">
        <f t="shared" si="76"/>
        <v>conditioned</v>
      </c>
      <c r="Q2437" t="str">
        <f t="shared" si="77"/>
        <v>not a candidate</v>
      </c>
    </row>
    <row r="2438" spans="12:17" x14ac:dyDescent="0.2">
      <c r="L2438" t="s">
        <v>2202</v>
      </c>
      <c r="M2438">
        <v>21</v>
      </c>
      <c r="N2438">
        <v>175</v>
      </c>
      <c r="O2438">
        <v>71</v>
      </c>
      <c r="P2438" t="str">
        <f t="shared" si="76"/>
        <v>conditioned</v>
      </c>
      <c r="Q2438" t="str">
        <f t="shared" si="77"/>
        <v>candidate</v>
      </c>
    </row>
    <row r="2439" spans="12:17" x14ac:dyDescent="0.2">
      <c r="L2439" t="s">
        <v>2203</v>
      </c>
      <c r="M2439">
        <v>23</v>
      </c>
      <c r="N2439">
        <v>169</v>
      </c>
      <c r="O2439">
        <v>68</v>
      </c>
      <c r="P2439" t="str">
        <f t="shared" si="76"/>
        <v>conditioned</v>
      </c>
      <c r="Q2439" t="str">
        <f t="shared" si="77"/>
        <v>not a candidate</v>
      </c>
    </row>
    <row r="2440" spans="12:17" x14ac:dyDescent="0.2">
      <c r="L2440" t="s">
        <v>2204</v>
      </c>
      <c r="M2440">
        <v>20</v>
      </c>
      <c r="N2440">
        <v>189</v>
      </c>
      <c r="O2440">
        <v>73</v>
      </c>
      <c r="P2440" t="str">
        <f t="shared" si="76"/>
        <v>candidate</v>
      </c>
      <c r="Q2440" t="str">
        <f t="shared" si="77"/>
        <v>candidate</v>
      </c>
    </row>
    <row r="2441" spans="12:17" x14ac:dyDescent="0.2">
      <c r="L2441" t="s">
        <v>2205</v>
      </c>
      <c r="M2441">
        <v>21</v>
      </c>
      <c r="N2441">
        <v>178</v>
      </c>
      <c r="O2441">
        <v>71</v>
      </c>
      <c r="P2441" t="str">
        <f t="shared" si="76"/>
        <v>conditioned</v>
      </c>
      <c r="Q2441" t="str">
        <f t="shared" si="77"/>
        <v>candidate</v>
      </c>
    </row>
    <row r="2442" spans="12:17" x14ac:dyDescent="0.2">
      <c r="L2442" t="s">
        <v>2206</v>
      </c>
      <c r="M2442">
        <v>21</v>
      </c>
      <c r="N2442">
        <v>178</v>
      </c>
      <c r="O2442">
        <v>66</v>
      </c>
      <c r="P2442" t="str">
        <f t="shared" si="76"/>
        <v>conditioned</v>
      </c>
      <c r="Q2442" t="str">
        <f t="shared" si="77"/>
        <v>candidate</v>
      </c>
    </row>
    <row r="2443" spans="12:17" x14ac:dyDescent="0.2">
      <c r="L2443" t="s">
        <v>2207</v>
      </c>
      <c r="M2443">
        <v>20</v>
      </c>
      <c r="N2443">
        <v>168</v>
      </c>
      <c r="O2443">
        <v>62</v>
      </c>
      <c r="P2443" t="str">
        <f t="shared" si="76"/>
        <v>conditioned</v>
      </c>
      <c r="Q2443" t="str">
        <f t="shared" si="77"/>
        <v>candidate</v>
      </c>
    </row>
    <row r="2444" spans="12:17" x14ac:dyDescent="0.2">
      <c r="L2444" t="s">
        <v>2208</v>
      </c>
      <c r="M2444">
        <v>22</v>
      </c>
      <c r="N2444">
        <v>175</v>
      </c>
      <c r="O2444">
        <v>67</v>
      </c>
      <c r="P2444" t="str">
        <f t="shared" si="76"/>
        <v>conditioned</v>
      </c>
      <c r="Q2444" t="str">
        <f t="shared" si="77"/>
        <v>candidate</v>
      </c>
    </row>
    <row r="2445" spans="12:17" x14ac:dyDescent="0.2">
      <c r="L2445" t="s">
        <v>2209</v>
      </c>
      <c r="M2445">
        <v>21</v>
      </c>
      <c r="N2445">
        <v>173</v>
      </c>
      <c r="O2445">
        <v>75</v>
      </c>
      <c r="P2445" t="str">
        <f t="shared" si="76"/>
        <v>conditioned</v>
      </c>
      <c r="Q2445" t="str">
        <f t="shared" si="77"/>
        <v>candidate</v>
      </c>
    </row>
    <row r="2446" spans="12:17" x14ac:dyDescent="0.2">
      <c r="L2446" t="s">
        <v>2210</v>
      </c>
      <c r="M2446">
        <v>21</v>
      </c>
      <c r="N2446">
        <v>198</v>
      </c>
      <c r="O2446">
        <v>90</v>
      </c>
      <c r="P2446" t="str">
        <f t="shared" si="76"/>
        <v>candidate</v>
      </c>
      <c r="Q2446" t="str">
        <f t="shared" si="77"/>
        <v>candidate</v>
      </c>
    </row>
    <row r="2447" spans="12:17" x14ac:dyDescent="0.2">
      <c r="L2447" t="s">
        <v>2211</v>
      </c>
      <c r="M2447">
        <v>23</v>
      </c>
      <c r="N2447">
        <v>185</v>
      </c>
      <c r="O2447">
        <v>81</v>
      </c>
      <c r="P2447" t="str">
        <f t="shared" si="76"/>
        <v>candidate</v>
      </c>
      <c r="Q2447" t="str">
        <f t="shared" si="77"/>
        <v>candidate</v>
      </c>
    </row>
    <row r="2448" spans="12:17" x14ac:dyDescent="0.2">
      <c r="L2448" t="s">
        <v>1734</v>
      </c>
      <c r="M2448">
        <v>25</v>
      </c>
      <c r="N2448">
        <v>173</v>
      </c>
      <c r="O2448">
        <v>68</v>
      </c>
      <c r="P2448" t="str">
        <f t="shared" si="76"/>
        <v>conditioned</v>
      </c>
      <c r="Q2448" t="str">
        <f t="shared" si="77"/>
        <v>not a candidate</v>
      </c>
    </row>
    <row r="2449" spans="12:17" x14ac:dyDescent="0.2">
      <c r="L2449" t="s">
        <v>2212</v>
      </c>
      <c r="M2449">
        <v>24</v>
      </c>
      <c r="N2449">
        <v>180</v>
      </c>
      <c r="O2449">
        <v>70</v>
      </c>
      <c r="P2449" t="str">
        <f t="shared" si="76"/>
        <v>candidate</v>
      </c>
      <c r="Q2449" t="str">
        <f t="shared" si="77"/>
        <v>not a candidate</v>
      </c>
    </row>
    <row r="2450" spans="12:17" x14ac:dyDescent="0.2">
      <c r="L2450" t="s">
        <v>2213</v>
      </c>
      <c r="M2450">
        <v>26</v>
      </c>
      <c r="N2450">
        <v>178</v>
      </c>
      <c r="O2450">
        <v>77</v>
      </c>
      <c r="P2450" t="str">
        <f t="shared" si="76"/>
        <v>conditioned</v>
      </c>
      <c r="Q2450" t="str">
        <f t="shared" si="77"/>
        <v>candidate</v>
      </c>
    </row>
    <row r="2451" spans="12:17" x14ac:dyDescent="0.2">
      <c r="L2451" t="s">
        <v>2214</v>
      </c>
      <c r="M2451">
        <v>25</v>
      </c>
      <c r="N2451">
        <v>192</v>
      </c>
      <c r="O2451">
        <v>82</v>
      </c>
      <c r="P2451" t="str">
        <f t="shared" si="76"/>
        <v>candidate</v>
      </c>
      <c r="Q2451" t="str">
        <f t="shared" si="77"/>
        <v>candidate</v>
      </c>
    </row>
    <row r="2452" spans="12:17" x14ac:dyDescent="0.2">
      <c r="L2452" t="s">
        <v>2215</v>
      </c>
      <c r="M2452">
        <v>22</v>
      </c>
      <c r="N2452">
        <v>180</v>
      </c>
      <c r="O2452">
        <v>73</v>
      </c>
      <c r="P2452" t="str">
        <f t="shared" si="76"/>
        <v>candidate</v>
      </c>
      <c r="Q2452" t="str">
        <f t="shared" si="77"/>
        <v>candidate</v>
      </c>
    </row>
    <row r="2453" spans="12:17" x14ac:dyDescent="0.2">
      <c r="L2453" t="s">
        <v>1736</v>
      </c>
      <c r="M2453">
        <v>21</v>
      </c>
      <c r="N2453">
        <v>196</v>
      </c>
      <c r="O2453">
        <v>84</v>
      </c>
      <c r="P2453" t="str">
        <f t="shared" si="76"/>
        <v>candidate</v>
      </c>
      <c r="Q2453" t="str">
        <f t="shared" si="77"/>
        <v>candidate</v>
      </c>
    </row>
    <row r="2454" spans="12:17" x14ac:dyDescent="0.2">
      <c r="L2454" t="s">
        <v>2216</v>
      </c>
      <c r="M2454">
        <v>23</v>
      </c>
      <c r="N2454">
        <v>201</v>
      </c>
      <c r="O2454">
        <v>85</v>
      </c>
      <c r="P2454" t="str">
        <f t="shared" si="76"/>
        <v>candidate</v>
      </c>
      <c r="Q2454" t="str">
        <f t="shared" si="77"/>
        <v>candidate</v>
      </c>
    </row>
    <row r="2455" spans="12:17" x14ac:dyDescent="0.2">
      <c r="L2455" t="s">
        <v>2217</v>
      </c>
      <c r="M2455">
        <v>25</v>
      </c>
      <c r="N2455">
        <v>175</v>
      </c>
      <c r="O2455">
        <v>68</v>
      </c>
      <c r="P2455" t="str">
        <f t="shared" si="76"/>
        <v>conditioned</v>
      </c>
      <c r="Q2455" t="str">
        <f t="shared" si="77"/>
        <v>not a candidate</v>
      </c>
    </row>
    <row r="2456" spans="12:17" x14ac:dyDescent="0.2">
      <c r="L2456" t="s">
        <v>1738</v>
      </c>
      <c r="M2456">
        <v>22</v>
      </c>
      <c r="N2456">
        <v>186</v>
      </c>
      <c r="O2456">
        <v>81</v>
      </c>
      <c r="P2456" t="str">
        <f t="shared" si="76"/>
        <v>candidate</v>
      </c>
      <c r="Q2456" t="str">
        <f t="shared" si="77"/>
        <v>candidate</v>
      </c>
    </row>
    <row r="2457" spans="12:17" x14ac:dyDescent="0.2">
      <c r="L2457" t="s">
        <v>2218</v>
      </c>
      <c r="M2457">
        <v>23</v>
      </c>
      <c r="N2457">
        <v>175</v>
      </c>
      <c r="O2457">
        <v>70</v>
      </c>
      <c r="P2457" t="str">
        <f t="shared" si="76"/>
        <v>conditioned</v>
      </c>
      <c r="Q2457" t="str">
        <f t="shared" si="77"/>
        <v>not a candidate</v>
      </c>
    </row>
    <row r="2458" spans="12:17" x14ac:dyDescent="0.2">
      <c r="L2458" t="s">
        <v>2219</v>
      </c>
      <c r="M2458">
        <v>22</v>
      </c>
      <c r="N2458">
        <v>190</v>
      </c>
      <c r="O2458">
        <v>86</v>
      </c>
      <c r="P2458" t="str">
        <f t="shared" si="76"/>
        <v>candidate</v>
      </c>
      <c r="Q2458" t="str">
        <f t="shared" si="77"/>
        <v>candidate</v>
      </c>
    </row>
    <row r="2459" spans="12:17" x14ac:dyDescent="0.2">
      <c r="L2459" t="s">
        <v>2220</v>
      </c>
      <c r="M2459">
        <v>25</v>
      </c>
      <c r="N2459">
        <v>182</v>
      </c>
      <c r="O2459">
        <v>68</v>
      </c>
      <c r="P2459" t="str">
        <f t="shared" si="76"/>
        <v>candidate</v>
      </c>
      <c r="Q2459" t="str">
        <f t="shared" si="77"/>
        <v>not a candidate</v>
      </c>
    </row>
    <row r="2460" spans="12:17" x14ac:dyDescent="0.2">
      <c r="L2460" t="s">
        <v>2221</v>
      </c>
      <c r="M2460">
        <v>22</v>
      </c>
      <c r="N2460">
        <v>175</v>
      </c>
      <c r="O2460">
        <v>67</v>
      </c>
      <c r="P2460" t="str">
        <f t="shared" si="76"/>
        <v>conditioned</v>
      </c>
      <c r="Q2460" t="str">
        <f t="shared" si="77"/>
        <v>candidate</v>
      </c>
    </row>
    <row r="2461" spans="12:17" x14ac:dyDescent="0.2">
      <c r="L2461" t="s">
        <v>2222</v>
      </c>
      <c r="M2461">
        <v>22</v>
      </c>
      <c r="N2461">
        <v>169</v>
      </c>
      <c r="O2461">
        <v>65</v>
      </c>
      <c r="P2461" t="str">
        <f t="shared" si="76"/>
        <v>conditioned</v>
      </c>
      <c r="Q2461" t="str">
        <f t="shared" si="77"/>
        <v>candidate</v>
      </c>
    </row>
    <row r="2462" spans="12:17" x14ac:dyDescent="0.2">
      <c r="L2462" t="s">
        <v>2223</v>
      </c>
      <c r="M2462">
        <v>25</v>
      </c>
      <c r="N2462">
        <v>189</v>
      </c>
      <c r="O2462">
        <v>82</v>
      </c>
      <c r="P2462" t="str">
        <f t="shared" si="76"/>
        <v>candidate</v>
      </c>
      <c r="Q2462" t="str">
        <f t="shared" si="77"/>
        <v>candidate</v>
      </c>
    </row>
    <row r="2463" spans="12:17" x14ac:dyDescent="0.2">
      <c r="L2463" t="s">
        <v>2224</v>
      </c>
      <c r="M2463">
        <v>26</v>
      </c>
      <c r="N2463">
        <v>184</v>
      </c>
      <c r="O2463">
        <v>78</v>
      </c>
      <c r="P2463" t="str">
        <f t="shared" si="76"/>
        <v>candidate</v>
      </c>
      <c r="Q2463" t="str">
        <f t="shared" si="77"/>
        <v>candidate</v>
      </c>
    </row>
    <row r="2464" spans="12:17" x14ac:dyDescent="0.2">
      <c r="L2464" t="s">
        <v>2225</v>
      </c>
      <c r="M2464">
        <v>26</v>
      </c>
      <c r="N2464">
        <v>179</v>
      </c>
      <c r="O2464">
        <v>69</v>
      </c>
      <c r="P2464" t="str">
        <f t="shared" si="76"/>
        <v>conditioned</v>
      </c>
      <c r="Q2464" t="str">
        <f t="shared" si="77"/>
        <v>not a candidate</v>
      </c>
    </row>
    <row r="2465" spans="12:17" x14ac:dyDescent="0.2">
      <c r="L2465" t="s">
        <v>2226</v>
      </c>
      <c r="M2465">
        <v>23</v>
      </c>
      <c r="N2465">
        <v>182</v>
      </c>
      <c r="O2465">
        <v>77</v>
      </c>
      <c r="P2465" t="str">
        <f t="shared" si="76"/>
        <v>candidate</v>
      </c>
      <c r="Q2465" t="str">
        <f t="shared" si="77"/>
        <v>candidate</v>
      </c>
    </row>
    <row r="2466" spans="12:17" x14ac:dyDescent="0.2">
      <c r="L2466" t="s">
        <v>2227</v>
      </c>
      <c r="M2466">
        <v>27</v>
      </c>
      <c r="N2466">
        <v>199</v>
      </c>
      <c r="O2466">
        <v>90</v>
      </c>
      <c r="P2466" t="str">
        <f t="shared" si="76"/>
        <v>candidate</v>
      </c>
      <c r="Q2466" t="str">
        <f t="shared" si="77"/>
        <v>candidate</v>
      </c>
    </row>
    <row r="2467" spans="12:17" x14ac:dyDescent="0.2">
      <c r="L2467" t="s">
        <v>2228</v>
      </c>
      <c r="M2467">
        <v>24</v>
      </c>
      <c r="N2467">
        <v>179</v>
      </c>
      <c r="O2467">
        <v>71</v>
      </c>
      <c r="P2467" t="str">
        <f t="shared" si="76"/>
        <v>conditioned</v>
      </c>
      <c r="Q2467" t="str">
        <f t="shared" si="77"/>
        <v>not a candidate</v>
      </c>
    </row>
    <row r="2468" spans="12:17" x14ac:dyDescent="0.2">
      <c r="L2468" t="s">
        <v>2229</v>
      </c>
      <c r="M2468">
        <v>26</v>
      </c>
      <c r="N2468">
        <v>186</v>
      </c>
      <c r="O2468">
        <v>72</v>
      </c>
      <c r="P2468" t="str">
        <f t="shared" si="76"/>
        <v>candidate</v>
      </c>
      <c r="Q2468" t="str">
        <f t="shared" si="77"/>
        <v>candidate</v>
      </c>
    </row>
    <row r="2469" spans="12:17" x14ac:dyDescent="0.2">
      <c r="L2469" t="s">
        <v>1789</v>
      </c>
      <c r="M2469">
        <v>25</v>
      </c>
      <c r="N2469">
        <v>174</v>
      </c>
      <c r="O2469">
        <v>66</v>
      </c>
      <c r="P2469" t="str">
        <f t="shared" si="76"/>
        <v>conditioned</v>
      </c>
      <c r="Q2469" t="str">
        <f t="shared" si="77"/>
        <v>not a candidate</v>
      </c>
    </row>
    <row r="2470" spans="12:17" x14ac:dyDescent="0.2">
      <c r="L2470" t="s">
        <v>1790</v>
      </c>
      <c r="M2470">
        <v>24</v>
      </c>
      <c r="N2470">
        <v>176</v>
      </c>
      <c r="O2470">
        <v>72</v>
      </c>
      <c r="P2470" t="str">
        <f t="shared" si="76"/>
        <v>conditioned</v>
      </c>
      <c r="Q2470" t="str">
        <f t="shared" si="77"/>
        <v>not a candidate</v>
      </c>
    </row>
    <row r="2471" spans="12:17" x14ac:dyDescent="0.2">
      <c r="L2471" t="s">
        <v>2230</v>
      </c>
      <c r="M2471">
        <v>24</v>
      </c>
      <c r="N2471">
        <v>183</v>
      </c>
      <c r="O2471">
        <v>78</v>
      </c>
      <c r="P2471" t="str">
        <f t="shared" si="76"/>
        <v>candidate</v>
      </c>
      <c r="Q2471" t="str">
        <f t="shared" si="77"/>
        <v>candidate</v>
      </c>
    </row>
    <row r="2472" spans="12:17" x14ac:dyDescent="0.2">
      <c r="L2472" t="s">
        <v>2231</v>
      </c>
      <c r="M2472">
        <v>24</v>
      </c>
      <c r="N2472">
        <v>179</v>
      </c>
      <c r="O2472">
        <v>68</v>
      </c>
      <c r="P2472" t="str">
        <f t="shared" si="76"/>
        <v>conditioned</v>
      </c>
      <c r="Q2472" t="str">
        <f t="shared" si="77"/>
        <v>not a candidate</v>
      </c>
    </row>
    <row r="2473" spans="12:17" x14ac:dyDescent="0.2">
      <c r="L2473" t="s">
        <v>2232</v>
      </c>
      <c r="M2473">
        <v>25</v>
      </c>
      <c r="N2473">
        <v>183</v>
      </c>
      <c r="O2473">
        <v>79</v>
      </c>
      <c r="P2473" t="str">
        <f t="shared" si="76"/>
        <v>candidate</v>
      </c>
      <c r="Q2473" t="str">
        <f t="shared" si="77"/>
        <v>candidate</v>
      </c>
    </row>
    <row r="2474" spans="12:17" x14ac:dyDescent="0.2">
      <c r="L2474" t="s">
        <v>2233</v>
      </c>
      <c r="M2474">
        <v>24</v>
      </c>
      <c r="N2474">
        <v>175</v>
      </c>
      <c r="O2474">
        <v>75</v>
      </c>
      <c r="P2474" t="str">
        <f t="shared" si="76"/>
        <v>conditioned</v>
      </c>
      <c r="Q2474" t="str">
        <f t="shared" si="77"/>
        <v>candidate</v>
      </c>
    </row>
    <row r="2475" spans="12:17" x14ac:dyDescent="0.2">
      <c r="L2475" t="s">
        <v>2234</v>
      </c>
      <c r="M2475">
        <v>23</v>
      </c>
      <c r="N2475">
        <v>173</v>
      </c>
      <c r="O2475">
        <v>73</v>
      </c>
      <c r="P2475" t="str">
        <f t="shared" si="76"/>
        <v>conditioned</v>
      </c>
      <c r="Q2475" t="str">
        <f t="shared" si="77"/>
        <v>not a candidate</v>
      </c>
    </row>
    <row r="2476" spans="12:17" x14ac:dyDescent="0.2">
      <c r="L2476" t="s">
        <v>2235</v>
      </c>
      <c r="M2476">
        <v>25</v>
      </c>
      <c r="N2476">
        <v>176</v>
      </c>
      <c r="O2476">
        <v>72</v>
      </c>
      <c r="P2476" t="str">
        <f t="shared" si="76"/>
        <v>conditioned</v>
      </c>
      <c r="Q2476" t="str">
        <f t="shared" si="77"/>
        <v>not a candidate</v>
      </c>
    </row>
    <row r="2477" spans="12:17" x14ac:dyDescent="0.2">
      <c r="L2477" t="s">
        <v>2236</v>
      </c>
      <c r="M2477">
        <v>23</v>
      </c>
      <c r="N2477">
        <v>180</v>
      </c>
      <c r="O2477">
        <v>81</v>
      </c>
      <c r="P2477" t="str">
        <f t="shared" si="76"/>
        <v>candidate</v>
      </c>
      <c r="Q2477" t="str">
        <f t="shared" si="77"/>
        <v>candidate</v>
      </c>
    </row>
    <row r="2478" spans="12:17" x14ac:dyDescent="0.2">
      <c r="L2478" t="s">
        <v>2237</v>
      </c>
      <c r="M2478">
        <v>23</v>
      </c>
      <c r="N2478">
        <v>168</v>
      </c>
      <c r="O2478">
        <v>68</v>
      </c>
      <c r="P2478" t="str">
        <f t="shared" si="76"/>
        <v>conditioned</v>
      </c>
      <c r="Q2478" t="str">
        <f t="shared" si="77"/>
        <v>not a candidate</v>
      </c>
    </row>
    <row r="2479" spans="12:17" x14ac:dyDescent="0.2">
      <c r="L2479" t="s">
        <v>2238</v>
      </c>
      <c r="M2479">
        <v>23</v>
      </c>
      <c r="N2479">
        <v>174</v>
      </c>
      <c r="O2479">
        <v>72</v>
      </c>
      <c r="P2479" t="str">
        <f t="shared" si="76"/>
        <v>conditioned</v>
      </c>
      <c r="Q2479" t="str">
        <f t="shared" si="77"/>
        <v>not a candidate</v>
      </c>
    </row>
    <row r="2480" spans="12:17" x14ac:dyDescent="0.2">
      <c r="L2480" t="s">
        <v>2239</v>
      </c>
      <c r="M2480">
        <v>25</v>
      </c>
      <c r="N2480">
        <v>179</v>
      </c>
      <c r="O2480">
        <v>73</v>
      </c>
      <c r="P2480" t="str">
        <f t="shared" si="76"/>
        <v>conditioned</v>
      </c>
      <c r="Q2480" t="str">
        <f t="shared" si="77"/>
        <v>not a candidate</v>
      </c>
    </row>
    <row r="2481" spans="12:17" x14ac:dyDescent="0.2">
      <c r="L2481" t="s">
        <v>2240</v>
      </c>
      <c r="M2481">
        <v>25</v>
      </c>
      <c r="N2481">
        <v>176</v>
      </c>
      <c r="O2481">
        <v>74</v>
      </c>
      <c r="P2481" t="str">
        <f t="shared" si="76"/>
        <v>conditioned</v>
      </c>
      <c r="Q2481" t="str">
        <f t="shared" si="77"/>
        <v>candidate</v>
      </c>
    </row>
    <row r="2482" spans="12:17" x14ac:dyDescent="0.2">
      <c r="L2482" t="s">
        <v>1692</v>
      </c>
      <c r="M2482">
        <v>24</v>
      </c>
      <c r="N2482">
        <v>183</v>
      </c>
      <c r="O2482">
        <v>70</v>
      </c>
      <c r="P2482" t="str">
        <f t="shared" si="76"/>
        <v>candidate</v>
      </c>
      <c r="Q2482" t="str">
        <f t="shared" si="77"/>
        <v>candidate</v>
      </c>
    </row>
    <row r="2483" spans="12:17" x14ac:dyDescent="0.2">
      <c r="L2483" t="s">
        <v>2241</v>
      </c>
      <c r="M2483">
        <v>23</v>
      </c>
      <c r="N2483">
        <v>182</v>
      </c>
      <c r="O2483">
        <v>80</v>
      </c>
      <c r="P2483" t="str">
        <f t="shared" si="76"/>
        <v>candidate</v>
      </c>
      <c r="Q2483" t="str">
        <f t="shared" si="77"/>
        <v>candidate</v>
      </c>
    </row>
    <row r="2484" spans="12:17" x14ac:dyDescent="0.2">
      <c r="L2484" t="s">
        <v>2242</v>
      </c>
      <c r="M2484">
        <v>24</v>
      </c>
      <c r="N2484">
        <v>177</v>
      </c>
      <c r="O2484">
        <v>70</v>
      </c>
      <c r="P2484" t="str">
        <f t="shared" si="76"/>
        <v>conditioned</v>
      </c>
      <c r="Q2484" t="str">
        <f t="shared" si="77"/>
        <v>not a candidate</v>
      </c>
    </row>
    <row r="2485" spans="12:17" x14ac:dyDescent="0.2">
      <c r="L2485" t="s">
        <v>2243</v>
      </c>
      <c r="M2485">
        <v>25</v>
      </c>
      <c r="N2485">
        <v>180</v>
      </c>
      <c r="O2485">
        <v>75</v>
      </c>
      <c r="P2485" t="str">
        <f t="shared" si="76"/>
        <v>candidate</v>
      </c>
      <c r="Q2485" t="str">
        <f t="shared" si="77"/>
        <v>candidate</v>
      </c>
    </row>
    <row r="2486" spans="12:17" x14ac:dyDescent="0.2">
      <c r="L2486" t="s">
        <v>2244</v>
      </c>
      <c r="M2486">
        <v>26</v>
      </c>
      <c r="N2486">
        <v>186</v>
      </c>
      <c r="O2486">
        <v>84</v>
      </c>
      <c r="P2486" t="str">
        <f t="shared" si="76"/>
        <v>candidate</v>
      </c>
      <c r="Q2486" t="str">
        <f t="shared" si="77"/>
        <v>candidate</v>
      </c>
    </row>
    <row r="2487" spans="12:17" x14ac:dyDescent="0.2">
      <c r="L2487" t="s">
        <v>2245</v>
      </c>
      <c r="M2487">
        <v>25</v>
      </c>
      <c r="N2487">
        <v>195</v>
      </c>
      <c r="O2487">
        <v>85</v>
      </c>
      <c r="P2487" t="str">
        <f t="shared" si="76"/>
        <v>candidate</v>
      </c>
      <c r="Q2487" t="str">
        <f t="shared" si="77"/>
        <v>candidate</v>
      </c>
    </row>
    <row r="2488" spans="12:17" x14ac:dyDescent="0.2">
      <c r="L2488" t="s">
        <v>1698</v>
      </c>
      <c r="M2488">
        <v>24</v>
      </c>
      <c r="N2488">
        <v>185</v>
      </c>
      <c r="O2488">
        <v>84</v>
      </c>
      <c r="P2488" t="str">
        <f t="shared" si="76"/>
        <v>candidate</v>
      </c>
      <c r="Q2488" t="str">
        <f t="shared" si="77"/>
        <v>candidate</v>
      </c>
    </row>
    <row r="2489" spans="12:17" x14ac:dyDescent="0.2">
      <c r="L2489" t="s">
        <v>1699</v>
      </c>
      <c r="M2489">
        <v>26</v>
      </c>
      <c r="N2489">
        <v>170</v>
      </c>
      <c r="O2489">
        <v>70</v>
      </c>
      <c r="P2489" t="str">
        <f t="shared" si="76"/>
        <v>conditioned</v>
      </c>
      <c r="Q2489" t="str">
        <f t="shared" si="77"/>
        <v>not a candidate</v>
      </c>
    </row>
    <row r="2490" spans="12:17" x14ac:dyDescent="0.2">
      <c r="L2490" t="s">
        <v>2246</v>
      </c>
      <c r="M2490">
        <v>28</v>
      </c>
      <c r="N2490">
        <v>189</v>
      </c>
      <c r="O2490">
        <v>78</v>
      </c>
      <c r="P2490" t="str">
        <f t="shared" si="76"/>
        <v>candidate</v>
      </c>
      <c r="Q2490" t="str">
        <f t="shared" si="77"/>
        <v>candidate</v>
      </c>
    </row>
    <row r="2491" spans="12:17" x14ac:dyDescent="0.2">
      <c r="L2491" t="s">
        <v>1385</v>
      </c>
      <c r="M2491">
        <v>24</v>
      </c>
      <c r="N2491">
        <v>182</v>
      </c>
      <c r="O2491">
        <v>72</v>
      </c>
      <c r="P2491" t="str">
        <f t="shared" si="76"/>
        <v>candidate</v>
      </c>
      <c r="Q2491" t="str">
        <f t="shared" si="77"/>
        <v>not a candidate</v>
      </c>
    </row>
    <row r="2492" spans="12:17" x14ac:dyDescent="0.2">
      <c r="L2492" t="s">
        <v>2247</v>
      </c>
      <c r="M2492">
        <v>22</v>
      </c>
      <c r="N2492">
        <v>182</v>
      </c>
      <c r="O2492">
        <v>76</v>
      </c>
      <c r="P2492" t="str">
        <f t="shared" si="76"/>
        <v>candidate</v>
      </c>
      <c r="Q2492" t="str">
        <f t="shared" si="77"/>
        <v>candidate</v>
      </c>
    </row>
    <row r="2493" spans="12:17" x14ac:dyDescent="0.2">
      <c r="L2493" t="s">
        <v>2248</v>
      </c>
      <c r="M2493">
        <v>23</v>
      </c>
      <c r="N2493">
        <v>181</v>
      </c>
      <c r="O2493">
        <v>74</v>
      </c>
      <c r="P2493" t="str">
        <f t="shared" si="76"/>
        <v>candidate</v>
      </c>
      <c r="Q2493" t="str">
        <f t="shared" si="77"/>
        <v>candidate</v>
      </c>
    </row>
    <row r="2494" spans="12:17" x14ac:dyDescent="0.2">
      <c r="L2494" t="s">
        <v>2249</v>
      </c>
      <c r="M2494">
        <v>23</v>
      </c>
      <c r="N2494">
        <v>174</v>
      </c>
      <c r="O2494">
        <v>68</v>
      </c>
      <c r="P2494" t="str">
        <f t="shared" si="76"/>
        <v>conditioned</v>
      </c>
      <c r="Q2494" t="str">
        <f t="shared" si="77"/>
        <v>not a candidate</v>
      </c>
    </row>
    <row r="2495" spans="12:17" x14ac:dyDescent="0.2">
      <c r="L2495" t="s">
        <v>2250</v>
      </c>
      <c r="M2495">
        <v>25</v>
      </c>
      <c r="N2495">
        <v>172</v>
      </c>
      <c r="O2495">
        <v>72</v>
      </c>
      <c r="P2495" t="str">
        <f t="shared" si="76"/>
        <v>conditioned</v>
      </c>
      <c r="Q2495" t="str">
        <f t="shared" si="77"/>
        <v>not a candidate</v>
      </c>
    </row>
    <row r="2496" spans="12:17" x14ac:dyDescent="0.2">
      <c r="L2496" t="s">
        <v>2251</v>
      </c>
      <c r="M2496">
        <v>26</v>
      </c>
      <c r="N2496">
        <v>177</v>
      </c>
      <c r="O2496">
        <v>68</v>
      </c>
      <c r="P2496" t="str">
        <f t="shared" si="76"/>
        <v>conditioned</v>
      </c>
      <c r="Q2496" t="str">
        <f t="shared" si="77"/>
        <v>not a candidate</v>
      </c>
    </row>
    <row r="2497" spans="12:17" x14ac:dyDescent="0.2">
      <c r="L2497" t="s">
        <v>2252</v>
      </c>
      <c r="M2497">
        <v>26</v>
      </c>
      <c r="N2497">
        <v>180</v>
      </c>
      <c r="O2497">
        <v>79</v>
      </c>
      <c r="P2497" t="str">
        <f t="shared" si="76"/>
        <v>candidate</v>
      </c>
      <c r="Q2497" t="str">
        <f t="shared" si="77"/>
        <v>candidate</v>
      </c>
    </row>
    <row r="2498" spans="12:17" x14ac:dyDescent="0.2">
      <c r="L2498" t="s">
        <v>2253</v>
      </c>
      <c r="M2498">
        <v>25</v>
      </c>
      <c r="N2498">
        <v>173</v>
      </c>
      <c r="O2498">
        <v>65</v>
      </c>
      <c r="P2498" t="str">
        <f t="shared" ref="P2498:P2561" si="78">IF(AND(M2498&gt;=20, N2498&gt;=180), "candidate", "conditioned")</f>
        <v>conditioned</v>
      </c>
      <c r="Q2498" t="str">
        <f t="shared" ref="Q2498:Q2561" si="79">IF(OR(M2498&lt;=22, N2498&gt;=183, O2498&gt;=74), "candidate", "not a candidate")</f>
        <v>not a candidate</v>
      </c>
    </row>
    <row r="2499" spans="12:17" x14ac:dyDescent="0.2">
      <c r="L2499" t="s">
        <v>2254</v>
      </c>
      <c r="M2499">
        <v>21</v>
      </c>
      <c r="N2499">
        <v>177</v>
      </c>
      <c r="O2499">
        <v>80</v>
      </c>
      <c r="P2499" t="str">
        <f t="shared" si="78"/>
        <v>conditioned</v>
      </c>
      <c r="Q2499" t="str">
        <f t="shared" si="79"/>
        <v>candidate</v>
      </c>
    </row>
    <row r="2500" spans="12:17" x14ac:dyDescent="0.2">
      <c r="L2500" t="s">
        <v>2255</v>
      </c>
      <c r="M2500">
        <v>24</v>
      </c>
      <c r="N2500">
        <v>177</v>
      </c>
      <c r="O2500">
        <v>68</v>
      </c>
      <c r="P2500" t="str">
        <f t="shared" si="78"/>
        <v>conditioned</v>
      </c>
      <c r="Q2500" t="str">
        <f t="shared" si="79"/>
        <v>not a candidate</v>
      </c>
    </row>
    <row r="2501" spans="12:17" x14ac:dyDescent="0.2">
      <c r="L2501" t="s">
        <v>2256</v>
      </c>
      <c r="M2501">
        <v>25</v>
      </c>
      <c r="N2501">
        <v>183</v>
      </c>
      <c r="O2501">
        <v>78</v>
      </c>
      <c r="P2501" t="str">
        <f t="shared" si="78"/>
        <v>candidate</v>
      </c>
      <c r="Q2501" t="str">
        <f t="shared" si="79"/>
        <v>candidate</v>
      </c>
    </row>
    <row r="2502" spans="12:17" x14ac:dyDescent="0.2">
      <c r="L2502" t="s">
        <v>2257</v>
      </c>
      <c r="M2502">
        <v>23</v>
      </c>
      <c r="N2502">
        <v>175</v>
      </c>
      <c r="O2502">
        <v>70</v>
      </c>
      <c r="P2502" t="str">
        <f t="shared" si="78"/>
        <v>conditioned</v>
      </c>
      <c r="Q2502" t="str">
        <f t="shared" si="79"/>
        <v>not a candidate</v>
      </c>
    </row>
    <row r="2503" spans="12:17" x14ac:dyDescent="0.2">
      <c r="L2503" t="s">
        <v>1703</v>
      </c>
      <c r="M2503">
        <v>26</v>
      </c>
      <c r="N2503">
        <v>185</v>
      </c>
      <c r="O2503">
        <v>82</v>
      </c>
      <c r="P2503" t="str">
        <f t="shared" si="78"/>
        <v>candidate</v>
      </c>
      <c r="Q2503" t="str">
        <f t="shared" si="79"/>
        <v>candidate</v>
      </c>
    </row>
    <row r="2504" spans="12:17" x14ac:dyDescent="0.2">
      <c r="L2504" t="s">
        <v>2258</v>
      </c>
      <c r="M2504">
        <v>23</v>
      </c>
      <c r="N2504">
        <v>178</v>
      </c>
      <c r="O2504">
        <v>78</v>
      </c>
      <c r="P2504" t="str">
        <f t="shared" si="78"/>
        <v>conditioned</v>
      </c>
      <c r="Q2504" t="str">
        <f t="shared" si="79"/>
        <v>candidate</v>
      </c>
    </row>
    <row r="2505" spans="12:17" x14ac:dyDescent="0.2">
      <c r="L2505" t="s">
        <v>2259</v>
      </c>
      <c r="M2505">
        <v>27</v>
      </c>
      <c r="N2505">
        <v>193</v>
      </c>
      <c r="O2505">
        <v>83</v>
      </c>
      <c r="P2505" t="str">
        <f t="shared" si="78"/>
        <v>candidate</v>
      </c>
      <c r="Q2505" t="str">
        <f t="shared" si="79"/>
        <v>candidate</v>
      </c>
    </row>
    <row r="2506" spans="12:17" x14ac:dyDescent="0.2">
      <c r="L2506" t="s">
        <v>1707</v>
      </c>
      <c r="M2506">
        <v>24</v>
      </c>
      <c r="N2506">
        <v>181</v>
      </c>
      <c r="O2506">
        <v>70</v>
      </c>
      <c r="P2506" t="str">
        <f t="shared" si="78"/>
        <v>candidate</v>
      </c>
      <c r="Q2506" t="str">
        <f t="shared" si="79"/>
        <v>not a candidate</v>
      </c>
    </row>
    <row r="2507" spans="12:17" x14ac:dyDescent="0.2">
      <c r="L2507" t="s">
        <v>2260</v>
      </c>
      <c r="M2507">
        <v>25</v>
      </c>
      <c r="N2507">
        <v>172</v>
      </c>
      <c r="O2507">
        <v>68</v>
      </c>
      <c r="P2507" t="str">
        <f t="shared" si="78"/>
        <v>conditioned</v>
      </c>
      <c r="Q2507" t="str">
        <f t="shared" si="79"/>
        <v>not a candidate</v>
      </c>
    </row>
    <row r="2508" spans="12:17" x14ac:dyDescent="0.2">
      <c r="L2508" t="s">
        <v>2261</v>
      </c>
      <c r="M2508">
        <v>24</v>
      </c>
      <c r="N2508">
        <v>186</v>
      </c>
      <c r="O2508">
        <v>85</v>
      </c>
      <c r="P2508" t="str">
        <f t="shared" si="78"/>
        <v>candidate</v>
      </c>
      <c r="Q2508" t="str">
        <f t="shared" si="79"/>
        <v>candidate</v>
      </c>
    </row>
    <row r="2509" spans="12:17" x14ac:dyDescent="0.2">
      <c r="L2509" t="s">
        <v>2262</v>
      </c>
      <c r="M2509">
        <v>23</v>
      </c>
      <c r="N2509">
        <v>185</v>
      </c>
      <c r="O2509">
        <v>80</v>
      </c>
      <c r="P2509" t="str">
        <f t="shared" si="78"/>
        <v>candidate</v>
      </c>
      <c r="Q2509" t="str">
        <f t="shared" si="79"/>
        <v>candidate</v>
      </c>
    </row>
    <row r="2510" spans="12:17" x14ac:dyDescent="0.2">
      <c r="L2510" t="s">
        <v>2263</v>
      </c>
      <c r="M2510">
        <v>25</v>
      </c>
      <c r="N2510">
        <v>172</v>
      </c>
      <c r="O2510">
        <v>68</v>
      </c>
      <c r="P2510" t="str">
        <f t="shared" si="78"/>
        <v>conditioned</v>
      </c>
      <c r="Q2510" t="str">
        <f t="shared" si="79"/>
        <v>not a candidate</v>
      </c>
    </row>
    <row r="2511" spans="12:17" x14ac:dyDescent="0.2">
      <c r="L2511" t="s">
        <v>2264</v>
      </c>
      <c r="M2511">
        <v>24</v>
      </c>
      <c r="N2511">
        <v>190</v>
      </c>
      <c r="O2511">
        <v>86</v>
      </c>
      <c r="P2511" t="str">
        <f t="shared" si="78"/>
        <v>candidate</v>
      </c>
      <c r="Q2511" t="str">
        <f t="shared" si="79"/>
        <v>candidate</v>
      </c>
    </row>
    <row r="2512" spans="12:17" x14ac:dyDescent="0.2">
      <c r="L2512" t="s">
        <v>2265</v>
      </c>
      <c r="M2512">
        <v>25</v>
      </c>
      <c r="N2512">
        <v>178</v>
      </c>
      <c r="O2512">
        <v>70</v>
      </c>
      <c r="P2512" t="str">
        <f t="shared" si="78"/>
        <v>conditioned</v>
      </c>
      <c r="Q2512" t="str">
        <f t="shared" si="79"/>
        <v>not a candidate</v>
      </c>
    </row>
    <row r="2513" spans="12:17" x14ac:dyDescent="0.2">
      <c r="L2513" t="s">
        <v>2266</v>
      </c>
      <c r="M2513">
        <v>25</v>
      </c>
      <c r="N2513">
        <v>188</v>
      </c>
      <c r="O2513">
        <v>79</v>
      </c>
      <c r="P2513" t="str">
        <f t="shared" si="78"/>
        <v>candidate</v>
      </c>
      <c r="Q2513" t="str">
        <f t="shared" si="79"/>
        <v>candidate</v>
      </c>
    </row>
    <row r="2514" spans="12:17" x14ac:dyDescent="0.2">
      <c r="L2514" t="s">
        <v>2267</v>
      </c>
      <c r="M2514">
        <v>25</v>
      </c>
      <c r="N2514">
        <v>188</v>
      </c>
      <c r="O2514">
        <v>76</v>
      </c>
      <c r="P2514" t="str">
        <f t="shared" si="78"/>
        <v>candidate</v>
      </c>
      <c r="Q2514" t="str">
        <f t="shared" si="79"/>
        <v>candidate</v>
      </c>
    </row>
    <row r="2515" spans="12:17" x14ac:dyDescent="0.2">
      <c r="L2515" t="s">
        <v>2268</v>
      </c>
      <c r="M2515">
        <v>27</v>
      </c>
      <c r="N2515">
        <v>176</v>
      </c>
      <c r="O2515">
        <v>75</v>
      </c>
      <c r="P2515" t="str">
        <f t="shared" si="78"/>
        <v>conditioned</v>
      </c>
      <c r="Q2515" t="str">
        <f t="shared" si="79"/>
        <v>candidate</v>
      </c>
    </row>
    <row r="2516" spans="12:17" x14ac:dyDescent="0.2">
      <c r="L2516" t="s">
        <v>2269</v>
      </c>
      <c r="M2516">
        <v>25</v>
      </c>
      <c r="N2516">
        <v>170</v>
      </c>
      <c r="O2516">
        <v>66</v>
      </c>
      <c r="P2516" t="str">
        <f t="shared" si="78"/>
        <v>conditioned</v>
      </c>
      <c r="Q2516" t="str">
        <f t="shared" si="79"/>
        <v>not a candidate</v>
      </c>
    </row>
    <row r="2517" spans="12:17" x14ac:dyDescent="0.2">
      <c r="L2517" t="s">
        <v>2270</v>
      </c>
      <c r="M2517">
        <v>24</v>
      </c>
      <c r="N2517">
        <v>182</v>
      </c>
      <c r="O2517">
        <v>73</v>
      </c>
      <c r="P2517" t="str">
        <f t="shared" si="78"/>
        <v>candidate</v>
      </c>
      <c r="Q2517" t="str">
        <f t="shared" si="79"/>
        <v>not a candidate</v>
      </c>
    </row>
    <row r="2518" spans="12:17" x14ac:dyDescent="0.2">
      <c r="L2518" t="s">
        <v>2271</v>
      </c>
      <c r="M2518">
        <v>26</v>
      </c>
      <c r="N2518">
        <v>185</v>
      </c>
      <c r="O2518">
        <v>84</v>
      </c>
      <c r="P2518" t="str">
        <f t="shared" si="78"/>
        <v>candidate</v>
      </c>
      <c r="Q2518" t="str">
        <f t="shared" si="79"/>
        <v>candidate</v>
      </c>
    </row>
    <row r="2519" spans="12:17" x14ac:dyDescent="0.2">
      <c r="L2519" t="s">
        <v>2272</v>
      </c>
      <c r="M2519">
        <v>28</v>
      </c>
      <c r="N2519">
        <v>175</v>
      </c>
      <c r="O2519">
        <v>67</v>
      </c>
      <c r="P2519" t="str">
        <f t="shared" si="78"/>
        <v>conditioned</v>
      </c>
      <c r="Q2519" t="str">
        <f t="shared" si="79"/>
        <v>not a candidate</v>
      </c>
    </row>
    <row r="2520" spans="12:17" x14ac:dyDescent="0.2">
      <c r="L2520" t="s">
        <v>2273</v>
      </c>
      <c r="M2520">
        <v>22</v>
      </c>
      <c r="N2520">
        <v>184</v>
      </c>
      <c r="O2520">
        <v>82</v>
      </c>
      <c r="P2520" t="str">
        <f t="shared" si="78"/>
        <v>candidate</v>
      </c>
      <c r="Q2520" t="str">
        <f t="shared" si="79"/>
        <v>candidate</v>
      </c>
    </row>
    <row r="2521" spans="12:17" x14ac:dyDescent="0.2">
      <c r="L2521" t="s">
        <v>2274</v>
      </c>
      <c r="M2521">
        <v>27</v>
      </c>
      <c r="N2521">
        <v>175</v>
      </c>
      <c r="O2521">
        <v>69</v>
      </c>
      <c r="P2521" t="str">
        <f t="shared" si="78"/>
        <v>conditioned</v>
      </c>
      <c r="Q2521" t="str">
        <f t="shared" si="79"/>
        <v>not a candidate</v>
      </c>
    </row>
    <row r="2522" spans="12:17" x14ac:dyDescent="0.2">
      <c r="L2522" t="s">
        <v>2275</v>
      </c>
      <c r="M2522">
        <v>25</v>
      </c>
      <c r="N2522">
        <v>197</v>
      </c>
      <c r="O2522">
        <v>98</v>
      </c>
      <c r="P2522" t="str">
        <f t="shared" si="78"/>
        <v>candidate</v>
      </c>
      <c r="Q2522" t="str">
        <f t="shared" si="79"/>
        <v>candidate</v>
      </c>
    </row>
    <row r="2523" spans="12:17" x14ac:dyDescent="0.2">
      <c r="L2523" t="s">
        <v>2276</v>
      </c>
      <c r="M2523">
        <v>26</v>
      </c>
      <c r="N2523">
        <v>170</v>
      </c>
      <c r="O2523">
        <v>75</v>
      </c>
      <c r="P2523" t="str">
        <f t="shared" si="78"/>
        <v>conditioned</v>
      </c>
      <c r="Q2523" t="str">
        <f t="shared" si="79"/>
        <v>candidate</v>
      </c>
    </row>
    <row r="2524" spans="12:17" x14ac:dyDescent="0.2">
      <c r="L2524" t="s">
        <v>2277</v>
      </c>
      <c r="M2524">
        <v>25</v>
      </c>
      <c r="N2524">
        <v>169</v>
      </c>
      <c r="O2524">
        <v>60</v>
      </c>
      <c r="P2524" t="str">
        <f t="shared" si="78"/>
        <v>conditioned</v>
      </c>
      <c r="Q2524" t="str">
        <f t="shared" si="79"/>
        <v>not a candidate</v>
      </c>
    </row>
    <row r="2525" spans="12:17" x14ac:dyDescent="0.2">
      <c r="L2525" t="s">
        <v>2278</v>
      </c>
      <c r="M2525">
        <v>25</v>
      </c>
      <c r="N2525">
        <v>187</v>
      </c>
      <c r="O2525">
        <v>77</v>
      </c>
      <c r="P2525" t="str">
        <f t="shared" si="78"/>
        <v>candidate</v>
      </c>
      <c r="Q2525" t="str">
        <f t="shared" si="79"/>
        <v>candidate</v>
      </c>
    </row>
    <row r="2526" spans="12:17" x14ac:dyDescent="0.2">
      <c r="L2526" t="s">
        <v>2279</v>
      </c>
      <c r="M2526">
        <v>27</v>
      </c>
      <c r="N2526">
        <v>172</v>
      </c>
      <c r="O2526">
        <v>65</v>
      </c>
      <c r="P2526" t="str">
        <f t="shared" si="78"/>
        <v>conditioned</v>
      </c>
      <c r="Q2526" t="str">
        <f t="shared" si="79"/>
        <v>not a candidate</v>
      </c>
    </row>
    <row r="2527" spans="12:17" x14ac:dyDescent="0.2">
      <c r="L2527" t="s">
        <v>2280</v>
      </c>
      <c r="M2527">
        <v>25</v>
      </c>
      <c r="N2527">
        <v>190</v>
      </c>
      <c r="O2527">
        <v>83</v>
      </c>
      <c r="P2527" t="str">
        <f t="shared" si="78"/>
        <v>candidate</v>
      </c>
      <c r="Q2527" t="str">
        <f t="shared" si="79"/>
        <v>candidate</v>
      </c>
    </row>
    <row r="2528" spans="12:17" x14ac:dyDescent="0.2">
      <c r="L2528" t="s">
        <v>2281</v>
      </c>
      <c r="M2528">
        <v>24</v>
      </c>
      <c r="N2528">
        <v>178</v>
      </c>
      <c r="O2528">
        <v>68</v>
      </c>
      <c r="P2528" t="str">
        <f t="shared" si="78"/>
        <v>conditioned</v>
      </c>
      <c r="Q2528" t="str">
        <f t="shared" si="79"/>
        <v>not a candidate</v>
      </c>
    </row>
    <row r="2529" spans="12:17" x14ac:dyDescent="0.2">
      <c r="L2529" t="s">
        <v>2282</v>
      </c>
      <c r="M2529">
        <v>26</v>
      </c>
      <c r="N2529">
        <v>174</v>
      </c>
      <c r="O2529">
        <v>75</v>
      </c>
      <c r="P2529" t="str">
        <f t="shared" si="78"/>
        <v>conditioned</v>
      </c>
      <c r="Q2529" t="str">
        <f t="shared" si="79"/>
        <v>candidate</v>
      </c>
    </row>
    <row r="2530" spans="12:17" x14ac:dyDescent="0.2">
      <c r="L2530" t="s">
        <v>2283</v>
      </c>
      <c r="M2530">
        <v>26</v>
      </c>
      <c r="N2530">
        <v>174</v>
      </c>
      <c r="O2530">
        <v>69</v>
      </c>
      <c r="P2530" t="str">
        <f t="shared" si="78"/>
        <v>conditioned</v>
      </c>
      <c r="Q2530" t="str">
        <f t="shared" si="79"/>
        <v>not a candidate</v>
      </c>
    </row>
    <row r="2531" spans="12:17" x14ac:dyDescent="0.2">
      <c r="L2531" t="s">
        <v>2284</v>
      </c>
      <c r="M2531">
        <v>25</v>
      </c>
      <c r="N2531">
        <v>171</v>
      </c>
      <c r="O2531">
        <v>64</v>
      </c>
      <c r="P2531" t="str">
        <f t="shared" si="78"/>
        <v>conditioned</v>
      </c>
      <c r="Q2531" t="str">
        <f t="shared" si="79"/>
        <v>not a candidate</v>
      </c>
    </row>
    <row r="2532" spans="12:17" x14ac:dyDescent="0.2">
      <c r="L2532" t="s">
        <v>2285</v>
      </c>
      <c r="M2532">
        <v>26</v>
      </c>
      <c r="N2532">
        <v>180</v>
      </c>
      <c r="O2532">
        <v>67</v>
      </c>
      <c r="P2532" t="str">
        <f t="shared" si="78"/>
        <v>candidate</v>
      </c>
      <c r="Q2532" t="str">
        <f t="shared" si="79"/>
        <v>not a candidate</v>
      </c>
    </row>
    <row r="2533" spans="12:17" x14ac:dyDescent="0.2">
      <c r="L2533" t="s">
        <v>2286</v>
      </c>
      <c r="M2533">
        <v>26</v>
      </c>
      <c r="N2533">
        <v>191</v>
      </c>
      <c r="O2533">
        <v>93</v>
      </c>
      <c r="P2533" t="str">
        <f t="shared" si="78"/>
        <v>candidate</v>
      </c>
      <c r="Q2533" t="str">
        <f t="shared" si="79"/>
        <v>candidate</v>
      </c>
    </row>
    <row r="2534" spans="12:17" x14ac:dyDescent="0.2">
      <c r="L2534" t="s">
        <v>1770</v>
      </c>
      <c r="M2534">
        <v>25</v>
      </c>
      <c r="N2534">
        <v>190</v>
      </c>
      <c r="O2534">
        <v>80</v>
      </c>
      <c r="P2534" t="str">
        <f t="shared" si="78"/>
        <v>candidate</v>
      </c>
      <c r="Q2534" t="str">
        <f t="shared" si="79"/>
        <v>candidate</v>
      </c>
    </row>
    <row r="2535" spans="12:17" x14ac:dyDescent="0.2">
      <c r="L2535" t="s">
        <v>2287</v>
      </c>
      <c r="M2535">
        <v>32</v>
      </c>
      <c r="N2535">
        <v>173</v>
      </c>
      <c r="O2535">
        <v>72</v>
      </c>
      <c r="P2535" t="str">
        <f t="shared" si="78"/>
        <v>conditioned</v>
      </c>
      <c r="Q2535" t="str">
        <f t="shared" si="79"/>
        <v>not a candidate</v>
      </c>
    </row>
    <row r="2536" spans="12:17" x14ac:dyDescent="0.2">
      <c r="L2536" t="s">
        <v>2288</v>
      </c>
      <c r="M2536">
        <v>23</v>
      </c>
      <c r="N2536">
        <v>180</v>
      </c>
      <c r="O2536">
        <v>81</v>
      </c>
      <c r="P2536" t="str">
        <f t="shared" si="78"/>
        <v>candidate</v>
      </c>
      <c r="Q2536" t="str">
        <f t="shared" si="79"/>
        <v>candidate</v>
      </c>
    </row>
    <row r="2537" spans="12:17" x14ac:dyDescent="0.2">
      <c r="L2537" t="s">
        <v>1772</v>
      </c>
      <c r="M2537">
        <v>24</v>
      </c>
      <c r="N2537">
        <v>181</v>
      </c>
      <c r="O2537">
        <v>71</v>
      </c>
      <c r="P2537" t="str">
        <f t="shared" si="78"/>
        <v>candidate</v>
      </c>
      <c r="Q2537" t="str">
        <f t="shared" si="79"/>
        <v>not a candidate</v>
      </c>
    </row>
    <row r="2538" spans="12:17" x14ac:dyDescent="0.2">
      <c r="L2538" t="s">
        <v>2289</v>
      </c>
      <c r="M2538">
        <v>26</v>
      </c>
      <c r="N2538">
        <v>188</v>
      </c>
      <c r="O2538">
        <v>80</v>
      </c>
      <c r="P2538" t="str">
        <f t="shared" si="78"/>
        <v>candidate</v>
      </c>
      <c r="Q2538" t="str">
        <f t="shared" si="79"/>
        <v>candidate</v>
      </c>
    </row>
    <row r="2539" spans="12:17" x14ac:dyDescent="0.2">
      <c r="L2539" t="s">
        <v>2290</v>
      </c>
      <c r="M2539">
        <v>25</v>
      </c>
      <c r="N2539">
        <v>190</v>
      </c>
      <c r="O2539">
        <v>75</v>
      </c>
      <c r="P2539" t="str">
        <f t="shared" si="78"/>
        <v>candidate</v>
      </c>
      <c r="Q2539" t="str">
        <f t="shared" si="79"/>
        <v>candidate</v>
      </c>
    </row>
    <row r="2540" spans="12:17" x14ac:dyDescent="0.2">
      <c r="L2540" t="s">
        <v>2291</v>
      </c>
      <c r="M2540">
        <v>25</v>
      </c>
      <c r="N2540">
        <v>190</v>
      </c>
      <c r="O2540">
        <v>86</v>
      </c>
      <c r="P2540" t="str">
        <f t="shared" si="78"/>
        <v>candidate</v>
      </c>
      <c r="Q2540" t="str">
        <f t="shared" si="79"/>
        <v>candidate</v>
      </c>
    </row>
    <row r="2541" spans="12:17" x14ac:dyDescent="0.2">
      <c r="L2541" t="s">
        <v>2292</v>
      </c>
      <c r="M2541">
        <v>25</v>
      </c>
      <c r="N2541">
        <v>176</v>
      </c>
      <c r="O2541">
        <v>70</v>
      </c>
      <c r="P2541" t="str">
        <f t="shared" si="78"/>
        <v>conditioned</v>
      </c>
      <c r="Q2541" t="str">
        <f t="shared" si="79"/>
        <v>not a candidate</v>
      </c>
    </row>
    <row r="2542" spans="12:17" x14ac:dyDescent="0.2">
      <c r="L2542" t="s">
        <v>2293</v>
      </c>
      <c r="M2542">
        <v>25</v>
      </c>
      <c r="N2542">
        <v>175</v>
      </c>
      <c r="O2542">
        <v>72</v>
      </c>
      <c r="P2542" t="str">
        <f t="shared" si="78"/>
        <v>conditioned</v>
      </c>
      <c r="Q2542" t="str">
        <f t="shared" si="79"/>
        <v>not a candidate</v>
      </c>
    </row>
    <row r="2543" spans="12:17" x14ac:dyDescent="0.2">
      <c r="L2543" t="s">
        <v>2294</v>
      </c>
      <c r="M2543">
        <v>25</v>
      </c>
      <c r="N2543">
        <v>187</v>
      </c>
      <c r="O2543">
        <v>70</v>
      </c>
      <c r="P2543" t="str">
        <f t="shared" si="78"/>
        <v>candidate</v>
      </c>
      <c r="Q2543" t="str">
        <f t="shared" si="79"/>
        <v>candidate</v>
      </c>
    </row>
    <row r="2544" spans="12:17" x14ac:dyDescent="0.2">
      <c r="L2544" t="s">
        <v>2295</v>
      </c>
      <c r="M2544">
        <v>24</v>
      </c>
      <c r="N2544">
        <v>173</v>
      </c>
      <c r="O2544">
        <v>58</v>
      </c>
      <c r="P2544" t="str">
        <f t="shared" si="78"/>
        <v>conditioned</v>
      </c>
      <c r="Q2544" t="str">
        <f t="shared" si="79"/>
        <v>not a candidate</v>
      </c>
    </row>
    <row r="2545" spans="12:17" x14ac:dyDescent="0.2">
      <c r="L2545" t="s">
        <v>2296</v>
      </c>
      <c r="M2545">
        <v>29</v>
      </c>
      <c r="N2545">
        <v>188</v>
      </c>
      <c r="O2545">
        <v>84</v>
      </c>
      <c r="P2545" t="str">
        <f t="shared" si="78"/>
        <v>candidate</v>
      </c>
      <c r="Q2545" t="str">
        <f t="shared" si="79"/>
        <v>candidate</v>
      </c>
    </row>
    <row r="2546" spans="12:17" x14ac:dyDescent="0.2">
      <c r="L2546" t="s">
        <v>2297</v>
      </c>
      <c r="M2546">
        <v>24</v>
      </c>
      <c r="N2546">
        <v>178</v>
      </c>
      <c r="O2546">
        <v>72</v>
      </c>
      <c r="P2546" t="str">
        <f t="shared" si="78"/>
        <v>conditioned</v>
      </c>
      <c r="Q2546" t="str">
        <f t="shared" si="79"/>
        <v>not a candidate</v>
      </c>
    </row>
    <row r="2547" spans="12:17" x14ac:dyDescent="0.2">
      <c r="L2547" t="s">
        <v>2298</v>
      </c>
      <c r="M2547">
        <v>26</v>
      </c>
      <c r="N2547">
        <v>170</v>
      </c>
      <c r="O2547">
        <v>65</v>
      </c>
      <c r="P2547" t="str">
        <f t="shared" si="78"/>
        <v>conditioned</v>
      </c>
      <c r="Q2547" t="str">
        <f t="shared" si="79"/>
        <v>not a candidate</v>
      </c>
    </row>
    <row r="2548" spans="12:17" x14ac:dyDescent="0.2">
      <c r="L2548" t="s">
        <v>2299</v>
      </c>
      <c r="M2548">
        <v>25</v>
      </c>
      <c r="N2548">
        <v>183</v>
      </c>
      <c r="O2548">
        <v>78</v>
      </c>
      <c r="P2548" t="str">
        <f t="shared" si="78"/>
        <v>candidate</v>
      </c>
      <c r="Q2548" t="str">
        <f t="shared" si="79"/>
        <v>candidate</v>
      </c>
    </row>
    <row r="2549" spans="12:17" x14ac:dyDescent="0.2">
      <c r="L2549" t="s">
        <v>2300</v>
      </c>
      <c r="M2549">
        <v>25</v>
      </c>
      <c r="N2549">
        <v>183</v>
      </c>
      <c r="O2549">
        <v>80</v>
      </c>
      <c r="P2549" t="str">
        <f t="shared" si="78"/>
        <v>candidate</v>
      </c>
      <c r="Q2549" t="str">
        <f t="shared" si="79"/>
        <v>candidate</v>
      </c>
    </row>
    <row r="2550" spans="12:17" x14ac:dyDescent="0.2">
      <c r="L2550" t="s">
        <v>2301</v>
      </c>
      <c r="M2550">
        <v>26</v>
      </c>
      <c r="N2550">
        <v>189</v>
      </c>
      <c r="O2550">
        <v>79</v>
      </c>
      <c r="P2550" t="str">
        <f t="shared" si="78"/>
        <v>candidate</v>
      </c>
      <c r="Q2550" t="str">
        <f t="shared" si="79"/>
        <v>candidate</v>
      </c>
    </row>
    <row r="2551" spans="12:17" x14ac:dyDescent="0.2">
      <c r="L2551" t="s">
        <v>2302</v>
      </c>
      <c r="M2551">
        <v>23</v>
      </c>
      <c r="N2551">
        <v>185</v>
      </c>
      <c r="O2551">
        <v>75</v>
      </c>
      <c r="P2551" t="str">
        <f t="shared" si="78"/>
        <v>candidate</v>
      </c>
      <c r="Q2551" t="str">
        <f t="shared" si="79"/>
        <v>candidate</v>
      </c>
    </row>
    <row r="2552" spans="12:17" x14ac:dyDescent="0.2">
      <c r="L2552" t="s">
        <v>2303</v>
      </c>
      <c r="M2552">
        <v>26</v>
      </c>
      <c r="N2552">
        <v>183</v>
      </c>
      <c r="O2552">
        <v>75</v>
      </c>
      <c r="P2552" t="str">
        <f t="shared" si="78"/>
        <v>candidate</v>
      </c>
      <c r="Q2552" t="str">
        <f t="shared" si="79"/>
        <v>candidate</v>
      </c>
    </row>
    <row r="2553" spans="12:17" x14ac:dyDescent="0.2">
      <c r="L2553" t="s">
        <v>2304</v>
      </c>
      <c r="M2553">
        <v>26</v>
      </c>
      <c r="N2553">
        <v>170</v>
      </c>
      <c r="O2553">
        <v>65</v>
      </c>
      <c r="P2553" t="str">
        <f t="shared" si="78"/>
        <v>conditioned</v>
      </c>
      <c r="Q2553" t="str">
        <f t="shared" si="79"/>
        <v>not a candidate</v>
      </c>
    </row>
    <row r="2554" spans="12:17" x14ac:dyDescent="0.2">
      <c r="L2554" t="s">
        <v>2305</v>
      </c>
      <c r="M2554">
        <v>25</v>
      </c>
      <c r="N2554">
        <v>184</v>
      </c>
      <c r="O2554">
        <v>82</v>
      </c>
      <c r="P2554" t="str">
        <f t="shared" si="78"/>
        <v>candidate</v>
      </c>
      <c r="Q2554" t="str">
        <f t="shared" si="79"/>
        <v>candidate</v>
      </c>
    </row>
    <row r="2555" spans="12:17" x14ac:dyDescent="0.2">
      <c r="L2555" t="s">
        <v>2306</v>
      </c>
      <c r="M2555">
        <v>25</v>
      </c>
      <c r="N2555">
        <v>183</v>
      </c>
      <c r="O2555">
        <v>75</v>
      </c>
      <c r="P2555" t="str">
        <f t="shared" si="78"/>
        <v>candidate</v>
      </c>
      <c r="Q2555" t="str">
        <f t="shared" si="79"/>
        <v>candidate</v>
      </c>
    </row>
    <row r="2556" spans="12:17" x14ac:dyDescent="0.2">
      <c r="L2556" t="s">
        <v>2307</v>
      </c>
      <c r="M2556">
        <v>27</v>
      </c>
      <c r="N2556">
        <v>185</v>
      </c>
      <c r="O2556">
        <v>80</v>
      </c>
      <c r="P2556" t="str">
        <f t="shared" si="78"/>
        <v>candidate</v>
      </c>
      <c r="Q2556" t="str">
        <f t="shared" si="79"/>
        <v>candidate</v>
      </c>
    </row>
    <row r="2557" spans="12:17" x14ac:dyDescent="0.2">
      <c r="L2557" t="s">
        <v>2308</v>
      </c>
      <c r="M2557">
        <v>27</v>
      </c>
      <c r="N2557">
        <v>176</v>
      </c>
      <c r="O2557">
        <v>67</v>
      </c>
      <c r="P2557" t="str">
        <f t="shared" si="78"/>
        <v>conditioned</v>
      </c>
      <c r="Q2557" t="str">
        <f t="shared" si="79"/>
        <v>not a candidate</v>
      </c>
    </row>
    <row r="2558" spans="12:17" x14ac:dyDescent="0.2">
      <c r="L2558" t="s">
        <v>2309</v>
      </c>
      <c r="M2558">
        <v>32</v>
      </c>
      <c r="N2558">
        <v>181</v>
      </c>
      <c r="O2558">
        <v>72</v>
      </c>
      <c r="P2558" t="str">
        <f t="shared" si="78"/>
        <v>candidate</v>
      </c>
      <c r="Q2558" t="str">
        <f t="shared" si="79"/>
        <v>not a candidate</v>
      </c>
    </row>
    <row r="2559" spans="12:17" x14ac:dyDescent="0.2">
      <c r="L2559" t="s">
        <v>2310</v>
      </c>
      <c r="M2559">
        <v>31</v>
      </c>
      <c r="N2559">
        <v>197</v>
      </c>
      <c r="O2559">
        <v>86</v>
      </c>
      <c r="P2559" t="str">
        <f t="shared" si="78"/>
        <v>candidate</v>
      </c>
      <c r="Q2559" t="str">
        <f t="shared" si="79"/>
        <v>candidate</v>
      </c>
    </row>
    <row r="2560" spans="12:17" x14ac:dyDescent="0.2">
      <c r="L2560" t="s">
        <v>2311</v>
      </c>
      <c r="M2560">
        <v>24</v>
      </c>
      <c r="N2560">
        <v>190</v>
      </c>
      <c r="O2560">
        <v>80</v>
      </c>
      <c r="P2560" t="str">
        <f t="shared" si="78"/>
        <v>candidate</v>
      </c>
      <c r="Q2560" t="str">
        <f t="shared" si="79"/>
        <v>candidate</v>
      </c>
    </row>
    <row r="2561" spans="12:17" x14ac:dyDescent="0.2">
      <c r="L2561" t="s">
        <v>2312</v>
      </c>
      <c r="M2561">
        <v>25</v>
      </c>
      <c r="N2561">
        <v>181</v>
      </c>
      <c r="O2561">
        <v>72</v>
      </c>
      <c r="P2561" t="str">
        <f t="shared" si="78"/>
        <v>candidate</v>
      </c>
      <c r="Q2561" t="str">
        <f t="shared" si="79"/>
        <v>not a candidate</v>
      </c>
    </row>
    <row r="2562" spans="12:17" x14ac:dyDescent="0.2">
      <c r="L2562" t="s">
        <v>2313</v>
      </c>
      <c r="M2562">
        <v>25</v>
      </c>
      <c r="N2562">
        <v>193</v>
      </c>
      <c r="O2562">
        <v>89</v>
      </c>
      <c r="P2562" t="str">
        <f t="shared" ref="P2562:P2625" si="80">IF(AND(M2562&gt;=20, N2562&gt;=180), "candidate", "conditioned")</f>
        <v>candidate</v>
      </c>
      <c r="Q2562" t="str">
        <f t="shared" ref="Q2562:Q2625" si="81">IF(OR(M2562&lt;=22, N2562&gt;=183, O2562&gt;=74), "candidate", "not a candidate")</f>
        <v>candidate</v>
      </c>
    </row>
    <row r="2563" spans="12:17" x14ac:dyDescent="0.2">
      <c r="L2563" t="s">
        <v>2314</v>
      </c>
      <c r="M2563">
        <v>25</v>
      </c>
      <c r="N2563">
        <v>174</v>
      </c>
      <c r="O2563">
        <v>70</v>
      </c>
      <c r="P2563" t="str">
        <f t="shared" si="80"/>
        <v>conditioned</v>
      </c>
      <c r="Q2563" t="str">
        <f t="shared" si="81"/>
        <v>not a candidate</v>
      </c>
    </row>
    <row r="2564" spans="12:17" x14ac:dyDescent="0.2">
      <c r="L2564" t="s">
        <v>2315</v>
      </c>
      <c r="M2564">
        <v>26</v>
      </c>
      <c r="N2564">
        <v>171</v>
      </c>
      <c r="O2564">
        <v>64</v>
      </c>
      <c r="P2564" t="str">
        <f t="shared" si="80"/>
        <v>conditioned</v>
      </c>
      <c r="Q2564" t="str">
        <f t="shared" si="81"/>
        <v>not a candidate</v>
      </c>
    </row>
    <row r="2565" spans="12:17" x14ac:dyDescent="0.2">
      <c r="L2565" t="s">
        <v>2316</v>
      </c>
      <c r="M2565">
        <v>24</v>
      </c>
      <c r="N2565">
        <v>183</v>
      </c>
      <c r="O2565">
        <v>75</v>
      </c>
      <c r="P2565" t="str">
        <f t="shared" si="80"/>
        <v>candidate</v>
      </c>
      <c r="Q2565" t="str">
        <f t="shared" si="81"/>
        <v>candidate</v>
      </c>
    </row>
    <row r="2566" spans="12:17" x14ac:dyDescent="0.2">
      <c r="L2566" t="s">
        <v>2317</v>
      </c>
      <c r="M2566">
        <v>24</v>
      </c>
      <c r="N2566">
        <v>185</v>
      </c>
      <c r="O2566">
        <v>78</v>
      </c>
      <c r="P2566" t="str">
        <f t="shared" si="80"/>
        <v>candidate</v>
      </c>
      <c r="Q2566" t="str">
        <f t="shared" si="81"/>
        <v>candidate</v>
      </c>
    </row>
    <row r="2567" spans="12:17" x14ac:dyDescent="0.2">
      <c r="L2567" t="s">
        <v>2318</v>
      </c>
      <c r="M2567">
        <v>25</v>
      </c>
      <c r="N2567">
        <v>184</v>
      </c>
      <c r="O2567">
        <v>76</v>
      </c>
      <c r="P2567" t="str">
        <f t="shared" si="80"/>
        <v>candidate</v>
      </c>
      <c r="Q2567" t="str">
        <f t="shared" si="81"/>
        <v>candidate</v>
      </c>
    </row>
    <row r="2568" spans="12:17" x14ac:dyDescent="0.2">
      <c r="L2568" t="s">
        <v>2319</v>
      </c>
      <c r="M2568">
        <v>24</v>
      </c>
      <c r="N2568">
        <v>180</v>
      </c>
      <c r="O2568">
        <v>83</v>
      </c>
      <c r="P2568" t="str">
        <f t="shared" si="80"/>
        <v>candidate</v>
      </c>
      <c r="Q2568" t="str">
        <f t="shared" si="81"/>
        <v>candidate</v>
      </c>
    </row>
    <row r="2569" spans="12:17" x14ac:dyDescent="0.2">
      <c r="L2569" t="s">
        <v>2320</v>
      </c>
      <c r="M2569">
        <v>23</v>
      </c>
      <c r="N2569">
        <v>183</v>
      </c>
      <c r="O2569">
        <v>72</v>
      </c>
      <c r="P2569" t="str">
        <f t="shared" si="80"/>
        <v>candidate</v>
      </c>
      <c r="Q2569" t="str">
        <f t="shared" si="81"/>
        <v>candidate</v>
      </c>
    </row>
    <row r="2570" spans="12:17" x14ac:dyDescent="0.2">
      <c r="L2570" t="s">
        <v>2321</v>
      </c>
      <c r="M2570">
        <v>24</v>
      </c>
      <c r="N2570">
        <v>196</v>
      </c>
      <c r="O2570">
        <v>85</v>
      </c>
      <c r="P2570" t="str">
        <f t="shared" si="80"/>
        <v>candidate</v>
      </c>
      <c r="Q2570" t="str">
        <f t="shared" si="81"/>
        <v>candidate</v>
      </c>
    </row>
    <row r="2571" spans="12:17" x14ac:dyDescent="0.2">
      <c r="L2571" t="s">
        <v>1780</v>
      </c>
      <c r="M2571">
        <v>23</v>
      </c>
      <c r="N2571">
        <v>174</v>
      </c>
      <c r="O2571">
        <v>68</v>
      </c>
      <c r="P2571" t="str">
        <f t="shared" si="80"/>
        <v>conditioned</v>
      </c>
      <c r="Q2571" t="str">
        <f t="shared" si="81"/>
        <v>not a candidate</v>
      </c>
    </row>
    <row r="2572" spans="12:17" x14ac:dyDescent="0.2">
      <c r="L2572" t="s">
        <v>2322</v>
      </c>
      <c r="M2572">
        <v>25</v>
      </c>
      <c r="N2572">
        <v>175</v>
      </c>
      <c r="O2572">
        <v>62</v>
      </c>
      <c r="P2572" t="str">
        <f t="shared" si="80"/>
        <v>conditioned</v>
      </c>
      <c r="Q2572" t="str">
        <f t="shared" si="81"/>
        <v>not a candidate</v>
      </c>
    </row>
    <row r="2573" spans="12:17" x14ac:dyDescent="0.2">
      <c r="L2573" t="s">
        <v>1783</v>
      </c>
      <c r="M2573">
        <v>25</v>
      </c>
      <c r="N2573">
        <v>186</v>
      </c>
      <c r="O2573">
        <v>75</v>
      </c>
      <c r="P2573" t="str">
        <f t="shared" si="80"/>
        <v>candidate</v>
      </c>
      <c r="Q2573" t="str">
        <f t="shared" si="81"/>
        <v>candidate</v>
      </c>
    </row>
    <row r="2574" spans="12:17" x14ac:dyDescent="0.2">
      <c r="L2574" t="s">
        <v>2323</v>
      </c>
      <c r="M2574">
        <v>25</v>
      </c>
      <c r="N2574">
        <v>170</v>
      </c>
      <c r="O2574">
        <v>69</v>
      </c>
      <c r="P2574" t="str">
        <f t="shared" si="80"/>
        <v>conditioned</v>
      </c>
      <c r="Q2574" t="str">
        <f t="shared" si="81"/>
        <v>not a candidate</v>
      </c>
    </row>
    <row r="2575" spans="12:17" x14ac:dyDescent="0.2">
      <c r="L2575" t="s">
        <v>2324</v>
      </c>
      <c r="M2575">
        <v>24</v>
      </c>
      <c r="N2575">
        <v>180</v>
      </c>
      <c r="O2575">
        <v>65</v>
      </c>
      <c r="P2575" t="str">
        <f t="shared" si="80"/>
        <v>candidate</v>
      </c>
      <c r="Q2575" t="str">
        <f t="shared" si="81"/>
        <v>not a candidate</v>
      </c>
    </row>
    <row r="2576" spans="12:17" x14ac:dyDescent="0.2">
      <c r="L2576" t="s">
        <v>2325</v>
      </c>
      <c r="M2576">
        <v>24</v>
      </c>
      <c r="N2576">
        <v>191</v>
      </c>
      <c r="O2576">
        <v>81</v>
      </c>
      <c r="P2576" t="str">
        <f t="shared" si="80"/>
        <v>candidate</v>
      </c>
      <c r="Q2576" t="str">
        <f t="shared" si="81"/>
        <v>candidate</v>
      </c>
    </row>
    <row r="2577" spans="12:17" x14ac:dyDescent="0.2">
      <c r="L2577" t="s">
        <v>2223</v>
      </c>
      <c r="M2577">
        <v>25</v>
      </c>
      <c r="N2577">
        <v>189</v>
      </c>
      <c r="O2577">
        <v>82</v>
      </c>
      <c r="P2577" t="str">
        <f t="shared" si="80"/>
        <v>candidate</v>
      </c>
      <c r="Q2577" t="str">
        <f t="shared" si="81"/>
        <v>candidate</v>
      </c>
    </row>
    <row r="2578" spans="12:17" x14ac:dyDescent="0.2">
      <c r="L2578" t="s">
        <v>2225</v>
      </c>
      <c r="M2578">
        <v>26</v>
      </c>
      <c r="N2578">
        <v>179</v>
      </c>
      <c r="O2578">
        <v>69</v>
      </c>
      <c r="P2578" t="str">
        <f t="shared" si="80"/>
        <v>conditioned</v>
      </c>
      <c r="Q2578" t="str">
        <f t="shared" si="81"/>
        <v>not a candidate</v>
      </c>
    </row>
    <row r="2579" spans="12:17" x14ac:dyDescent="0.2">
      <c r="L2579" t="s">
        <v>2226</v>
      </c>
      <c r="M2579">
        <v>23</v>
      </c>
      <c r="N2579">
        <v>182</v>
      </c>
      <c r="O2579">
        <v>77</v>
      </c>
      <c r="P2579" t="str">
        <f t="shared" si="80"/>
        <v>candidate</v>
      </c>
      <c r="Q2579" t="str">
        <f t="shared" si="81"/>
        <v>candidate</v>
      </c>
    </row>
    <row r="2580" spans="12:17" x14ac:dyDescent="0.2">
      <c r="L2580" t="s">
        <v>2227</v>
      </c>
      <c r="M2580">
        <v>27</v>
      </c>
      <c r="N2580">
        <v>199</v>
      </c>
      <c r="O2580">
        <v>90</v>
      </c>
      <c r="P2580" t="str">
        <f t="shared" si="80"/>
        <v>candidate</v>
      </c>
      <c r="Q2580" t="str">
        <f t="shared" si="81"/>
        <v>candidate</v>
      </c>
    </row>
    <row r="2581" spans="12:17" x14ac:dyDescent="0.2">
      <c r="L2581" t="s">
        <v>2228</v>
      </c>
      <c r="M2581">
        <v>24</v>
      </c>
      <c r="N2581">
        <v>179</v>
      </c>
      <c r="O2581">
        <v>71</v>
      </c>
      <c r="P2581" t="str">
        <f t="shared" si="80"/>
        <v>conditioned</v>
      </c>
      <c r="Q2581" t="str">
        <f t="shared" si="81"/>
        <v>not a candidate</v>
      </c>
    </row>
    <row r="2582" spans="12:17" x14ac:dyDescent="0.2">
      <c r="L2582" t="s">
        <v>2326</v>
      </c>
      <c r="M2582">
        <v>29</v>
      </c>
      <c r="N2582">
        <v>194</v>
      </c>
      <c r="O2582">
        <v>92</v>
      </c>
      <c r="P2582" t="str">
        <f t="shared" si="80"/>
        <v>candidate</v>
      </c>
      <c r="Q2582" t="str">
        <f t="shared" si="81"/>
        <v>candidate</v>
      </c>
    </row>
    <row r="2583" spans="12:17" x14ac:dyDescent="0.2">
      <c r="L2583" t="s">
        <v>2327</v>
      </c>
      <c r="M2583">
        <v>25</v>
      </c>
      <c r="N2583">
        <v>180</v>
      </c>
      <c r="O2583">
        <v>75</v>
      </c>
      <c r="P2583" t="str">
        <f t="shared" si="80"/>
        <v>candidate</v>
      </c>
      <c r="Q2583" t="str">
        <f t="shared" si="81"/>
        <v>candidate</v>
      </c>
    </row>
    <row r="2584" spans="12:17" x14ac:dyDescent="0.2">
      <c r="L2584" t="s">
        <v>2328</v>
      </c>
      <c r="M2584">
        <v>26</v>
      </c>
      <c r="N2584">
        <v>175</v>
      </c>
      <c r="O2584">
        <v>66</v>
      </c>
      <c r="P2584" t="str">
        <f t="shared" si="80"/>
        <v>conditioned</v>
      </c>
      <c r="Q2584" t="str">
        <f t="shared" si="81"/>
        <v>not a candidate</v>
      </c>
    </row>
    <row r="2585" spans="12:17" x14ac:dyDescent="0.2">
      <c r="L2585" t="s">
        <v>1847</v>
      </c>
      <c r="M2585">
        <v>26</v>
      </c>
      <c r="N2585">
        <v>172</v>
      </c>
      <c r="O2585">
        <v>68</v>
      </c>
      <c r="P2585" t="str">
        <f t="shared" si="80"/>
        <v>conditioned</v>
      </c>
      <c r="Q2585" t="str">
        <f t="shared" si="81"/>
        <v>not a candidate</v>
      </c>
    </row>
    <row r="2586" spans="12:17" x14ac:dyDescent="0.2">
      <c r="L2586" t="s">
        <v>2115</v>
      </c>
      <c r="M2586">
        <v>26</v>
      </c>
      <c r="N2586">
        <v>193</v>
      </c>
      <c r="O2586">
        <v>88</v>
      </c>
      <c r="P2586" t="str">
        <f t="shared" si="80"/>
        <v>candidate</v>
      </c>
      <c r="Q2586" t="str">
        <f t="shared" si="81"/>
        <v>candidate</v>
      </c>
    </row>
    <row r="2587" spans="12:17" x14ac:dyDescent="0.2">
      <c r="L2587" t="s">
        <v>2329</v>
      </c>
      <c r="M2587">
        <v>26</v>
      </c>
      <c r="N2587">
        <v>188</v>
      </c>
      <c r="O2587">
        <v>77</v>
      </c>
      <c r="P2587" t="str">
        <f t="shared" si="80"/>
        <v>candidate</v>
      </c>
      <c r="Q2587" t="str">
        <f t="shared" si="81"/>
        <v>candidate</v>
      </c>
    </row>
    <row r="2588" spans="12:17" x14ac:dyDescent="0.2">
      <c r="L2588" t="s">
        <v>2330</v>
      </c>
      <c r="M2588">
        <v>31</v>
      </c>
      <c r="N2588">
        <v>189</v>
      </c>
      <c r="O2588">
        <v>82</v>
      </c>
      <c r="P2588" t="str">
        <f t="shared" si="80"/>
        <v>candidate</v>
      </c>
      <c r="Q2588" t="str">
        <f t="shared" si="81"/>
        <v>candidate</v>
      </c>
    </row>
    <row r="2589" spans="12:17" x14ac:dyDescent="0.2">
      <c r="L2589" t="s">
        <v>2331</v>
      </c>
      <c r="M2589">
        <v>27</v>
      </c>
      <c r="N2589">
        <v>175</v>
      </c>
      <c r="O2589">
        <v>76</v>
      </c>
      <c r="P2589" t="str">
        <f t="shared" si="80"/>
        <v>conditioned</v>
      </c>
      <c r="Q2589" t="str">
        <f t="shared" si="81"/>
        <v>candidate</v>
      </c>
    </row>
    <row r="2590" spans="12:17" x14ac:dyDescent="0.2">
      <c r="L2590" t="s">
        <v>2332</v>
      </c>
      <c r="M2590">
        <v>28</v>
      </c>
      <c r="N2590">
        <v>195</v>
      </c>
      <c r="O2590">
        <v>88</v>
      </c>
      <c r="P2590" t="str">
        <f t="shared" si="80"/>
        <v>candidate</v>
      </c>
      <c r="Q2590" t="str">
        <f t="shared" si="81"/>
        <v>candidate</v>
      </c>
    </row>
    <row r="2591" spans="12:17" x14ac:dyDescent="0.2">
      <c r="L2591" t="s">
        <v>2333</v>
      </c>
      <c r="M2591">
        <v>27</v>
      </c>
      <c r="N2591">
        <v>176</v>
      </c>
      <c r="O2591">
        <v>75</v>
      </c>
      <c r="P2591" t="str">
        <f t="shared" si="80"/>
        <v>conditioned</v>
      </c>
      <c r="Q2591" t="str">
        <f t="shared" si="81"/>
        <v>candidate</v>
      </c>
    </row>
    <row r="2592" spans="12:17" x14ac:dyDescent="0.2">
      <c r="L2592" t="s">
        <v>2334</v>
      </c>
      <c r="M2592">
        <v>26</v>
      </c>
      <c r="N2592">
        <v>183</v>
      </c>
      <c r="O2592">
        <v>75</v>
      </c>
      <c r="P2592" t="str">
        <f t="shared" si="80"/>
        <v>candidate</v>
      </c>
      <c r="Q2592" t="str">
        <f t="shared" si="81"/>
        <v>candidate</v>
      </c>
    </row>
    <row r="2593" spans="12:17" x14ac:dyDescent="0.2">
      <c r="L2593" t="s">
        <v>1742</v>
      </c>
      <c r="M2593">
        <v>26</v>
      </c>
      <c r="N2593">
        <v>181</v>
      </c>
      <c r="O2593">
        <v>68</v>
      </c>
      <c r="P2593" t="str">
        <f t="shared" si="80"/>
        <v>candidate</v>
      </c>
      <c r="Q2593" t="str">
        <f t="shared" si="81"/>
        <v>not a candidate</v>
      </c>
    </row>
    <row r="2594" spans="12:17" x14ac:dyDescent="0.2">
      <c r="L2594" t="s">
        <v>1743</v>
      </c>
      <c r="M2594">
        <v>26</v>
      </c>
      <c r="N2594">
        <v>188</v>
      </c>
      <c r="O2594">
        <v>82</v>
      </c>
      <c r="P2594" t="str">
        <f t="shared" si="80"/>
        <v>candidate</v>
      </c>
      <c r="Q2594" t="str">
        <f t="shared" si="81"/>
        <v>candidate</v>
      </c>
    </row>
    <row r="2595" spans="12:17" x14ac:dyDescent="0.2">
      <c r="L2595" t="s">
        <v>2335</v>
      </c>
      <c r="M2595">
        <v>27</v>
      </c>
      <c r="N2595">
        <v>183</v>
      </c>
      <c r="O2595">
        <v>90</v>
      </c>
      <c r="P2595" t="str">
        <f t="shared" si="80"/>
        <v>candidate</v>
      </c>
      <c r="Q2595" t="str">
        <f t="shared" si="81"/>
        <v>candidate</v>
      </c>
    </row>
    <row r="2596" spans="12:17" x14ac:dyDescent="0.2">
      <c r="L2596" t="s">
        <v>2336</v>
      </c>
      <c r="M2596">
        <v>25</v>
      </c>
      <c r="N2596">
        <v>182</v>
      </c>
      <c r="O2596">
        <v>70</v>
      </c>
      <c r="P2596" t="str">
        <f t="shared" si="80"/>
        <v>candidate</v>
      </c>
      <c r="Q2596" t="str">
        <f t="shared" si="81"/>
        <v>not a candidate</v>
      </c>
    </row>
    <row r="2597" spans="12:17" x14ac:dyDescent="0.2">
      <c r="L2597" t="s">
        <v>2337</v>
      </c>
      <c r="M2597">
        <v>26</v>
      </c>
      <c r="N2597">
        <v>185</v>
      </c>
      <c r="O2597">
        <v>82</v>
      </c>
      <c r="P2597" t="str">
        <f t="shared" si="80"/>
        <v>candidate</v>
      </c>
      <c r="Q2597" t="str">
        <f t="shared" si="81"/>
        <v>candidate</v>
      </c>
    </row>
    <row r="2598" spans="12:17" x14ac:dyDescent="0.2">
      <c r="L2598" t="s">
        <v>2338</v>
      </c>
      <c r="M2598">
        <v>25</v>
      </c>
      <c r="N2598">
        <v>185</v>
      </c>
      <c r="O2598">
        <v>64</v>
      </c>
      <c r="P2598" t="str">
        <f t="shared" si="80"/>
        <v>candidate</v>
      </c>
      <c r="Q2598" t="str">
        <f t="shared" si="81"/>
        <v>candidate</v>
      </c>
    </row>
    <row r="2599" spans="12:17" x14ac:dyDescent="0.2">
      <c r="L2599" t="s">
        <v>2339</v>
      </c>
      <c r="M2599">
        <v>27</v>
      </c>
      <c r="N2599">
        <v>173</v>
      </c>
      <c r="O2599">
        <v>72</v>
      </c>
      <c r="P2599" t="str">
        <f t="shared" si="80"/>
        <v>conditioned</v>
      </c>
      <c r="Q2599" t="str">
        <f t="shared" si="81"/>
        <v>not a candidate</v>
      </c>
    </row>
    <row r="2600" spans="12:17" x14ac:dyDescent="0.2">
      <c r="L2600" t="s">
        <v>2340</v>
      </c>
      <c r="M2600">
        <v>25</v>
      </c>
      <c r="N2600">
        <v>175</v>
      </c>
      <c r="O2600">
        <v>74</v>
      </c>
      <c r="P2600" t="str">
        <f t="shared" si="80"/>
        <v>conditioned</v>
      </c>
      <c r="Q2600" t="str">
        <f t="shared" si="81"/>
        <v>candidate</v>
      </c>
    </row>
    <row r="2601" spans="12:17" x14ac:dyDescent="0.2">
      <c r="L2601" t="s">
        <v>2341</v>
      </c>
      <c r="M2601">
        <v>28</v>
      </c>
      <c r="N2601">
        <v>190</v>
      </c>
      <c r="O2601">
        <v>80</v>
      </c>
      <c r="P2601" t="str">
        <f t="shared" si="80"/>
        <v>candidate</v>
      </c>
      <c r="Q2601" t="str">
        <f t="shared" si="81"/>
        <v>candidate</v>
      </c>
    </row>
    <row r="2602" spans="12:17" x14ac:dyDescent="0.2">
      <c r="L2602" t="s">
        <v>2342</v>
      </c>
      <c r="M2602">
        <v>27</v>
      </c>
      <c r="N2602">
        <v>189</v>
      </c>
      <c r="O2602">
        <v>70</v>
      </c>
      <c r="P2602" t="str">
        <f t="shared" si="80"/>
        <v>candidate</v>
      </c>
      <c r="Q2602" t="str">
        <f t="shared" si="81"/>
        <v>candidate</v>
      </c>
    </row>
    <row r="2603" spans="12:17" x14ac:dyDescent="0.2">
      <c r="L2603" t="s">
        <v>1750</v>
      </c>
      <c r="M2603">
        <v>28</v>
      </c>
      <c r="N2603">
        <v>192</v>
      </c>
      <c r="O2603">
        <v>79</v>
      </c>
      <c r="P2603" t="str">
        <f t="shared" si="80"/>
        <v>candidate</v>
      </c>
      <c r="Q2603" t="str">
        <f t="shared" si="81"/>
        <v>candidate</v>
      </c>
    </row>
    <row r="2604" spans="12:17" x14ac:dyDescent="0.2">
      <c r="L2604" t="s">
        <v>2343</v>
      </c>
      <c r="M2604">
        <v>35</v>
      </c>
      <c r="N2604">
        <v>190</v>
      </c>
      <c r="O2604">
        <v>87</v>
      </c>
      <c r="P2604" t="str">
        <f t="shared" si="80"/>
        <v>candidate</v>
      </c>
      <c r="Q2604" t="str">
        <f t="shared" si="81"/>
        <v>candidate</v>
      </c>
    </row>
    <row r="2605" spans="12:17" x14ac:dyDescent="0.2">
      <c r="L2605" t="s">
        <v>2344</v>
      </c>
      <c r="M2605">
        <v>28</v>
      </c>
      <c r="N2605">
        <v>178</v>
      </c>
      <c r="O2605">
        <v>78</v>
      </c>
      <c r="P2605" t="str">
        <f t="shared" si="80"/>
        <v>conditioned</v>
      </c>
      <c r="Q2605" t="str">
        <f t="shared" si="81"/>
        <v>candidate</v>
      </c>
    </row>
    <row r="2606" spans="12:17" x14ac:dyDescent="0.2">
      <c r="L2606" t="s">
        <v>2345</v>
      </c>
      <c r="M2606">
        <v>24</v>
      </c>
      <c r="N2606">
        <v>183</v>
      </c>
      <c r="O2606">
        <v>77</v>
      </c>
      <c r="P2606" t="str">
        <f t="shared" si="80"/>
        <v>candidate</v>
      </c>
      <c r="Q2606" t="str">
        <f t="shared" si="81"/>
        <v>candidate</v>
      </c>
    </row>
    <row r="2607" spans="12:17" x14ac:dyDescent="0.2">
      <c r="L2607" t="s">
        <v>2346</v>
      </c>
      <c r="M2607">
        <v>27</v>
      </c>
      <c r="N2607">
        <v>182</v>
      </c>
      <c r="O2607">
        <v>71</v>
      </c>
      <c r="P2607" t="str">
        <f t="shared" si="80"/>
        <v>candidate</v>
      </c>
      <c r="Q2607" t="str">
        <f t="shared" si="81"/>
        <v>not a candidate</v>
      </c>
    </row>
    <row r="2608" spans="12:17" x14ac:dyDescent="0.2">
      <c r="L2608" t="s">
        <v>2347</v>
      </c>
      <c r="M2608">
        <v>25</v>
      </c>
      <c r="N2608">
        <v>180</v>
      </c>
      <c r="O2608">
        <v>77</v>
      </c>
      <c r="P2608" t="str">
        <f t="shared" si="80"/>
        <v>candidate</v>
      </c>
      <c r="Q2608" t="str">
        <f t="shared" si="81"/>
        <v>candidate</v>
      </c>
    </row>
    <row r="2609" spans="12:17" x14ac:dyDescent="0.2">
      <c r="L2609" t="s">
        <v>2348</v>
      </c>
      <c r="M2609">
        <v>25</v>
      </c>
      <c r="N2609">
        <v>172</v>
      </c>
      <c r="O2609">
        <v>70</v>
      </c>
      <c r="P2609" t="str">
        <f t="shared" si="80"/>
        <v>conditioned</v>
      </c>
      <c r="Q2609" t="str">
        <f t="shared" si="81"/>
        <v>not a candidate</v>
      </c>
    </row>
    <row r="2610" spans="12:17" x14ac:dyDescent="0.2">
      <c r="L2610" t="s">
        <v>2349</v>
      </c>
      <c r="M2610">
        <v>27</v>
      </c>
      <c r="N2610">
        <v>184</v>
      </c>
      <c r="O2610">
        <v>73</v>
      </c>
      <c r="P2610" t="str">
        <f t="shared" si="80"/>
        <v>candidate</v>
      </c>
      <c r="Q2610" t="str">
        <f t="shared" si="81"/>
        <v>candidate</v>
      </c>
    </row>
    <row r="2611" spans="12:17" x14ac:dyDescent="0.2">
      <c r="L2611" t="s">
        <v>2350</v>
      </c>
      <c r="M2611">
        <v>27</v>
      </c>
      <c r="N2611">
        <v>187</v>
      </c>
      <c r="O2611">
        <v>77</v>
      </c>
      <c r="P2611" t="str">
        <f t="shared" si="80"/>
        <v>candidate</v>
      </c>
      <c r="Q2611" t="str">
        <f t="shared" si="81"/>
        <v>candidate</v>
      </c>
    </row>
    <row r="2612" spans="12:17" x14ac:dyDescent="0.2">
      <c r="L2612" t="s">
        <v>2351</v>
      </c>
      <c r="M2612">
        <v>26</v>
      </c>
      <c r="N2612">
        <v>192</v>
      </c>
      <c r="O2612">
        <v>83</v>
      </c>
      <c r="P2612" t="str">
        <f t="shared" si="80"/>
        <v>candidate</v>
      </c>
      <c r="Q2612" t="str">
        <f t="shared" si="81"/>
        <v>candidate</v>
      </c>
    </row>
    <row r="2613" spans="12:17" x14ac:dyDescent="0.2">
      <c r="L2613" t="s">
        <v>2352</v>
      </c>
      <c r="M2613">
        <v>25</v>
      </c>
      <c r="N2613">
        <v>184</v>
      </c>
      <c r="O2613">
        <v>75</v>
      </c>
      <c r="P2613" t="str">
        <f t="shared" si="80"/>
        <v>candidate</v>
      </c>
      <c r="Q2613" t="str">
        <f t="shared" si="81"/>
        <v>candidate</v>
      </c>
    </row>
    <row r="2614" spans="12:17" x14ac:dyDescent="0.2">
      <c r="L2614" t="s">
        <v>2353</v>
      </c>
      <c r="M2614">
        <v>28</v>
      </c>
      <c r="N2614">
        <v>184</v>
      </c>
      <c r="O2614">
        <v>81</v>
      </c>
      <c r="P2614" t="str">
        <f t="shared" si="80"/>
        <v>candidate</v>
      </c>
      <c r="Q2614" t="str">
        <f t="shared" si="81"/>
        <v>candidate</v>
      </c>
    </row>
    <row r="2615" spans="12:17" x14ac:dyDescent="0.2">
      <c r="L2615" t="s">
        <v>2354</v>
      </c>
      <c r="M2615">
        <v>27</v>
      </c>
      <c r="N2615">
        <v>185</v>
      </c>
      <c r="O2615">
        <v>80</v>
      </c>
      <c r="P2615" t="str">
        <f t="shared" si="80"/>
        <v>candidate</v>
      </c>
      <c r="Q2615" t="str">
        <f t="shared" si="81"/>
        <v>candidate</v>
      </c>
    </row>
    <row r="2616" spans="12:17" x14ac:dyDescent="0.2">
      <c r="L2616" t="s">
        <v>2355</v>
      </c>
      <c r="M2616">
        <v>26</v>
      </c>
      <c r="N2616">
        <v>183</v>
      </c>
      <c r="O2616">
        <v>78</v>
      </c>
      <c r="P2616" t="str">
        <f t="shared" si="80"/>
        <v>candidate</v>
      </c>
      <c r="Q2616" t="str">
        <f t="shared" si="81"/>
        <v>candidate</v>
      </c>
    </row>
    <row r="2617" spans="12:17" x14ac:dyDescent="0.2">
      <c r="L2617" t="s">
        <v>2356</v>
      </c>
      <c r="M2617">
        <v>26</v>
      </c>
      <c r="N2617">
        <v>185</v>
      </c>
      <c r="O2617">
        <v>75</v>
      </c>
      <c r="P2617" t="str">
        <f t="shared" si="80"/>
        <v>candidate</v>
      </c>
      <c r="Q2617" t="str">
        <f t="shared" si="81"/>
        <v>candidate</v>
      </c>
    </row>
    <row r="2618" spans="12:17" x14ac:dyDescent="0.2">
      <c r="L2618" t="s">
        <v>2357</v>
      </c>
      <c r="M2618">
        <v>27</v>
      </c>
      <c r="N2618">
        <v>182</v>
      </c>
      <c r="O2618">
        <v>74</v>
      </c>
      <c r="P2618" t="str">
        <f t="shared" si="80"/>
        <v>candidate</v>
      </c>
      <c r="Q2618" t="str">
        <f t="shared" si="81"/>
        <v>candidate</v>
      </c>
    </row>
    <row r="2619" spans="12:17" x14ac:dyDescent="0.2">
      <c r="L2619" t="s">
        <v>1756</v>
      </c>
      <c r="M2619">
        <v>24</v>
      </c>
      <c r="N2619">
        <v>198</v>
      </c>
      <c r="O2619">
        <v>79</v>
      </c>
      <c r="P2619" t="str">
        <f t="shared" si="80"/>
        <v>candidate</v>
      </c>
      <c r="Q2619" t="str">
        <f t="shared" si="81"/>
        <v>candidate</v>
      </c>
    </row>
    <row r="2620" spans="12:17" x14ac:dyDescent="0.2">
      <c r="L2620" t="s">
        <v>2358</v>
      </c>
      <c r="M2620">
        <v>28</v>
      </c>
      <c r="N2620">
        <v>185</v>
      </c>
      <c r="O2620">
        <v>80</v>
      </c>
      <c r="P2620" t="str">
        <f t="shared" si="80"/>
        <v>candidate</v>
      </c>
      <c r="Q2620" t="str">
        <f t="shared" si="81"/>
        <v>candidate</v>
      </c>
    </row>
    <row r="2621" spans="12:17" x14ac:dyDescent="0.2">
      <c r="L2621" t="s">
        <v>2359</v>
      </c>
      <c r="M2621">
        <v>30</v>
      </c>
      <c r="N2621">
        <v>186</v>
      </c>
      <c r="O2621">
        <v>70</v>
      </c>
      <c r="P2621" t="str">
        <f t="shared" si="80"/>
        <v>candidate</v>
      </c>
      <c r="Q2621" t="str">
        <f t="shared" si="81"/>
        <v>candidate</v>
      </c>
    </row>
    <row r="2622" spans="12:17" x14ac:dyDescent="0.2">
      <c r="L2622" t="s">
        <v>2360</v>
      </c>
      <c r="M2622">
        <v>26</v>
      </c>
      <c r="N2622">
        <v>184</v>
      </c>
      <c r="O2622">
        <v>75</v>
      </c>
      <c r="P2622" t="str">
        <f t="shared" si="80"/>
        <v>candidate</v>
      </c>
      <c r="Q2622" t="str">
        <f t="shared" si="81"/>
        <v>candidate</v>
      </c>
    </row>
    <row r="2623" spans="12:17" x14ac:dyDescent="0.2">
      <c r="L2623" t="s">
        <v>2361</v>
      </c>
      <c r="M2623">
        <v>28</v>
      </c>
      <c r="N2623">
        <v>179</v>
      </c>
      <c r="O2623">
        <v>68</v>
      </c>
      <c r="P2623" t="str">
        <f t="shared" si="80"/>
        <v>conditioned</v>
      </c>
      <c r="Q2623" t="str">
        <f t="shared" si="81"/>
        <v>not a candidate</v>
      </c>
    </row>
    <row r="2624" spans="12:17" x14ac:dyDescent="0.2">
      <c r="L2624" t="s">
        <v>2362</v>
      </c>
      <c r="M2624">
        <v>23</v>
      </c>
      <c r="N2624">
        <v>168</v>
      </c>
      <c r="O2624">
        <v>65</v>
      </c>
      <c r="P2624" t="str">
        <f t="shared" si="80"/>
        <v>conditioned</v>
      </c>
      <c r="Q2624" t="str">
        <f t="shared" si="81"/>
        <v>not a candidate</v>
      </c>
    </row>
    <row r="2625" spans="12:17" x14ac:dyDescent="0.2">
      <c r="L2625" t="s">
        <v>2363</v>
      </c>
      <c r="M2625">
        <v>23</v>
      </c>
      <c r="N2625">
        <v>171</v>
      </c>
      <c r="O2625">
        <v>63</v>
      </c>
      <c r="P2625" t="str">
        <f t="shared" si="80"/>
        <v>conditioned</v>
      </c>
      <c r="Q2625" t="str">
        <f t="shared" si="81"/>
        <v>not a candidate</v>
      </c>
    </row>
    <row r="2626" spans="12:17" x14ac:dyDescent="0.2">
      <c r="L2626" t="s">
        <v>2364</v>
      </c>
      <c r="M2626">
        <v>23</v>
      </c>
      <c r="N2626">
        <v>187</v>
      </c>
      <c r="O2626">
        <v>85</v>
      </c>
      <c r="P2626" t="str">
        <f t="shared" ref="P2626:P2689" si="82">IF(AND(M2626&gt;=20, N2626&gt;=180), "candidate", "conditioned")</f>
        <v>candidate</v>
      </c>
      <c r="Q2626" t="str">
        <f t="shared" ref="Q2626:Q2689" si="83">IF(OR(M2626&lt;=22, N2626&gt;=183, O2626&gt;=74), "candidate", "not a candidate")</f>
        <v>candidate</v>
      </c>
    </row>
    <row r="2627" spans="12:17" x14ac:dyDescent="0.2">
      <c r="L2627" t="s">
        <v>2365</v>
      </c>
      <c r="M2627">
        <v>26</v>
      </c>
      <c r="N2627">
        <v>191</v>
      </c>
      <c r="O2627">
        <v>85</v>
      </c>
      <c r="P2627" t="str">
        <f t="shared" si="82"/>
        <v>candidate</v>
      </c>
      <c r="Q2627" t="str">
        <f t="shared" si="83"/>
        <v>candidate</v>
      </c>
    </row>
    <row r="2628" spans="12:17" x14ac:dyDescent="0.2">
      <c r="L2628" t="s">
        <v>2275</v>
      </c>
      <c r="M2628">
        <v>25</v>
      </c>
      <c r="N2628">
        <v>197</v>
      </c>
      <c r="O2628">
        <v>98</v>
      </c>
      <c r="P2628" t="str">
        <f t="shared" si="82"/>
        <v>candidate</v>
      </c>
      <c r="Q2628" t="str">
        <f t="shared" si="83"/>
        <v>candidate</v>
      </c>
    </row>
    <row r="2629" spans="12:17" x14ac:dyDescent="0.2">
      <c r="L2629" t="s">
        <v>2276</v>
      </c>
      <c r="M2629">
        <v>26</v>
      </c>
      <c r="N2629">
        <v>170</v>
      </c>
      <c r="O2629">
        <v>75</v>
      </c>
      <c r="P2629" t="str">
        <f t="shared" si="82"/>
        <v>conditioned</v>
      </c>
      <c r="Q2629" t="str">
        <f t="shared" si="83"/>
        <v>candidate</v>
      </c>
    </row>
    <row r="2630" spans="12:17" x14ac:dyDescent="0.2">
      <c r="L2630" t="s">
        <v>2277</v>
      </c>
      <c r="M2630">
        <v>25</v>
      </c>
      <c r="N2630">
        <v>169</v>
      </c>
      <c r="O2630">
        <v>60</v>
      </c>
      <c r="P2630" t="str">
        <f t="shared" si="82"/>
        <v>conditioned</v>
      </c>
      <c r="Q2630" t="str">
        <f t="shared" si="83"/>
        <v>not a candidate</v>
      </c>
    </row>
    <row r="2631" spans="12:17" x14ac:dyDescent="0.2">
      <c r="L2631" t="s">
        <v>2278</v>
      </c>
      <c r="M2631">
        <v>25</v>
      </c>
      <c r="N2631">
        <v>187</v>
      </c>
      <c r="O2631">
        <v>77</v>
      </c>
      <c r="P2631" t="str">
        <f t="shared" si="82"/>
        <v>candidate</v>
      </c>
      <c r="Q2631" t="str">
        <f t="shared" si="83"/>
        <v>candidate</v>
      </c>
    </row>
    <row r="2632" spans="12:17" x14ac:dyDescent="0.2">
      <c r="L2632" t="s">
        <v>2366</v>
      </c>
      <c r="M2632">
        <v>25</v>
      </c>
      <c r="N2632">
        <v>183</v>
      </c>
      <c r="O2632">
        <v>80</v>
      </c>
      <c r="P2632" t="str">
        <f t="shared" si="82"/>
        <v>candidate</v>
      </c>
      <c r="Q2632" t="str">
        <f t="shared" si="83"/>
        <v>candidate</v>
      </c>
    </row>
    <row r="2633" spans="12:17" x14ac:dyDescent="0.2">
      <c r="L2633" t="s">
        <v>1244</v>
      </c>
      <c r="M2633">
        <v>28</v>
      </c>
      <c r="N2633">
        <v>172</v>
      </c>
      <c r="O2633">
        <v>70</v>
      </c>
      <c r="P2633" t="str">
        <f t="shared" si="82"/>
        <v>conditioned</v>
      </c>
      <c r="Q2633" t="str">
        <f t="shared" si="83"/>
        <v>not a candidate</v>
      </c>
    </row>
    <row r="2634" spans="12:17" x14ac:dyDescent="0.2">
      <c r="L2634" t="s">
        <v>2279</v>
      </c>
      <c r="M2634">
        <v>27</v>
      </c>
      <c r="N2634">
        <v>172</v>
      </c>
      <c r="O2634">
        <v>65</v>
      </c>
      <c r="P2634" t="str">
        <f t="shared" si="82"/>
        <v>conditioned</v>
      </c>
      <c r="Q2634" t="str">
        <f t="shared" si="83"/>
        <v>not a candidate</v>
      </c>
    </row>
    <row r="2635" spans="12:17" x14ac:dyDescent="0.2">
      <c r="L2635" t="s">
        <v>2280</v>
      </c>
      <c r="M2635">
        <v>25</v>
      </c>
      <c r="N2635">
        <v>190</v>
      </c>
      <c r="O2635">
        <v>83</v>
      </c>
      <c r="P2635" t="str">
        <f t="shared" si="82"/>
        <v>candidate</v>
      </c>
      <c r="Q2635" t="str">
        <f t="shared" si="83"/>
        <v>candidate</v>
      </c>
    </row>
    <row r="2636" spans="12:17" x14ac:dyDescent="0.2">
      <c r="L2636" t="s">
        <v>2281</v>
      </c>
      <c r="M2636">
        <v>24</v>
      </c>
      <c r="N2636">
        <v>178</v>
      </c>
      <c r="O2636">
        <v>68</v>
      </c>
      <c r="P2636" t="str">
        <f t="shared" si="82"/>
        <v>conditioned</v>
      </c>
      <c r="Q2636" t="str">
        <f t="shared" si="83"/>
        <v>not a candidate</v>
      </c>
    </row>
    <row r="2637" spans="12:17" x14ac:dyDescent="0.2">
      <c r="L2637" t="s">
        <v>2282</v>
      </c>
      <c r="M2637">
        <v>26</v>
      </c>
      <c r="N2637">
        <v>174</v>
      </c>
      <c r="O2637">
        <v>75</v>
      </c>
      <c r="P2637" t="str">
        <f t="shared" si="82"/>
        <v>conditioned</v>
      </c>
      <c r="Q2637" t="str">
        <f t="shared" si="83"/>
        <v>candidate</v>
      </c>
    </row>
    <row r="2638" spans="12:17" x14ac:dyDescent="0.2">
      <c r="L2638" t="s">
        <v>2283</v>
      </c>
      <c r="M2638">
        <v>26</v>
      </c>
      <c r="N2638">
        <v>174</v>
      </c>
      <c r="O2638">
        <v>69</v>
      </c>
      <c r="P2638" t="str">
        <f t="shared" si="82"/>
        <v>conditioned</v>
      </c>
      <c r="Q2638" t="str">
        <f t="shared" si="83"/>
        <v>not a candidate</v>
      </c>
    </row>
    <row r="2639" spans="12:17" x14ac:dyDescent="0.2">
      <c r="L2639" t="s">
        <v>1765</v>
      </c>
      <c r="M2639">
        <v>26</v>
      </c>
      <c r="N2639">
        <v>183</v>
      </c>
      <c r="O2639">
        <v>74</v>
      </c>
      <c r="P2639" t="str">
        <f t="shared" si="82"/>
        <v>candidate</v>
      </c>
      <c r="Q2639" t="str">
        <f t="shared" si="83"/>
        <v>candidate</v>
      </c>
    </row>
    <row r="2640" spans="12:17" x14ac:dyDescent="0.2">
      <c r="L2640" t="s">
        <v>2284</v>
      </c>
      <c r="M2640">
        <v>25</v>
      </c>
      <c r="N2640">
        <v>171</v>
      </c>
      <c r="O2640">
        <v>64</v>
      </c>
      <c r="P2640" t="str">
        <f t="shared" si="82"/>
        <v>conditioned</v>
      </c>
      <c r="Q2640" t="str">
        <f t="shared" si="83"/>
        <v>not a candidate</v>
      </c>
    </row>
    <row r="2641" spans="12:17" x14ac:dyDescent="0.2">
      <c r="L2641" t="s">
        <v>2285</v>
      </c>
      <c r="M2641">
        <v>26</v>
      </c>
      <c r="N2641">
        <v>180</v>
      </c>
      <c r="O2641">
        <v>67</v>
      </c>
      <c r="P2641" t="str">
        <f t="shared" si="82"/>
        <v>candidate</v>
      </c>
      <c r="Q2641" t="str">
        <f t="shared" si="83"/>
        <v>not a candidate</v>
      </c>
    </row>
    <row r="2642" spans="12:17" x14ac:dyDescent="0.2">
      <c r="L2642" t="s">
        <v>2367</v>
      </c>
      <c r="M2642">
        <v>29</v>
      </c>
      <c r="N2642">
        <v>180</v>
      </c>
      <c r="O2642">
        <v>75</v>
      </c>
      <c r="P2642" t="str">
        <f t="shared" si="82"/>
        <v>candidate</v>
      </c>
      <c r="Q2642" t="str">
        <f t="shared" si="83"/>
        <v>candidate</v>
      </c>
    </row>
    <row r="2643" spans="12:17" x14ac:dyDescent="0.2">
      <c r="L2643" t="s">
        <v>1806</v>
      </c>
      <c r="M2643">
        <v>26</v>
      </c>
      <c r="N2643">
        <v>187</v>
      </c>
      <c r="O2643">
        <v>79</v>
      </c>
      <c r="P2643" t="str">
        <f t="shared" si="82"/>
        <v>candidate</v>
      </c>
      <c r="Q2643" t="str">
        <f t="shared" si="83"/>
        <v>candidate</v>
      </c>
    </row>
    <row r="2644" spans="12:17" x14ac:dyDescent="0.2">
      <c r="L2644" t="s">
        <v>2368</v>
      </c>
      <c r="M2644">
        <v>28</v>
      </c>
      <c r="N2644">
        <v>184</v>
      </c>
      <c r="O2644">
        <v>76</v>
      </c>
      <c r="P2644" t="str">
        <f t="shared" si="82"/>
        <v>candidate</v>
      </c>
      <c r="Q2644" t="str">
        <f t="shared" si="83"/>
        <v>candidate</v>
      </c>
    </row>
    <row r="2645" spans="12:17" x14ac:dyDescent="0.2">
      <c r="L2645" t="s">
        <v>2369</v>
      </c>
      <c r="M2645">
        <v>29</v>
      </c>
      <c r="N2645">
        <v>183</v>
      </c>
      <c r="O2645">
        <v>80</v>
      </c>
      <c r="P2645" t="str">
        <f t="shared" si="82"/>
        <v>candidate</v>
      </c>
      <c r="Q2645" t="str">
        <f t="shared" si="83"/>
        <v>candidate</v>
      </c>
    </row>
    <row r="2646" spans="12:17" x14ac:dyDescent="0.2">
      <c r="L2646" t="s">
        <v>2370</v>
      </c>
      <c r="M2646">
        <v>31</v>
      </c>
      <c r="N2646">
        <v>188</v>
      </c>
      <c r="O2646">
        <v>80</v>
      </c>
      <c r="P2646" t="str">
        <f t="shared" si="82"/>
        <v>candidate</v>
      </c>
      <c r="Q2646" t="str">
        <f t="shared" si="83"/>
        <v>candidate</v>
      </c>
    </row>
    <row r="2647" spans="12:17" x14ac:dyDescent="0.2">
      <c r="L2647" t="s">
        <v>1816</v>
      </c>
      <c r="M2647">
        <v>30</v>
      </c>
      <c r="N2647">
        <v>179</v>
      </c>
      <c r="O2647">
        <v>73</v>
      </c>
      <c r="P2647" t="str">
        <f t="shared" si="82"/>
        <v>conditioned</v>
      </c>
      <c r="Q2647" t="str">
        <f t="shared" si="83"/>
        <v>not a candidate</v>
      </c>
    </row>
    <row r="2648" spans="12:17" x14ac:dyDescent="0.2">
      <c r="L2648" t="s">
        <v>2371</v>
      </c>
      <c r="M2648">
        <v>27</v>
      </c>
      <c r="N2648">
        <v>185</v>
      </c>
      <c r="O2648">
        <v>74</v>
      </c>
      <c r="P2648" t="str">
        <f t="shared" si="82"/>
        <v>candidate</v>
      </c>
      <c r="Q2648" t="str">
        <f t="shared" si="83"/>
        <v>candidate</v>
      </c>
    </row>
    <row r="2649" spans="12:17" x14ac:dyDescent="0.2">
      <c r="L2649" t="s">
        <v>2372</v>
      </c>
      <c r="M2649">
        <v>28</v>
      </c>
      <c r="N2649">
        <v>187</v>
      </c>
      <c r="O2649">
        <v>78</v>
      </c>
      <c r="P2649" t="str">
        <f t="shared" si="82"/>
        <v>candidate</v>
      </c>
      <c r="Q2649" t="str">
        <f t="shared" si="83"/>
        <v>candidate</v>
      </c>
    </row>
    <row r="2650" spans="12:17" x14ac:dyDescent="0.2">
      <c r="L2650" t="s">
        <v>2373</v>
      </c>
      <c r="M2650">
        <v>30</v>
      </c>
      <c r="N2650">
        <v>170</v>
      </c>
      <c r="O2650">
        <v>65</v>
      </c>
      <c r="P2650" t="str">
        <f t="shared" si="82"/>
        <v>conditioned</v>
      </c>
      <c r="Q2650" t="str">
        <f t="shared" si="83"/>
        <v>not a candidate</v>
      </c>
    </row>
    <row r="2651" spans="12:17" x14ac:dyDescent="0.2">
      <c r="L2651" t="s">
        <v>2374</v>
      </c>
      <c r="M2651">
        <v>27</v>
      </c>
      <c r="N2651">
        <v>183</v>
      </c>
      <c r="O2651">
        <v>73</v>
      </c>
      <c r="P2651" t="str">
        <f t="shared" si="82"/>
        <v>candidate</v>
      </c>
      <c r="Q2651" t="str">
        <f t="shared" si="83"/>
        <v>candidate</v>
      </c>
    </row>
    <row r="2652" spans="12:17" x14ac:dyDescent="0.2">
      <c r="L2652" t="s">
        <v>1819</v>
      </c>
      <c r="M2652">
        <v>27</v>
      </c>
      <c r="N2652">
        <v>181</v>
      </c>
      <c r="O2652">
        <v>73</v>
      </c>
      <c r="P2652" t="str">
        <f t="shared" si="82"/>
        <v>candidate</v>
      </c>
      <c r="Q2652" t="str">
        <f t="shared" si="83"/>
        <v>not a candidate</v>
      </c>
    </row>
    <row r="2653" spans="12:17" x14ac:dyDescent="0.2">
      <c r="L2653" t="s">
        <v>2375</v>
      </c>
      <c r="M2653">
        <v>32</v>
      </c>
      <c r="N2653">
        <v>179</v>
      </c>
      <c r="O2653">
        <v>75</v>
      </c>
      <c r="P2653" t="str">
        <f t="shared" si="82"/>
        <v>conditioned</v>
      </c>
      <c r="Q2653" t="str">
        <f t="shared" si="83"/>
        <v>candidate</v>
      </c>
    </row>
    <row r="2654" spans="12:17" x14ac:dyDescent="0.2">
      <c r="L2654" t="s">
        <v>2376</v>
      </c>
      <c r="M2654">
        <v>27</v>
      </c>
      <c r="N2654">
        <v>193</v>
      </c>
      <c r="O2654">
        <v>84</v>
      </c>
      <c r="P2654" t="str">
        <f t="shared" si="82"/>
        <v>candidate</v>
      </c>
      <c r="Q2654" t="str">
        <f t="shared" si="83"/>
        <v>candidate</v>
      </c>
    </row>
    <row r="2655" spans="12:17" x14ac:dyDescent="0.2">
      <c r="L2655" t="s">
        <v>2377</v>
      </c>
      <c r="M2655">
        <v>29</v>
      </c>
      <c r="N2655">
        <v>174</v>
      </c>
      <c r="O2655">
        <v>69</v>
      </c>
      <c r="P2655" t="str">
        <f t="shared" si="82"/>
        <v>conditioned</v>
      </c>
      <c r="Q2655" t="str">
        <f t="shared" si="83"/>
        <v>not a candidate</v>
      </c>
    </row>
    <row r="2656" spans="12:17" x14ac:dyDescent="0.2">
      <c r="L2656" t="s">
        <v>2378</v>
      </c>
      <c r="M2656">
        <v>26</v>
      </c>
      <c r="N2656">
        <v>178</v>
      </c>
      <c r="O2656">
        <v>74</v>
      </c>
      <c r="P2656" t="str">
        <f t="shared" si="82"/>
        <v>conditioned</v>
      </c>
      <c r="Q2656" t="str">
        <f t="shared" si="83"/>
        <v>candidate</v>
      </c>
    </row>
    <row r="2657" spans="12:17" x14ac:dyDescent="0.2">
      <c r="L2657" t="s">
        <v>2379</v>
      </c>
      <c r="M2657">
        <v>29</v>
      </c>
      <c r="N2657">
        <v>169</v>
      </c>
      <c r="O2657">
        <v>68</v>
      </c>
      <c r="P2657" t="str">
        <f t="shared" si="82"/>
        <v>conditioned</v>
      </c>
      <c r="Q2657" t="str">
        <f t="shared" si="83"/>
        <v>not a candidate</v>
      </c>
    </row>
    <row r="2658" spans="12:17" x14ac:dyDescent="0.2">
      <c r="L2658" t="s">
        <v>2380</v>
      </c>
      <c r="M2658">
        <v>28</v>
      </c>
      <c r="N2658">
        <v>178</v>
      </c>
      <c r="O2658">
        <v>71</v>
      </c>
      <c r="P2658" t="str">
        <f t="shared" si="82"/>
        <v>conditioned</v>
      </c>
      <c r="Q2658" t="str">
        <f t="shared" si="83"/>
        <v>not a candidate</v>
      </c>
    </row>
    <row r="2659" spans="12:17" x14ac:dyDescent="0.2">
      <c r="L2659" t="s">
        <v>2381</v>
      </c>
      <c r="M2659">
        <v>35</v>
      </c>
      <c r="N2659">
        <v>170</v>
      </c>
      <c r="O2659">
        <v>69</v>
      </c>
      <c r="P2659" t="str">
        <f t="shared" si="82"/>
        <v>conditioned</v>
      </c>
      <c r="Q2659" t="str">
        <f t="shared" si="83"/>
        <v>not a candidate</v>
      </c>
    </row>
    <row r="2660" spans="12:17" x14ac:dyDescent="0.2">
      <c r="L2660" t="s">
        <v>2382</v>
      </c>
      <c r="M2660">
        <v>27</v>
      </c>
      <c r="N2660">
        <v>191</v>
      </c>
      <c r="O2660">
        <v>82</v>
      </c>
      <c r="P2660" t="str">
        <f t="shared" si="82"/>
        <v>candidate</v>
      </c>
      <c r="Q2660" t="str">
        <f t="shared" si="83"/>
        <v>candidate</v>
      </c>
    </row>
    <row r="2661" spans="12:17" x14ac:dyDescent="0.2">
      <c r="L2661" t="s">
        <v>2383</v>
      </c>
      <c r="M2661">
        <v>28</v>
      </c>
      <c r="N2661">
        <v>193</v>
      </c>
      <c r="O2661">
        <v>88</v>
      </c>
      <c r="P2661" t="str">
        <f t="shared" si="82"/>
        <v>candidate</v>
      </c>
      <c r="Q2661" t="str">
        <f t="shared" si="83"/>
        <v>candidate</v>
      </c>
    </row>
    <row r="2662" spans="12:17" x14ac:dyDescent="0.2">
      <c r="L2662" t="s">
        <v>2384</v>
      </c>
      <c r="M2662">
        <v>28</v>
      </c>
      <c r="N2662">
        <v>190</v>
      </c>
      <c r="O2662">
        <v>85</v>
      </c>
      <c r="P2662" t="str">
        <f t="shared" si="82"/>
        <v>candidate</v>
      </c>
      <c r="Q2662" t="str">
        <f t="shared" si="83"/>
        <v>candidate</v>
      </c>
    </row>
    <row r="2663" spans="12:17" x14ac:dyDescent="0.2">
      <c r="L2663" t="s">
        <v>2385</v>
      </c>
      <c r="M2663">
        <v>28</v>
      </c>
      <c r="N2663">
        <v>184</v>
      </c>
      <c r="O2663">
        <v>77</v>
      </c>
      <c r="P2663" t="str">
        <f t="shared" si="82"/>
        <v>candidate</v>
      </c>
      <c r="Q2663" t="str">
        <f t="shared" si="83"/>
        <v>candidate</v>
      </c>
    </row>
    <row r="2664" spans="12:17" x14ac:dyDescent="0.2">
      <c r="L2664" t="s">
        <v>2386</v>
      </c>
      <c r="M2664">
        <v>31</v>
      </c>
      <c r="N2664">
        <v>182</v>
      </c>
      <c r="O2664">
        <v>75</v>
      </c>
      <c r="P2664" t="str">
        <f t="shared" si="82"/>
        <v>candidate</v>
      </c>
      <c r="Q2664" t="str">
        <f t="shared" si="83"/>
        <v>candidate</v>
      </c>
    </row>
    <row r="2665" spans="12:17" x14ac:dyDescent="0.2">
      <c r="L2665" t="s">
        <v>2387</v>
      </c>
      <c r="M2665">
        <v>31</v>
      </c>
      <c r="N2665">
        <v>175</v>
      </c>
      <c r="O2665">
        <v>75</v>
      </c>
      <c r="P2665" t="str">
        <f t="shared" si="82"/>
        <v>conditioned</v>
      </c>
      <c r="Q2665" t="str">
        <f t="shared" si="83"/>
        <v>candidate</v>
      </c>
    </row>
    <row r="2666" spans="12:17" x14ac:dyDescent="0.2">
      <c r="L2666" t="s">
        <v>2388</v>
      </c>
      <c r="M2666">
        <v>27</v>
      </c>
      <c r="N2666">
        <v>185</v>
      </c>
      <c r="O2666">
        <v>80</v>
      </c>
      <c r="P2666" t="str">
        <f t="shared" si="82"/>
        <v>candidate</v>
      </c>
      <c r="Q2666" t="str">
        <f t="shared" si="83"/>
        <v>candidate</v>
      </c>
    </row>
    <row r="2667" spans="12:17" x14ac:dyDescent="0.2">
      <c r="L2667" t="s">
        <v>2389</v>
      </c>
      <c r="M2667">
        <v>28</v>
      </c>
      <c r="N2667">
        <v>185</v>
      </c>
      <c r="O2667">
        <v>74</v>
      </c>
      <c r="P2667" t="str">
        <f t="shared" si="82"/>
        <v>candidate</v>
      </c>
      <c r="Q2667" t="str">
        <f t="shared" si="83"/>
        <v>candidate</v>
      </c>
    </row>
    <row r="2668" spans="12:17" x14ac:dyDescent="0.2">
      <c r="L2668" t="s">
        <v>2390</v>
      </c>
      <c r="M2668">
        <v>27</v>
      </c>
      <c r="N2668">
        <v>170</v>
      </c>
      <c r="O2668">
        <v>68</v>
      </c>
      <c r="P2668" t="str">
        <f t="shared" si="82"/>
        <v>conditioned</v>
      </c>
      <c r="Q2668" t="str">
        <f t="shared" si="83"/>
        <v>not a candidate</v>
      </c>
    </row>
    <row r="2669" spans="12:17" x14ac:dyDescent="0.2">
      <c r="L2669" t="s">
        <v>2391</v>
      </c>
      <c r="M2669">
        <v>32</v>
      </c>
      <c r="N2669">
        <v>177</v>
      </c>
      <c r="O2669">
        <v>73</v>
      </c>
      <c r="P2669" t="str">
        <f t="shared" si="82"/>
        <v>conditioned</v>
      </c>
      <c r="Q2669" t="str">
        <f t="shared" si="83"/>
        <v>not a candidate</v>
      </c>
    </row>
    <row r="2670" spans="12:17" x14ac:dyDescent="0.2">
      <c r="L2670" t="s">
        <v>2392</v>
      </c>
      <c r="M2670">
        <v>31</v>
      </c>
      <c r="N2670">
        <v>171</v>
      </c>
      <c r="O2670">
        <v>74</v>
      </c>
      <c r="P2670" t="str">
        <f t="shared" si="82"/>
        <v>conditioned</v>
      </c>
      <c r="Q2670" t="str">
        <f t="shared" si="83"/>
        <v>candidate</v>
      </c>
    </row>
    <row r="2671" spans="12:17" x14ac:dyDescent="0.2">
      <c r="L2671" t="s">
        <v>2393</v>
      </c>
      <c r="M2671">
        <v>27</v>
      </c>
      <c r="N2671">
        <v>195</v>
      </c>
      <c r="O2671">
        <v>94</v>
      </c>
      <c r="P2671" t="str">
        <f t="shared" si="82"/>
        <v>candidate</v>
      </c>
      <c r="Q2671" t="str">
        <f t="shared" si="83"/>
        <v>candidate</v>
      </c>
    </row>
    <row r="2672" spans="12:17" x14ac:dyDescent="0.2">
      <c r="L2672" t="s">
        <v>1827</v>
      </c>
      <c r="M2672">
        <v>30</v>
      </c>
      <c r="N2672">
        <v>179</v>
      </c>
      <c r="O2672">
        <v>70</v>
      </c>
      <c r="P2672" t="str">
        <f t="shared" si="82"/>
        <v>conditioned</v>
      </c>
      <c r="Q2672" t="str">
        <f t="shared" si="83"/>
        <v>not a candidate</v>
      </c>
    </row>
    <row r="2673" spans="12:17" x14ac:dyDescent="0.2">
      <c r="L2673" t="s">
        <v>2394</v>
      </c>
      <c r="M2673">
        <v>27</v>
      </c>
      <c r="N2673">
        <v>180</v>
      </c>
      <c r="O2673">
        <v>73</v>
      </c>
      <c r="P2673" t="str">
        <f t="shared" si="82"/>
        <v>candidate</v>
      </c>
      <c r="Q2673" t="str">
        <f t="shared" si="83"/>
        <v>not a candidate</v>
      </c>
    </row>
    <row r="2674" spans="12:17" x14ac:dyDescent="0.2">
      <c r="L2674" t="s">
        <v>2395</v>
      </c>
      <c r="M2674">
        <v>27</v>
      </c>
      <c r="N2674">
        <v>181</v>
      </c>
      <c r="O2674">
        <v>81</v>
      </c>
      <c r="P2674" t="str">
        <f t="shared" si="82"/>
        <v>candidate</v>
      </c>
      <c r="Q2674" t="str">
        <f t="shared" si="83"/>
        <v>candidate</v>
      </c>
    </row>
    <row r="2675" spans="12:17" x14ac:dyDescent="0.2">
      <c r="L2675" t="s">
        <v>2396</v>
      </c>
      <c r="M2675">
        <v>32</v>
      </c>
      <c r="N2675">
        <v>188</v>
      </c>
      <c r="O2675">
        <v>79</v>
      </c>
      <c r="P2675" t="str">
        <f t="shared" si="82"/>
        <v>candidate</v>
      </c>
      <c r="Q2675" t="str">
        <f t="shared" si="83"/>
        <v>candidate</v>
      </c>
    </row>
    <row r="2676" spans="12:17" x14ac:dyDescent="0.2">
      <c r="L2676" t="s">
        <v>2397</v>
      </c>
      <c r="M2676">
        <v>30</v>
      </c>
      <c r="N2676">
        <v>185</v>
      </c>
      <c r="O2676">
        <v>82</v>
      </c>
      <c r="P2676" t="str">
        <f t="shared" si="82"/>
        <v>candidate</v>
      </c>
      <c r="Q2676" t="str">
        <f t="shared" si="83"/>
        <v>candidate</v>
      </c>
    </row>
    <row r="2677" spans="12:17" x14ac:dyDescent="0.2">
      <c r="L2677" t="s">
        <v>2398</v>
      </c>
      <c r="M2677">
        <v>28</v>
      </c>
      <c r="N2677">
        <v>173</v>
      </c>
      <c r="O2677">
        <v>67</v>
      </c>
      <c r="P2677" t="str">
        <f t="shared" si="82"/>
        <v>conditioned</v>
      </c>
      <c r="Q2677" t="str">
        <f t="shared" si="83"/>
        <v>not a candidate</v>
      </c>
    </row>
    <row r="2678" spans="12:17" x14ac:dyDescent="0.2">
      <c r="L2678" t="s">
        <v>2399</v>
      </c>
      <c r="M2678">
        <v>27</v>
      </c>
      <c r="N2678">
        <v>180</v>
      </c>
      <c r="O2678">
        <v>74</v>
      </c>
      <c r="P2678" t="str">
        <f t="shared" si="82"/>
        <v>candidate</v>
      </c>
      <c r="Q2678" t="str">
        <f t="shared" si="83"/>
        <v>candidate</v>
      </c>
    </row>
    <row r="2679" spans="12:17" x14ac:dyDescent="0.2">
      <c r="L2679" t="s">
        <v>2400</v>
      </c>
      <c r="M2679">
        <v>29</v>
      </c>
      <c r="N2679">
        <v>187</v>
      </c>
      <c r="O2679">
        <v>83</v>
      </c>
      <c r="P2679" t="str">
        <f t="shared" si="82"/>
        <v>candidate</v>
      </c>
      <c r="Q2679" t="str">
        <f t="shared" si="83"/>
        <v>candidate</v>
      </c>
    </row>
    <row r="2680" spans="12:17" x14ac:dyDescent="0.2">
      <c r="L2680" t="s">
        <v>2401</v>
      </c>
      <c r="M2680">
        <v>28</v>
      </c>
      <c r="N2680">
        <v>189</v>
      </c>
      <c r="O2680">
        <v>85</v>
      </c>
      <c r="P2680" t="str">
        <f t="shared" si="82"/>
        <v>candidate</v>
      </c>
      <c r="Q2680" t="str">
        <f t="shared" si="83"/>
        <v>candidate</v>
      </c>
    </row>
    <row r="2681" spans="12:17" x14ac:dyDescent="0.2">
      <c r="L2681" t="s">
        <v>2402</v>
      </c>
      <c r="M2681">
        <v>27</v>
      </c>
      <c r="N2681">
        <v>193</v>
      </c>
      <c r="O2681">
        <v>77</v>
      </c>
      <c r="P2681" t="str">
        <f t="shared" si="82"/>
        <v>candidate</v>
      </c>
      <c r="Q2681" t="str">
        <f t="shared" si="83"/>
        <v>candidate</v>
      </c>
    </row>
    <row r="2682" spans="12:17" x14ac:dyDescent="0.2">
      <c r="L2682" t="s">
        <v>2403</v>
      </c>
      <c r="M2682">
        <v>30</v>
      </c>
      <c r="N2682">
        <v>191</v>
      </c>
      <c r="O2682">
        <v>86</v>
      </c>
      <c r="P2682" t="str">
        <f t="shared" si="82"/>
        <v>candidate</v>
      </c>
      <c r="Q2682" t="str">
        <f t="shared" si="83"/>
        <v>candidate</v>
      </c>
    </row>
    <row r="2683" spans="12:17" x14ac:dyDescent="0.2">
      <c r="L2683" t="s">
        <v>2404</v>
      </c>
      <c r="M2683">
        <v>28</v>
      </c>
      <c r="N2683">
        <v>184</v>
      </c>
      <c r="O2683">
        <v>80</v>
      </c>
      <c r="P2683" t="str">
        <f t="shared" si="82"/>
        <v>candidate</v>
      </c>
      <c r="Q2683" t="str">
        <f t="shared" si="83"/>
        <v>candidate</v>
      </c>
    </row>
    <row r="2684" spans="12:17" x14ac:dyDescent="0.2">
      <c r="L2684" t="s">
        <v>2405</v>
      </c>
      <c r="M2684">
        <v>27</v>
      </c>
      <c r="N2684">
        <v>185</v>
      </c>
      <c r="O2684">
        <v>71</v>
      </c>
      <c r="P2684" t="str">
        <f t="shared" si="82"/>
        <v>candidate</v>
      </c>
      <c r="Q2684" t="str">
        <f t="shared" si="83"/>
        <v>candidate</v>
      </c>
    </row>
    <row r="2685" spans="12:17" x14ac:dyDescent="0.2">
      <c r="L2685" t="s">
        <v>2406</v>
      </c>
      <c r="M2685">
        <v>34</v>
      </c>
      <c r="N2685">
        <v>190</v>
      </c>
      <c r="O2685">
        <v>80</v>
      </c>
      <c r="P2685" t="str">
        <f t="shared" si="82"/>
        <v>candidate</v>
      </c>
      <c r="Q2685" t="str">
        <f t="shared" si="83"/>
        <v>candidate</v>
      </c>
    </row>
    <row r="2686" spans="12:17" x14ac:dyDescent="0.2">
      <c r="L2686" t="s">
        <v>2407</v>
      </c>
      <c r="M2686">
        <v>29</v>
      </c>
      <c r="N2686">
        <v>168</v>
      </c>
      <c r="O2686">
        <v>67</v>
      </c>
      <c r="P2686" t="str">
        <f t="shared" si="82"/>
        <v>conditioned</v>
      </c>
      <c r="Q2686" t="str">
        <f t="shared" si="83"/>
        <v>not a candidate</v>
      </c>
    </row>
    <row r="2687" spans="12:17" x14ac:dyDescent="0.2">
      <c r="L2687" t="s">
        <v>2408</v>
      </c>
      <c r="M2687">
        <v>28</v>
      </c>
      <c r="N2687">
        <v>186</v>
      </c>
      <c r="O2687">
        <v>81</v>
      </c>
      <c r="P2687" t="str">
        <f t="shared" si="82"/>
        <v>candidate</v>
      </c>
      <c r="Q2687" t="str">
        <f t="shared" si="83"/>
        <v>candidate</v>
      </c>
    </row>
    <row r="2688" spans="12:17" x14ac:dyDescent="0.2">
      <c r="L2688" t="s">
        <v>2409</v>
      </c>
      <c r="M2688">
        <v>27</v>
      </c>
      <c r="N2688">
        <v>189</v>
      </c>
      <c r="O2688">
        <v>77</v>
      </c>
      <c r="P2688" t="str">
        <f t="shared" si="82"/>
        <v>candidate</v>
      </c>
      <c r="Q2688" t="str">
        <f t="shared" si="83"/>
        <v>candidate</v>
      </c>
    </row>
    <row r="2689" spans="12:17" x14ac:dyDescent="0.2">
      <c r="L2689" t="s">
        <v>2410</v>
      </c>
      <c r="M2689">
        <v>26</v>
      </c>
      <c r="N2689">
        <v>170</v>
      </c>
      <c r="O2689">
        <v>62</v>
      </c>
      <c r="P2689" t="str">
        <f t="shared" si="82"/>
        <v>conditioned</v>
      </c>
      <c r="Q2689" t="str">
        <f t="shared" si="83"/>
        <v>not a candidate</v>
      </c>
    </row>
    <row r="2690" spans="12:17" x14ac:dyDescent="0.2">
      <c r="L2690" t="s">
        <v>2411</v>
      </c>
      <c r="M2690">
        <v>28</v>
      </c>
      <c r="N2690">
        <v>174</v>
      </c>
      <c r="O2690">
        <v>64</v>
      </c>
      <c r="P2690" t="str">
        <f t="shared" ref="P2690:P2753" si="84">IF(AND(M2690&gt;=20, N2690&gt;=180), "candidate", "conditioned")</f>
        <v>conditioned</v>
      </c>
      <c r="Q2690" t="str">
        <f t="shared" ref="Q2690:Q2753" si="85">IF(OR(M2690&lt;=22, N2690&gt;=183, O2690&gt;=74), "candidate", "not a candidate")</f>
        <v>not a candidate</v>
      </c>
    </row>
    <row r="2691" spans="12:17" x14ac:dyDescent="0.2">
      <c r="L2691" t="s">
        <v>2412</v>
      </c>
      <c r="M2691">
        <v>28</v>
      </c>
      <c r="N2691">
        <v>185</v>
      </c>
      <c r="O2691">
        <v>81</v>
      </c>
      <c r="P2691" t="str">
        <f t="shared" si="84"/>
        <v>candidate</v>
      </c>
      <c r="Q2691" t="str">
        <f t="shared" si="85"/>
        <v>candidate</v>
      </c>
    </row>
    <row r="2692" spans="12:17" x14ac:dyDescent="0.2">
      <c r="L2692" t="s">
        <v>2413</v>
      </c>
      <c r="M2692">
        <v>29</v>
      </c>
      <c r="N2692">
        <v>180</v>
      </c>
      <c r="O2692">
        <v>75</v>
      </c>
      <c r="P2692" t="str">
        <f t="shared" si="84"/>
        <v>candidate</v>
      </c>
      <c r="Q2692" t="str">
        <f t="shared" si="85"/>
        <v>candidate</v>
      </c>
    </row>
    <row r="2693" spans="12:17" x14ac:dyDescent="0.2">
      <c r="L2693" t="s">
        <v>2414</v>
      </c>
      <c r="M2693">
        <v>27</v>
      </c>
      <c r="N2693">
        <v>174</v>
      </c>
      <c r="O2693">
        <v>70</v>
      </c>
      <c r="P2693" t="str">
        <f t="shared" si="84"/>
        <v>conditioned</v>
      </c>
      <c r="Q2693" t="str">
        <f t="shared" si="85"/>
        <v>not a candidate</v>
      </c>
    </row>
    <row r="2694" spans="12:17" x14ac:dyDescent="0.2">
      <c r="L2694" t="s">
        <v>2415</v>
      </c>
      <c r="M2694">
        <v>27</v>
      </c>
      <c r="N2694">
        <v>188</v>
      </c>
      <c r="O2694">
        <v>83</v>
      </c>
      <c r="P2694" t="str">
        <f t="shared" si="84"/>
        <v>candidate</v>
      </c>
      <c r="Q2694" t="str">
        <f t="shared" si="85"/>
        <v>candidate</v>
      </c>
    </row>
    <row r="2695" spans="12:17" x14ac:dyDescent="0.2">
      <c r="L2695" t="s">
        <v>2416</v>
      </c>
      <c r="M2695">
        <v>28</v>
      </c>
      <c r="N2695">
        <v>172</v>
      </c>
      <c r="O2695">
        <v>64</v>
      </c>
      <c r="P2695" t="str">
        <f t="shared" si="84"/>
        <v>conditioned</v>
      </c>
      <c r="Q2695" t="str">
        <f t="shared" si="85"/>
        <v>not a candidate</v>
      </c>
    </row>
    <row r="2696" spans="12:17" x14ac:dyDescent="0.2">
      <c r="L2696" t="s">
        <v>1836</v>
      </c>
      <c r="M2696">
        <v>26</v>
      </c>
      <c r="N2696">
        <v>182</v>
      </c>
      <c r="O2696">
        <v>79</v>
      </c>
      <c r="P2696" t="str">
        <f t="shared" si="84"/>
        <v>candidate</v>
      </c>
      <c r="Q2696" t="str">
        <f t="shared" si="85"/>
        <v>candidate</v>
      </c>
    </row>
    <row r="2697" spans="12:17" x14ac:dyDescent="0.2">
      <c r="L2697" t="s">
        <v>2417</v>
      </c>
      <c r="M2697">
        <v>27</v>
      </c>
      <c r="N2697">
        <v>183</v>
      </c>
      <c r="O2697">
        <v>72</v>
      </c>
      <c r="P2697" t="str">
        <f t="shared" si="84"/>
        <v>candidate</v>
      </c>
      <c r="Q2697" t="str">
        <f t="shared" si="85"/>
        <v>candidate</v>
      </c>
    </row>
    <row r="2698" spans="12:17" x14ac:dyDescent="0.2">
      <c r="L2698" t="s">
        <v>2418</v>
      </c>
      <c r="M2698">
        <v>27</v>
      </c>
      <c r="N2698">
        <v>189</v>
      </c>
      <c r="O2698">
        <v>79</v>
      </c>
      <c r="P2698" t="str">
        <f t="shared" si="84"/>
        <v>candidate</v>
      </c>
      <c r="Q2698" t="str">
        <f t="shared" si="85"/>
        <v>candidate</v>
      </c>
    </row>
    <row r="2699" spans="12:17" x14ac:dyDescent="0.2">
      <c r="L2699" t="s">
        <v>2419</v>
      </c>
      <c r="M2699">
        <v>27</v>
      </c>
      <c r="N2699">
        <v>173</v>
      </c>
      <c r="O2699">
        <v>75</v>
      </c>
      <c r="P2699" t="str">
        <f t="shared" si="84"/>
        <v>conditioned</v>
      </c>
      <c r="Q2699" t="str">
        <f t="shared" si="85"/>
        <v>candidate</v>
      </c>
    </row>
    <row r="2700" spans="12:17" x14ac:dyDescent="0.2">
      <c r="L2700" t="s">
        <v>2420</v>
      </c>
      <c r="M2700">
        <v>28</v>
      </c>
      <c r="N2700">
        <v>186</v>
      </c>
      <c r="O2700">
        <v>76</v>
      </c>
      <c r="P2700" t="str">
        <f t="shared" si="84"/>
        <v>candidate</v>
      </c>
      <c r="Q2700" t="str">
        <f t="shared" si="85"/>
        <v>candidate</v>
      </c>
    </row>
    <row r="2701" spans="12:17" x14ac:dyDescent="0.2">
      <c r="L2701" t="s">
        <v>2421</v>
      </c>
      <c r="M2701">
        <v>25</v>
      </c>
      <c r="N2701">
        <v>189</v>
      </c>
      <c r="O2701">
        <v>76</v>
      </c>
      <c r="P2701" t="str">
        <f t="shared" si="84"/>
        <v>candidate</v>
      </c>
      <c r="Q2701" t="str">
        <f t="shared" si="85"/>
        <v>candidate</v>
      </c>
    </row>
    <row r="2702" spans="12:17" x14ac:dyDescent="0.2">
      <c r="L2702" t="s">
        <v>2422</v>
      </c>
      <c r="M2702">
        <v>30</v>
      </c>
      <c r="N2702">
        <v>182</v>
      </c>
      <c r="O2702">
        <v>72</v>
      </c>
      <c r="P2702" t="str">
        <f t="shared" si="84"/>
        <v>candidate</v>
      </c>
      <c r="Q2702" t="str">
        <f t="shared" si="85"/>
        <v>not a candidate</v>
      </c>
    </row>
    <row r="2703" spans="12:17" x14ac:dyDescent="0.2">
      <c r="L2703" t="s">
        <v>1878</v>
      </c>
      <c r="M2703">
        <v>34</v>
      </c>
      <c r="N2703">
        <v>181</v>
      </c>
      <c r="O2703">
        <v>76</v>
      </c>
      <c r="P2703" t="str">
        <f t="shared" si="84"/>
        <v>candidate</v>
      </c>
      <c r="Q2703" t="str">
        <f t="shared" si="85"/>
        <v>candidate</v>
      </c>
    </row>
    <row r="2704" spans="12:17" x14ac:dyDescent="0.2">
      <c r="L2704" t="s">
        <v>2423</v>
      </c>
      <c r="M2704">
        <v>31</v>
      </c>
      <c r="N2704">
        <v>178</v>
      </c>
      <c r="O2704">
        <v>68</v>
      </c>
      <c r="P2704" t="str">
        <f t="shared" si="84"/>
        <v>conditioned</v>
      </c>
      <c r="Q2704" t="str">
        <f t="shared" si="85"/>
        <v>not a candidate</v>
      </c>
    </row>
    <row r="2705" spans="12:17" x14ac:dyDescent="0.2">
      <c r="L2705" t="s">
        <v>2424</v>
      </c>
      <c r="M2705">
        <v>32</v>
      </c>
      <c r="N2705">
        <v>180</v>
      </c>
      <c r="O2705">
        <v>71</v>
      </c>
      <c r="P2705" t="str">
        <f t="shared" si="84"/>
        <v>candidate</v>
      </c>
      <c r="Q2705" t="str">
        <f t="shared" si="85"/>
        <v>not a candidate</v>
      </c>
    </row>
    <row r="2706" spans="12:17" x14ac:dyDescent="0.2">
      <c r="L2706" t="s">
        <v>2425</v>
      </c>
      <c r="M2706">
        <v>28</v>
      </c>
      <c r="N2706">
        <v>175</v>
      </c>
      <c r="O2706">
        <v>70</v>
      </c>
      <c r="P2706" t="str">
        <f t="shared" si="84"/>
        <v>conditioned</v>
      </c>
      <c r="Q2706" t="str">
        <f t="shared" si="85"/>
        <v>not a candidate</v>
      </c>
    </row>
    <row r="2707" spans="12:17" x14ac:dyDescent="0.2">
      <c r="L2707" t="s">
        <v>2426</v>
      </c>
      <c r="M2707">
        <v>31</v>
      </c>
      <c r="N2707">
        <v>196</v>
      </c>
      <c r="O2707">
        <v>93</v>
      </c>
      <c r="P2707" t="str">
        <f t="shared" si="84"/>
        <v>candidate</v>
      </c>
      <c r="Q2707" t="str">
        <f t="shared" si="85"/>
        <v>candidate</v>
      </c>
    </row>
    <row r="2708" spans="12:17" x14ac:dyDescent="0.2">
      <c r="L2708" t="s">
        <v>2427</v>
      </c>
      <c r="M2708">
        <v>30</v>
      </c>
      <c r="N2708">
        <v>188</v>
      </c>
      <c r="O2708">
        <v>82</v>
      </c>
      <c r="P2708" t="str">
        <f t="shared" si="84"/>
        <v>candidate</v>
      </c>
      <c r="Q2708" t="str">
        <f t="shared" si="85"/>
        <v>candidate</v>
      </c>
    </row>
    <row r="2709" spans="12:17" x14ac:dyDescent="0.2">
      <c r="L2709" t="s">
        <v>2428</v>
      </c>
      <c r="M2709">
        <v>31</v>
      </c>
      <c r="N2709">
        <v>185</v>
      </c>
      <c r="O2709">
        <v>77</v>
      </c>
      <c r="P2709" t="str">
        <f t="shared" si="84"/>
        <v>candidate</v>
      </c>
      <c r="Q2709" t="str">
        <f t="shared" si="85"/>
        <v>candidate</v>
      </c>
    </row>
    <row r="2710" spans="12:17" x14ac:dyDescent="0.2">
      <c r="L2710" t="s">
        <v>2429</v>
      </c>
      <c r="M2710">
        <v>30</v>
      </c>
      <c r="N2710">
        <v>175</v>
      </c>
      <c r="O2710">
        <v>67</v>
      </c>
      <c r="P2710" t="str">
        <f t="shared" si="84"/>
        <v>conditioned</v>
      </c>
      <c r="Q2710" t="str">
        <f t="shared" si="85"/>
        <v>not a candidate</v>
      </c>
    </row>
    <row r="2711" spans="12:17" x14ac:dyDescent="0.2">
      <c r="L2711" t="s">
        <v>2430</v>
      </c>
      <c r="M2711">
        <v>34</v>
      </c>
      <c r="N2711">
        <v>192</v>
      </c>
      <c r="O2711">
        <v>90</v>
      </c>
      <c r="P2711" t="str">
        <f t="shared" si="84"/>
        <v>candidate</v>
      </c>
      <c r="Q2711" t="str">
        <f t="shared" si="85"/>
        <v>candidate</v>
      </c>
    </row>
    <row r="2712" spans="12:17" x14ac:dyDescent="0.2">
      <c r="L2712" t="s">
        <v>2431</v>
      </c>
      <c r="M2712">
        <v>35</v>
      </c>
      <c r="N2712">
        <v>188</v>
      </c>
      <c r="O2712">
        <v>85</v>
      </c>
      <c r="P2712" t="str">
        <f t="shared" si="84"/>
        <v>candidate</v>
      </c>
      <c r="Q2712" t="str">
        <f t="shared" si="85"/>
        <v>candidate</v>
      </c>
    </row>
    <row r="2713" spans="12:17" x14ac:dyDescent="0.2">
      <c r="L2713" t="s">
        <v>2432</v>
      </c>
      <c r="M2713">
        <v>28</v>
      </c>
      <c r="N2713">
        <v>172</v>
      </c>
      <c r="O2713">
        <v>70</v>
      </c>
      <c r="P2713" t="str">
        <f t="shared" si="84"/>
        <v>conditioned</v>
      </c>
      <c r="Q2713" t="str">
        <f t="shared" si="85"/>
        <v>not a candidate</v>
      </c>
    </row>
    <row r="2714" spans="12:17" x14ac:dyDescent="0.2">
      <c r="L2714" t="s">
        <v>2433</v>
      </c>
      <c r="M2714">
        <v>30</v>
      </c>
      <c r="N2714">
        <v>186</v>
      </c>
      <c r="O2714">
        <v>80</v>
      </c>
      <c r="P2714" t="str">
        <f t="shared" si="84"/>
        <v>candidate</v>
      </c>
      <c r="Q2714" t="str">
        <f t="shared" si="85"/>
        <v>candidate</v>
      </c>
    </row>
    <row r="2715" spans="12:17" x14ac:dyDescent="0.2">
      <c r="L2715" t="s">
        <v>2434</v>
      </c>
      <c r="M2715">
        <v>31</v>
      </c>
      <c r="N2715">
        <v>191</v>
      </c>
      <c r="O2715">
        <v>90</v>
      </c>
      <c r="P2715" t="str">
        <f t="shared" si="84"/>
        <v>candidate</v>
      </c>
      <c r="Q2715" t="str">
        <f t="shared" si="85"/>
        <v>candidate</v>
      </c>
    </row>
    <row r="2716" spans="12:17" x14ac:dyDescent="0.2">
      <c r="L2716" t="s">
        <v>2435</v>
      </c>
      <c r="M2716">
        <v>30</v>
      </c>
      <c r="N2716">
        <v>173</v>
      </c>
      <c r="O2716">
        <v>66</v>
      </c>
      <c r="P2716" t="str">
        <f t="shared" si="84"/>
        <v>conditioned</v>
      </c>
      <c r="Q2716" t="str">
        <f t="shared" si="85"/>
        <v>not a candidate</v>
      </c>
    </row>
    <row r="2717" spans="12:17" x14ac:dyDescent="0.2">
      <c r="L2717" t="s">
        <v>2436</v>
      </c>
      <c r="M2717">
        <v>30</v>
      </c>
      <c r="N2717">
        <v>188</v>
      </c>
      <c r="O2717">
        <v>81</v>
      </c>
      <c r="P2717" t="str">
        <f t="shared" si="84"/>
        <v>candidate</v>
      </c>
      <c r="Q2717" t="str">
        <f t="shared" si="85"/>
        <v>candidate</v>
      </c>
    </row>
    <row r="2718" spans="12:17" x14ac:dyDescent="0.2">
      <c r="L2718" t="s">
        <v>1485</v>
      </c>
      <c r="M2718">
        <v>30</v>
      </c>
      <c r="N2718">
        <v>175</v>
      </c>
      <c r="O2718">
        <v>71</v>
      </c>
      <c r="P2718" t="str">
        <f t="shared" si="84"/>
        <v>conditioned</v>
      </c>
      <c r="Q2718" t="str">
        <f t="shared" si="85"/>
        <v>not a candidate</v>
      </c>
    </row>
    <row r="2719" spans="12:17" x14ac:dyDescent="0.2">
      <c r="L2719" t="s">
        <v>2437</v>
      </c>
      <c r="M2719">
        <v>30</v>
      </c>
      <c r="N2719">
        <v>170</v>
      </c>
      <c r="O2719">
        <v>68</v>
      </c>
      <c r="P2719" t="str">
        <f t="shared" si="84"/>
        <v>conditioned</v>
      </c>
      <c r="Q2719" t="str">
        <f t="shared" si="85"/>
        <v>not a candidate</v>
      </c>
    </row>
    <row r="2720" spans="12:17" x14ac:dyDescent="0.2">
      <c r="L2720" t="s">
        <v>2438</v>
      </c>
      <c r="M2720">
        <v>31</v>
      </c>
      <c r="N2720">
        <v>178</v>
      </c>
      <c r="O2720">
        <v>72</v>
      </c>
      <c r="P2720" t="str">
        <f t="shared" si="84"/>
        <v>conditioned</v>
      </c>
      <c r="Q2720" t="str">
        <f t="shared" si="85"/>
        <v>not a candidate</v>
      </c>
    </row>
    <row r="2721" spans="12:17" x14ac:dyDescent="0.2">
      <c r="L2721" t="s">
        <v>2439</v>
      </c>
      <c r="M2721">
        <v>31</v>
      </c>
      <c r="N2721">
        <v>178</v>
      </c>
      <c r="O2721">
        <v>71</v>
      </c>
      <c r="P2721" t="str">
        <f t="shared" si="84"/>
        <v>conditioned</v>
      </c>
      <c r="Q2721" t="str">
        <f t="shared" si="85"/>
        <v>not a candidate</v>
      </c>
    </row>
    <row r="2722" spans="12:17" x14ac:dyDescent="0.2">
      <c r="L2722" t="s">
        <v>2440</v>
      </c>
      <c r="M2722">
        <v>33</v>
      </c>
      <c r="N2722">
        <v>180</v>
      </c>
      <c r="O2722">
        <v>80</v>
      </c>
      <c r="P2722" t="str">
        <f t="shared" si="84"/>
        <v>candidate</v>
      </c>
      <c r="Q2722" t="str">
        <f t="shared" si="85"/>
        <v>candidate</v>
      </c>
    </row>
    <row r="2723" spans="12:17" x14ac:dyDescent="0.2">
      <c r="L2723" t="s">
        <v>2441</v>
      </c>
      <c r="M2723">
        <v>28</v>
      </c>
      <c r="N2723">
        <v>185</v>
      </c>
      <c r="O2723">
        <v>85</v>
      </c>
      <c r="P2723" t="str">
        <f t="shared" si="84"/>
        <v>candidate</v>
      </c>
      <c r="Q2723" t="str">
        <f t="shared" si="85"/>
        <v>candidate</v>
      </c>
    </row>
    <row r="2724" spans="12:17" x14ac:dyDescent="0.2">
      <c r="L2724" t="s">
        <v>2442</v>
      </c>
      <c r="M2724">
        <v>28</v>
      </c>
      <c r="N2724">
        <v>177</v>
      </c>
      <c r="O2724">
        <v>68</v>
      </c>
      <c r="P2724" t="str">
        <f t="shared" si="84"/>
        <v>conditioned</v>
      </c>
      <c r="Q2724" t="str">
        <f t="shared" si="85"/>
        <v>not a candidate</v>
      </c>
    </row>
    <row r="2725" spans="12:17" x14ac:dyDescent="0.2">
      <c r="L2725" t="s">
        <v>2443</v>
      </c>
      <c r="M2725">
        <v>30</v>
      </c>
      <c r="N2725">
        <v>170</v>
      </c>
      <c r="O2725">
        <v>67</v>
      </c>
      <c r="P2725" t="str">
        <f t="shared" si="84"/>
        <v>conditioned</v>
      </c>
      <c r="Q2725" t="str">
        <f t="shared" si="85"/>
        <v>not a candidate</v>
      </c>
    </row>
    <row r="2726" spans="12:17" x14ac:dyDescent="0.2">
      <c r="L2726" t="s">
        <v>2444</v>
      </c>
      <c r="M2726">
        <v>30</v>
      </c>
      <c r="N2726">
        <v>181</v>
      </c>
      <c r="O2726">
        <v>74</v>
      </c>
      <c r="P2726" t="str">
        <f t="shared" si="84"/>
        <v>candidate</v>
      </c>
      <c r="Q2726" t="str">
        <f t="shared" si="85"/>
        <v>candidate</v>
      </c>
    </row>
    <row r="2727" spans="12:17" x14ac:dyDescent="0.2">
      <c r="L2727" t="s">
        <v>2445</v>
      </c>
      <c r="M2727">
        <v>30</v>
      </c>
      <c r="N2727">
        <v>164</v>
      </c>
      <c r="O2727">
        <v>60</v>
      </c>
      <c r="P2727" t="str">
        <f t="shared" si="84"/>
        <v>conditioned</v>
      </c>
      <c r="Q2727" t="str">
        <f t="shared" si="85"/>
        <v>not a candidate</v>
      </c>
    </row>
    <row r="2728" spans="12:17" x14ac:dyDescent="0.2">
      <c r="L2728" t="s">
        <v>2446</v>
      </c>
      <c r="M2728">
        <v>31</v>
      </c>
      <c r="N2728">
        <v>172</v>
      </c>
      <c r="O2728">
        <v>69</v>
      </c>
      <c r="P2728" t="str">
        <f t="shared" si="84"/>
        <v>conditioned</v>
      </c>
      <c r="Q2728" t="str">
        <f t="shared" si="85"/>
        <v>not a candidate</v>
      </c>
    </row>
    <row r="2729" spans="12:17" x14ac:dyDescent="0.2">
      <c r="L2729" t="s">
        <v>2447</v>
      </c>
      <c r="M2729">
        <v>28</v>
      </c>
      <c r="N2729">
        <v>182</v>
      </c>
      <c r="O2729">
        <v>77</v>
      </c>
      <c r="P2729" t="str">
        <f t="shared" si="84"/>
        <v>candidate</v>
      </c>
      <c r="Q2729" t="str">
        <f t="shared" si="85"/>
        <v>candidate</v>
      </c>
    </row>
    <row r="2730" spans="12:17" x14ac:dyDescent="0.2">
      <c r="L2730" t="s">
        <v>2448</v>
      </c>
      <c r="M2730">
        <v>29</v>
      </c>
      <c r="N2730">
        <v>177</v>
      </c>
      <c r="O2730">
        <v>87</v>
      </c>
      <c r="P2730" t="str">
        <f t="shared" si="84"/>
        <v>conditioned</v>
      </c>
      <c r="Q2730" t="str">
        <f t="shared" si="85"/>
        <v>candidate</v>
      </c>
    </row>
    <row r="2731" spans="12:17" x14ac:dyDescent="0.2">
      <c r="L2731" t="s">
        <v>2449</v>
      </c>
      <c r="M2731">
        <v>30</v>
      </c>
      <c r="N2731">
        <v>183</v>
      </c>
      <c r="O2731">
        <v>78</v>
      </c>
      <c r="P2731" t="str">
        <f t="shared" si="84"/>
        <v>candidate</v>
      </c>
      <c r="Q2731" t="str">
        <f t="shared" si="85"/>
        <v>candidate</v>
      </c>
    </row>
    <row r="2732" spans="12:17" x14ac:dyDescent="0.2">
      <c r="L2732" t="s">
        <v>2450</v>
      </c>
      <c r="M2732">
        <v>28</v>
      </c>
      <c r="N2732">
        <v>173</v>
      </c>
      <c r="O2732">
        <v>67</v>
      </c>
      <c r="P2732" t="str">
        <f t="shared" si="84"/>
        <v>conditioned</v>
      </c>
      <c r="Q2732" t="str">
        <f t="shared" si="85"/>
        <v>not a candidate</v>
      </c>
    </row>
    <row r="2733" spans="12:17" x14ac:dyDescent="0.2">
      <c r="L2733" t="s">
        <v>2451</v>
      </c>
      <c r="M2733">
        <v>27</v>
      </c>
      <c r="N2733">
        <v>179</v>
      </c>
      <c r="O2733">
        <v>77</v>
      </c>
      <c r="P2733" t="str">
        <f t="shared" si="84"/>
        <v>conditioned</v>
      </c>
      <c r="Q2733" t="str">
        <f t="shared" si="85"/>
        <v>candidate</v>
      </c>
    </row>
    <row r="2734" spans="12:17" x14ac:dyDescent="0.2">
      <c r="L2734" t="s">
        <v>2452</v>
      </c>
      <c r="M2734">
        <v>28</v>
      </c>
      <c r="N2734">
        <v>185</v>
      </c>
      <c r="O2734">
        <v>74</v>
      </c>
      <c r="P2734" t="str">
        <f t="shared" si="84"/>
        <v>candidate</v>
      </c>
      <c r="Q2734" t="str">
        <f t="shared" si="85"/>
        <v>candidate</v>
      </c>
    </row>
    <row r="2735" spans="12:17" x14ac:dyDescent="0.2">
      <c r="L2735" t="s">
        <v>2453</v>
      </c>
      <c r="M2735">
        <v>28</v>
      </c>
      <c r="N2735">
        <v>180</v>
      </c>
      <c r="O2735">
        <v>77</v>
      </c>
      <c r="P2735" t="str">
        <f t="shared" si="84"/>
        <v>candidate</v>
      </c>
      <c r="Q2735" t="str">
        <f t="shared" si="85"/>
        <v>candidate</v>
      </c>
    </row>
    <row r="2736" spans="12:17" x14ac:dyDescent="0.2">
      <c r="L2736" t="s">
        <v>2454</v>
      </c>
      <c r="M2736">
        <v>29</v>
      </c>
      <c r="N2736">
        <v>193</v>
      </c>
      <c r="O2736">
        <v>87</v>
      </c>
      <c r="P2736" t="str">
        <f t="shared" si="84"/>
        <v>candidate</v>
      </c>
      <c r="Q2736" t="str">
        <f t="shared" si="85"/>
        <v>candidate</v>
      </c>
    </row>
    <row r="2737" spans="12:17" x14ac:dyDescent="0.2">
      <c r="L2737" t="s">
        <v>2455</v>
      </c>
      <c r="M2737">
        <v>29</v>
      </c>
      <c r="N2737">
        <v>187</v>
      </c>
      <c r="O2737">
        <v>80</v>
      </c>
      <c r="P2737" t="str">
        <f t="shared" si="84"/>
        <v>candidate</v>
      </c>
      <c r="Q2737" t="str">
        <f t="shared" si="85"/>
        <v>candidate</v>
      </c>
    </row>
    <row r="2738" spans="12:17" x14ac:dyDescent="0.2">
      <c r="L2738" t="s">
        <v>2456</v>
      </c>
      <c r="M2738">
        <v>31</v>
      </c>
      <c r="N2738">
        <v>187</v>
      </c>
      <c r="O2738">
        <v>79</v>
      </c>
      <c r="P2738" t="str">
        <f t="shared" si="84"/>
        <v>candidate</v>
      </c>
      <c r="Q2738" t="str">
        <f t="shared" si="85"/>
        <v>candidate</v>
      </c>
    </row>
    <row r="2739" spans="12:17" x14ac:dyDescent="0.2">
      <c r="L2739" t="s">
        <v>2457</v>
      </c>
      <c r="M2739">
        <v>28</v>
      </c>
      <c r="N2739">
        <v>184</v>
      </c>
      <c r="O2739">
        <v>83</v>
      </c>
      <c r="P2739" t="str">
        <f t="shared" si="84"/>
        <v>candidate</v>
      </c>
      <c r="Q2739" t="str">
        <f t="shared" si="85"/>
        <v>candidate</v>
      </c>
    </row>
    <row r="2740" spans="12:17" x14ac:dyDescent="0.2">
      <c r="L2740" t="s">
        <v>2458</v>
      </c>
      <c r="M2740">
        <v>29</v>
      </c>
      <c r="N2740">
        <v>192</v>
      </c>
      <c r="O2740">
        <v>84</v>
      </c>
      <c r="P2740" t="str">
        <f t="shared" si="84"/>
        <v>candidate</v>
      </c>
      <c r="Q2740" t="str">
        <f t="shared" si="85"/>
        <v>candidate</v>
      </c>
    </row>
    <row r="2741" spans="12:17" x14ac:dyDescent="0.2">
      <c r="L2741" t="s">
        <v>2459</v>
      </c>
      <c r="M2741">
        <v>34</v>
      </c>
      <c r="N2741">
        <v>190</v>
      </c>
      <c r="O2741">
        <v>84</v>
      </c>
      <c r="P2741" t="str">
        <f t="shared" si="84"/>
        <v>candidate</v>
      </c>
      <c r="Q2741" t="str">
        <f t="shared" si="85"/>
        <v>candidate</v>
      </c>
    </row>
    <row r="2742" spans="12:17" x14ac:dyDescent="0.2">
      <c r="L2742" t="s">
        <v>2460</v>
      </c>
      <c r="M2742">
        <v>31</v>
      </c>
      <c r="N2742">
        <v>177</v>
      </c>
      <c r="O2742">
        <v>76</v>
      </c>
      <c r="P2742" t="str">
        <f t="shared" si="84"/>
        <v>conditioned</v>
      </c>
      <c r="Q2742" t="str">
        <f t="shared" si="85"/>
        <v>candidate</v>
      </c>
    </row>
    <row r="2743" spans="12:17" x14ac:dyDescent="0.2">
      <c r="L2743" t="s">
        <v>2461</v>
      </c>
      <c r="M2743">
        <v>28</v>
      </c>
      <c r="N2743">
        <v>177</v>
      </c>
      <c r="O2743">
        <v>72</v>
      </c>
      <c r="P2743" t="str">
        <f t="shared" si="84"/>
        <v>conditioned</v>
      </c>
      <c r="Q2743" t="str">
        <f t="shared" si="85"/>
        <v>not a candidate</v>
      </c>
    </row>
    <row r="2744" spans="12:17" x14ac:dyDescent="0.2">
      <c r="L2744" t="s">
        <v>2462</v>
      </c>
      <c r="M2744">
        <v>32</v>
      </c>
      <c r="N2744">
        <v>195</v>
      </c>
      <c r="O2744">
        <v>78</v>
      </c>
      <c r="P2744" t="str">
        <f t="shared" si="84"/>
        <v>candidate</v>
      </c>
      <c r="Q2744" t="str">
        <f t="shared" si="85"/>
        <v>candidate</v>
      </c>
    </row>
    <row r="2745" spans="12:17" x14ac:dyDescent="0.2">
      <c r="L2745" t="s">
        <v>728</v>
      </c>
      <c r="M2745">
        <v>31</v>
      </c>
      <c r="N2745">
        <v>196</v>
      </c>
      <c r="O2745">
        <v>84</v>
      </c>
      <c r="P2745" t="str">
        <f t="shared" si="84"/>
        <v>candidate</v>
      </c>
      <c r="Q2745" t="str">
        <f t="shared" si="85"/>
        <v>candidate</v>
      </c>
    </row>
    <row r="2746" spans="12:17" x14ac:dyDescent="0.2">
      <c r="L2746" t="s">
        <v>2463</v>
      </c>
      <c r="M2746">
        <v>31</v>
      </c>
      <c r="N2746">
        <v>182</v>
      </c>
      <c r="O2746">
        <v>70</v>
      </c>
      <c r="P2746" t="str">
        <f t="shared" si="84"/>
        <v>candidate</v>
      </c>
      <c r="Q2746" t="str">
        <f t="shared" si="85"/>
        <v>not a candidate</v>
      </c>
    </row>
    <row r="2747" spans="12:17" x14ac:dyDescent="0.2">
      <c r="L2747" t="s">
        <v>2464</v>
      </c>
      <c r="M2747">
        <v>30</v>
      </c>
      <c r="N2747">
        <v>175</v>
      </c>
      <c r="O2747">
        <v>66</v>
      </c>
      <c r="P2747" t="str">
        <f t="shared" si="84"/>
        <v>conditioned</v>
      </c>
      <c r="Q2747" t="str">
        <f t="shared" si="85"/>
        <v>not a candidate</v>
      </c>
    </row>
    <row r="2748" spans="12:17" x14ac:dyDescent="0.2">
      <c r="L2748" t="s">
        <v>2465</v>
      </c>
      <c r="M2748">
        <v>28</v>
      </c>
      <c r="N2748">
        <v>182</v>
      </c>
      <c r="O2748">
        <v>67</v>
      </c>
      <c r="P2748" t="str">
        <f t="shared" si="84"/>
        <v>candidate</v>
      </c>
      <c r="Q2748" t="str">
        <f t="shared" si="85"/>
        <v>not a candidate</v>
      </c>
    </row>
    <row r="2749" spans="12:17" x14ac:dyDescent="0.2">
      <c r="L2749" t="s">
        <v>2466</v>
      </c>
      <c r="M2749">
        <v>27</v>
      </c>
      <c r="N2749">
        <v>191</v>
      </c>
      <c r="O2749">
        <v>77</v>
      </c>
      <c r="P2749" t="str">
        <f t="shared" si="84"/>
        <v>candidate</v>
      </c>
      <c r="Q2749" t="str">
        <f t="shared" si="85"/>
        <v>candidate</v>
      </c>
    </row>
    <row r="2750" spans="12:17" x14ac:dyDescent="0.2">
      <c r="L2750" t="s">
        <v>2467</v>
      </c>
      <c r="M2750">
        <v>28</v>
      </c>
      <c r="N2750">
        <v>196</v>
      </c>
      <c r="O2750">
        <v>85</v>
      </c>
      <c r="P2750" t="str">
        <f t="shared" si="84"/>
        <v>candidate</v>
      </c>
      <c r="Q2750" t="str">
        <f t="shared" si="85"/>
        <v>candidate</v>
      </c>
    </row>
    <row r="2751" spans="12:17" x14ac:dyDescent="0.2">
      <c r="L2751" t="s">
        <v>2468</v>
      </c>
      <c r="M2751">
        <v>33</v>
      </c>
      <c r="N2751">
        <v>187</v>
      </c>
      <c r="O2751">
        <v>78</v>
      </c>
      <c r="P2751" t="str">
        <f t="shared" si="84"/>
        <v>candidate</v>
      </c>
      <c r="Q2751" t="str">
        <f t="shared" si="85"/>
        <v>candidate</v>
      </c>
    </row>
    <row r="2752" spans="12:17" x14ac:dyDescent="0.2">
      <c r="L2752" t="s">
        <v>1801</v>
      </c>
      <c r="M2752">
        <v>30</v>
      </c>
      <c r="N2752">
        <v>178</v>
      </c>
      <c r="O2752">
        <v>74</v>
      </c>
      <c r="P2752" t="str">
        <f t="shared" si="84"/>
        <v>conditioned</v>
      </c>
      <c r="Q2752" t="str">
        <f t="shared" si="85"/>
        <v>candidate</v>
      </c>
    </row>
    <row r="2753" spans="12:17" x14ac:dyDescent="0.2">
      <c r="L2753" t="s">
        <v>2469</v>
      </c>
      <c r="M2753">
        <v>27</v>
      </c>
      <c r="N2753">
        <v>181</v>
      </c>
      <c r="O2753">
        <v>76</v>
      </c>
      <c r="P2753" t="str">
        <f t="shared" si="84"/>
        <v>candidate</v>
      </c>
      <c r="Q2753" t="str">
        <f t="shared" si="85"/>
        <v>candidate</v>
      </c>
    </row>
    <row r="2754" spans="12:17" x14ac:dyDescent="0.2">
      <c r="L2754" t="s">
        <v>2470</v>
      </c>
      <c r="M2754">
        <v>33</v>
      </c>
      <c r="N2754">
        <v>178</v>
      </c>
      <c r="O2754">
        <v>71</v>
      </c>
      <c r="P2754" t="str">
        <f t="shared" ref="P2754:P2817" si="86">IF(AND(M2754&gt;=20, N2754&gt;=180), "candidate", "conditioned")</f>
        <v>conditioned</v>
      </c>
      <c r="Q2754" t="str">
        <f t="shared" ref="Q2754:Q2817" si="87">IF(OR(M2754&lt;=22, N2754&gt;=183, O2754&gt;=74), "candidate", "not a candidate")</f>
        <v>not a candidate</v>
      </c>
    </row>
    <row r="2755" spans="12:17" x14ac:dyDescent="0.2">
      <c r="L2755" t="s">
        <v>1803</v>
      </c>
      <c r="M2755">
        <v>28</v>
      </c>
      <c r="N2755">
        <v>193</v>
      </c>
      <c r="O2755">
        <v>86</v>
      </c>
      <c r="P2755" t="str">
        <f t="shared" si="86"/>
        <v>candidate</v>
      </c>
      <c r="Q2755" t="str">
        <f t="shared" si="87"/>
        <v>candidate</v>
      </c>
    </row>
    <row r="2756" spans="12:17" x14ac:dyDescent="0.2">
      <c r="L2756" t="s">
        <v>2471</v>
      </c>
      <c r="M2756">
        <v>28</v>
      </c>
      <c r="N2756">
        <v>183</v>
      </c>
      <c r="O2756">
        <v>79</v>
      </c>
      <c r="P2756" t="str">
        <f t="shared" si="86"/>
        <v>candidate</v>
      </c>
      <c r="Q2756" t="str">
        <f t="shared" si="87"/>
        <v>candidate</v>
      </c>
    </row>
    <row r="2757" spans="12:17" x14ac:dyDescent="0.2">
      <c r="L2757" t="s">
        <v>1806</v>
      </c>
      <c r="M2757">
        <v>26</v>
      </c>
      <c r="N2757">
        <v>187</v>
      </c>
      <c r="O2757">
        <v>79</v>
      </c>
      <c r="P2757" t="str">
        <f t="shared" si="86"/>
        <v>candidate</v>
      </c>
      <c r="Q2757" t="str">
        <f t="shared" si="87"/>
        <v>candidate</v>
      </c>
    </row>
    <row r="2758" spans="12:17" x14ac:dyDescent="0.2">
      <c r="L2758" t="s">
        <v>2368</v>
      </c>
      <c r="M2758">
        <v>28</v>
      </c>
      <c r="N2758">
        <v>184</v>
      </c>
      <c r="O2758">
        <v>76</v>
      </c>
      <c r="P2758" t="str">
        <f t="shared" si="86"/>
        <v>candidate</v>
      </c>
      <c r="Q2758" t="str">
        <f t="shared" si="87"/>
        <v>candidate</v>
      </c>
    </row>
    <row r="2759" spans="12:17" x14ac:dyDescent="0.2">
      <c r="L2759" t="s">
        <v>2369</v>
      </c>
      <c r="M2759">
        <v>29</v>
      </c>
      <c r="N2759">
        <v>183</v>
      </c>
      <c r="O2759">
        <v>80</v>
      </c>
      <c r="P2759" t="str">
        <f t="shared" si="86"/>
        <v>candidate</v>
      </c>
      <c r="Q2759" t="str">
        <f t="shared" si="87"/>
        <v>candidate</v>
      </c>
    </row>
    <row r="2760" spans="12:17" x14ac:dyDescent="0.2">
      <c r="L2760" t="s">
        <v>2370</v>
      </c>
      <c r="M2760">
        <v>31</v>
      </c>
      <c r="N2760">
        <v>188</v>
      </c>
      <c r="O2760">
        <v>80</v>
      </c>
      <c r="P2760" t="str">
        <f t="shared" si="86"/>
        <v>candidate</v>
      </c>
      <c r="Q2760" t="str">
        <f t="shared" si="87"/>
        <v>candidate</v>
      </c>
    </row>
    <row r="2761" spans="12:17" x14ac:dyDescent="0.2">
      <c r="L2761" t="s">
        <v>1816</v>
      </c>
      <c r="M2761">
        <v>30</v>
      </c>
      <c r="N2761">
        <v>179</v>
      </c>
      <c r="O2761">
        <v>73</v>
      </c>
      <c r="P2761" t="str">
        <f t="shared" si="86"/>
        <v>conditioned</v>
      </c>
      <c r="Q2761" t="str">
        <f t="shared" si="87"/>
        <v>not a candidate</v>
      </c>
    </row>
    <row r="2762" spans="12:17" x14ac:dyDescent="0.2">
      <c r="L2762" t="s">
        <v>1854</v>
      </c>
      <c r="M2762">
        <v>34</v>
      </c>
      <c r="N2762">
        <v>186</v>
      </c>
      <c r="O2762">
        <v>80</v>
      </c>
      <c r="P2762" t="str">
        <f t="shared" si="86"/>
        <v>candidate</v>
      </c>
      <c r="Q2762" t="str">
        <f t="shared" si="87"/>
        <v>candidate</v>
      </c>
    </row>
    <row r="2763" spans="12:17" x14ac:dyDescent="0.2">
      <c r="L2763" t="s">
        <v>2472</v>
      </c>
      <c r="M2763">
        <v>34</v>
      </c>
      <c r="N2763">
        <v>190</v>
      </c>
      <c r="O2763">
        <v>85</v>
      </c>
      <c r="P2763" t="str">
        <f t="shared" si="86"/>
        <v>candidate</v>
      </c>
      <c r="Q2763" t="str">
        <f t="shared" si="87"/>
        <v>candidate</v>
      </c>
    </row>
    <row r="2764" spans="12:17" x14ac:dyDescent="0.2">
      <c r="L2764" t="s">
        <v>1265</v>
      </c>
      <c r="M2764">
        <v>36</v>
      </c>
      <c r="N2764">
        <v>180</v>
      </c>
      <c r="O2764">
        <v>75</v>
      </c>
      <c r="P2764" t="str">
        <f t="shared" si="86"/>
        <v>candidate</v>
      </c>
      <c r="Q2764" t="str">
        <f t="shared" si="87"/>
        <v>candidate</v>
      </c>
    </row>
    <row r="2765" spans="12:17" x14ac:dyDescent="0.2">
      <c r="L2765" t="s">
        <v>2473</v>
      </c>
      <c r="M2765">
        <v>34</v>
      </c>
      <c r="N2765">
        <v>195</v>
      </c>
      <c r="O2765">
        <v>81</v>
      </c>
      <c r="P2765" t="str">
        <f t="shared" si="86"/>
        <v>candidate</v>
      </c>
      <c r="Q2765" t="str">
        <f t="shared" si="87"/>
        <v>candidate</v>
      </c>
    </row>
    <row r="2766" spans="12:17" x14ac:dyDescent="0.2">
      <c r="L2766" t="s">
        <v>2474</v>
      </c>
      <c r="M2766">
        <v>37</v>
      </c>
      <c r="N2766">
        <v>190</v>
      </c>
      <c r="O2766">
        <v>74</v>
      </c>
      <c r="P2766" t="str">
        <f t="shared" si="86"/>
        <v>candidate</v>
      </c>
      <c r="Q2766" t="str">
        <f t="shared" si="87"/>
        <v>candidate</v>
      </c>
    </row>
    <row r="2767" spans="12:17" x14ac:dyDescent="0.2">
      <c r="L2767" t="s">
        <v>2475</v>
      </c>
      <c r="M2767">
        <v>35</v>
      </c>
      <c r="N2767">
        <v>183</v>
      </c>
      <c r="O2767">
        <v>90</v>
      </c>
      <c r="P2767" t="str">
        <f t="shared" si="86"/>
        <v>candidate</v>
      </c>
      <c r="Q2767" t="str">
        <f t="shared" si="87"/>
        <v>candidate</v>
      </c>
    </row>
    <row r="2768" spans="12:17" x14ac:dyDescent="0.2">
      <c r="L2768" t="s">
        <v>2476</v>
      </c>
      <c r="M2768">
        <v>33</v>
      </c>
      <c r="N2768">
        <v>185</v>
      </c>
      <c r="O2768">
        <v>88</v>
      </c>
      <c r="P2768" t="str">
        <f t="shared" si="86"/>
        <v>candidate</v>
      </c>
      <c r="Q2768" t="str">
        <f t="shared" si="87"/>
        <v>candidate</v>
      </c>
    </row>
    <row r="2769" spans="12:17" x14ac:dyDescent="0.2">
      <c r="L2769" t="s">
        <v>2477</v>
      </c>
      <c r="M2769">
        <v>32</v>
      </c>
      <c r="N2769">
        <v>188</v>
      </c>
      <c r="O2769">
        <v>78</v>
      </c>
      <c r="P2769" t="str">
        <f t="shared" si="86"/>
        <v>candidate</v>
      </c>
      <c r="Q2769" t="str">
        <f t="shared" si="87"/>
        <v>candidate</v>
      </c>
    </row>
    <row r="2770" spans="12:17" x14ac:dyDescent="0.2">
      <c r="L2770" t="s">
        <v>2478</v>
      </c>
      <c r="M2770">
        <v>35</v>
      </c>
      <c r="N2770">
        <v>192</v>
      </c>
      <c r="O2770">
        <v>87</v>
      </c>
      <c r="P2770" t="str">
        <f t="shared" si="86"/>
        <v>candidate</v>
      </c>
      <c r="Q2770" t="str">
        <f t="shared" si="87"/>
        <v>candidate</v>
      </c>
    </row>
    <row r="2771" spans="12:17" x14ac:dyDescent="0.2">
      <c r="L2771" t="s">
        <v>2479</v>
      </c>
      <c r="M2771">
        <v>34</v>
      </c>
      <c r="N2771">
        <v>190</v>
      </c>
      <c r="O2771">
        <v>94</v>
      </c>
      <c r="P2771" t="str">
        <f t="shared" si="86"/>
        <v>candidate</v>
      </c>
      <c r="Q2771" t="str">
        <f t="shared" si="87"/>
        <v>candidate</v>
      </c>
    </row>
    <row r="2772" spans="12:17" x14ac:dyDescent="0.2">
      <c r="L2772" t="s">
        <v>2480</v>
      </c>
      <c r="M2772">
        <v>35</v>
      </c>
      <c r="N2772">
        <v>183</v>
      </c>
      <c r="O2772">
        <v>76</v>
      </c>
      <c r="P2772" t="str">
        <f t="shared" si="86"/>
        <v>candidate</v>
      </c>
      <c r="Q2772" t="str">
        <f t="shared" si="87"/>
        <v>candidate</v>
      </c>
    </row>
    <row r="2773" spans="12:17" x14ac:dyDescent="0.2">
      <c r="L2773" t="s">
        <v>2481</v>
      </c>
      <c r="M2773">
        <v>33</v>
      </c>
      <c r="N2773">
        <v>178</v>
      </c>
      <c r="O2773">
        <v>77</v>
      </c>
      <c r="P2773" t="str">
        <f t="shared" si="86"/>
        <v>conditioned</v>
      </c>
      <c r="Q2773" t="str">
        <f t="shared" si="87"/>
        <v>candidate</v>
      </c>
    </row>
    <row r="2774" spans="12:17" x14ac:dyDescent="0.2">
      <c r="L2774" t="s">
        <v>2482</v>
      </c>
      <c r="M2774">
        <v>33</v>
      </c>
      <c r="N2774">
        <v>191</v>
      </c>
      <c r="O2774">
        <v>86</v>
      </c>
      <c r="P2774" t="str">
        <f t="shared" si="86"/>
        <v>candidate</v>
      </c>
      <c r="Q2774" t="str">
        <f t="shared" si="87"/>
        <v>candidate</v>
      </c>
    </row>
    <row r="2775" spans="12:17" x14ac:dyDescent="0.2">
      <c r="L2775" t="s">
        <v>2483</v>
      </c>
      <c r="M2775">
        <v>31</v>
      </c>
      <c r="N2775">
        <v>184</v>
      </c>
      <c r="O2775">
        <v>82</v>
      </c>
      <c r="P2775" t="str">
        <f t="shared" si="86"/>
        <v>candidate</v>
      </c>
      <c r="Q2775" t="str">
        <f t="shared" si="87"/>
        <v>candidate</v>
      </c>
    </row>
    <row r="2776" spans="12:17" x14ac:dyDescent="0.2">
      <c r="L2776" t="s">
        <v>1859</v>
      </c>
      <c r="M2776">
        <v>33</v>
      </c>
      <c r="N2776">
        <v>196</v>
      </c>
      <c r="O2776">
        <v>90</v>
      </c>
      <c r="P2776" t="str">
        <f t="shared" si="86"/>
        <v>candidate</v>
      </c>
      <c r="Q2776" t="str">
        <f t="shared" si="87"/>
        <v>candidate</v>
      </c>
    </row>
    <row r="2777" spans="12:17" x14ac:dyDescent="0.2">
      <c r="L2777" t="s">
        <v>2484</v>
      </c>
      <c r="M2777">
        <v>31</v>
      </c>
      <c r="N2777">
        <v>185</v>
      </c>
      <c r="O2777">
        <v>72</v>
      </c>
      <c r="P2777" t="str">
        <f t="shared" si="86"/>
        <v>candidate</v>
      </c>
      <c r="Q2777" t="str">
        <f t="shared" si="87"/>
        <v>candidate</v>
      </c>
    </row>
    <row r="2778" spans="12:17" x14ac:dyDescent="0.2">
      <c r="L2778" t="s">
        <v>2485</v>
      </c>
      <c r="M2778">
        <v>32</v>
      </c>
      <c r="N2778">
        <v>194</v>
      </c>
      <c r="O2778">
        <v>94</v>
      </c>
      <c r="P2778" t="str">
        <f t="shared" si="86"/>
        <v>candidate</v>
      </c>
      <c r="Q2778" t="str">
        <f t="shared" si="87"/>
        <v>candidate</v>
      </c>
    </row>
    <row r="2779" spans="12:17" x14ac:dyDescent="0.2">
      <c r="L2779" t="s">
        <v>2486</v>
      </c>
      <c r="M2779">
        <v>33</v>
      </c>
      <c r="N2779">
        <v>188</v>
      </c>
      <c r="O2779">
        <v>83</v>
      </c>
      <c r="P2779" t="str">
        <f t="shared" si="86"/>
        <v>candidate</v>
      </c>
      <c r="Q2779" t="str">
        <f t="shared" si="87"/>
        <v>candidate</v>
      </c>
    </row>
    <row r="2780" spans="12:17" x14ac:dyDescent="0.2">
      <c r="L2780" t="s">
        <v>2487</v>
      </c>
      <c r="M2780">
        <v>33</v>
      </c>
      <c r="N2780">
        <v>172</v>
      </c>
      <c r="O2780">
        <v>76</v>
      </c>
      <c r="P2780" t="str">
        <f t="shared" si="86"/>
        <v>conditioned</v>
      </c>
      <c r="Q2780" t="str">
        <f t="shared" si="87"/>
        <v>candidate</v>
      </c>
    </row>
    <row r="2781" spans="12:17" x14ac:dyDescent="0.2">
      <c r="L2781" t="s">
        <v>1860</v>
      </c>
      <c r="M2781">
        <v>32</v>
      </c>
      <c r="N2781">
        <v>185</v>
      </c>
      <c r="O2781">
        <v>75</v>
      </c>
      <c r="P2781" t="str">
        <f t="shared" si="86"/>
        <v>candidate</v>
      </c>
      <c r="Q2781" t="str">
        <f t="shared" si="87"/>
        <v>candidate</v>
      </c>
    </row>
    <row r="2782" spans="12:17" x14ac:dyDescent="0.2">
      <c r="L2782" t="s">
        <v>2488</v>
      </c>
      <c r="M2782">
        <v>31</v>
      </c>
      <c r="N2782">
        <v>190</v>
      </c>
      <c r="O2782">
        <v>75</v>
      </c>
      <c r="P2782" t="str">
        <f t="shared" si="86"/>
        <v>candidate</v>
      </c>
      <c r="Q2782" t="str">
        <f t="shared" si="87"/>
        <v>candidate</v>
      </c>
    </row>
    <row r="2783" spans="12:17" x14ac:dyDescent="0.2">
      <c r="L2783" t="s">
        <v>2489</v>
      </c>
      <c r="M2783">
        <v>30</v>
      </c>
      <c r="N2783">
        <v>190</v>
      </c>
      <c r="O2783">
        <v>78</v>
      </c>
      <c r="P2783" t="str">
        <f t="shared" si="86"/>
        <v>candidate</v>
      </c>
      <c r="Q2783" t="str">
        <f t="shared" si="87"/>
        <v>candidate</v>
      </c>
    </row>
    <row r="2784" spans="12:17" x14ac:dyDescent="0.2">
      <c r="L2784" t="s">
        <v>2490</v>
      </c>
      <c r="M2784">
        <v>31</v>
      </c>
      <c r="N2784">
        <v>179</v>
      </c>
      <c r="O2784">
        <v>81</v>
      </c>
      <c r="P2784" t="str">
        <f t="shared" si="86"/>
        <v>conditioned</v>
      </c>
      <c r="Q2784" t="str">
        <f t="shared" si="87"/>
        <v>candidate</v>
      </c>
    </row>
    <row r="2785" spans="12:17" x14ac:dyDescent="0.2">
      <c r="L2785" t="s">
        <v>1042</v>
      </c>
      <c r="M2785">
        <v>32</v>
      </c>
      <c r="N2785">
        <v>189</v>
      </c>
      <c r="O2785">
        <v>84</v>
      </c>
      <c r="P2785" t="str">
        <f t="shared" si="86"/>
        <v>candidate</v>
      </c>
      <c r="Q2785" t="str">
        <f t="shared" si="87"/>
        <v>candidate</v>
      </c>
    </row>
    <row r="2786" spans="12:17" x14ac:dyDescent="0.2">
      <c r="L2786" t="s">
        <v>2491</v>
      </c>
      <c r="M2786">
        <v>33</v>
      </c>
      <c r="N2786">
        <v>175</v>
      </c>
      <c r="O2786">
        <v>72</v>
      </c>
      <c r="P2786" t="str">
        <f t="shared" si="86"/>
        <v>conditioned</v>
      </c>
      <c r="Q2786" t="str">
        <f t="shared" si="87"/>
        <v>not a candidate</v>
      </c>
    </row>
    <row r="2787" spans="12:17" x14ac:dyDescent="0.2">
      <c r="L2787" t="s">
        <v>2492</v>
      </c>
      <c r="M2787">
        <v>32</v>
      </c>
      <c r="N2787">
        <v>187</v>
      </c>
      <c r="O2787">
        <v>85</v>
      </c>
      <c r="P2787" t="str">
        <f t="shared" si="86"/>
        <v>candidate</v>
      </c>
      <c r="Q2787" t="str">
        <f t="shared" si="87"/>
        <v>candidate</v>
      </c>
    </row>
    <row r="2788" spans="12:17" x14ac:dyDescent="0.2">
      <c r="L2788" t="s">
        <v>1861</v>
      </c>
      <c r="M2788">
        <v>34</v>
      </c>
      <c r="N2788">
        <v>185</v>
      </c>
      <c r="O2788">
        <v>84</v>
      </c>
      <c r="P2788" t="str">
        <f t="shared" si="86"/>
        <v>candidate</v>
      </c>
      <c r="Q2788" t="str">
        <f t="shared" si="87"/>
        <v>candidate</v>
      </c>
    </row>
    <row r="2789" spans="12:17" x14ac:dyDescent="0.2">
      <c r="L2789" t="s">
        <v>2493</v>
      </c>
      <c r="M2789">
        <v>31</v>
      </c>
      <c r="N2789">
        <v>170</v>
      </c>
      <c r="O2789">
        <v>72</v>
      </c>
      <c r="P2789" t="str">
        <f t="shared" si="86"/>
        <v>conditioned</v>
      </c>
      <c r="Q2789" t="str">
        <f t="shared" si="87"/>
        <v>not a candidate</v>
      </c>
    </row>
    <row r="2790" spans="12:17" x14ac:dyDescent="0.2">
      <c r="L2790" t="s">
        <v>2494</v>
      </c>
      <c r="M2790">
        <v>31</v>
      </c>
      <c r="N2790">
        <v>187</v>
      </c>
      <c r="O2790">
        <v>73</v>
      </c>
      <c r="P2790" t="str">
        <f t="shared" si="86"/>
        <v>candidate</v>
      </c>
      <c r="Q2790" t="str">
        <f t="shared" si="87"/>
        <v>candidate</v>
      </c>
    </row>
    <row r="2791" spans="12:17" x14ac:dyDescent="0.2">
      <c r="L2791" t="s">
        <v>2495</v>
      </c>
      <c r="M2791">
        <v>33</v>
      </c>
      <c r="N2791">
        <v>194</v>
      </c>
      <c r="O2791">
        <v>81</v>
      </c>
      <c r="P2791" t="str">
        <f t="shared" si="86"/>
        <v>candidate</v>
      </c>
      <c r="Q2791" t="str">
        <f t="shared" si="87"/>
        <v>candidate</v>
      </c>
    </row>
    <row r="2792" spans="12:17" x14ac:dyDescent="0.2">
      <c r="L2792" t="s">
        <v>2496</v>
      </c>
      <c r="M2792">
        <v>34</v>
      </c>
      <c r="N2792">
        <v>182</v>
      </c>
      <c r="O2792">
        <v>78</v>
      </c>
      <c r="P2792" t="str">
        <f t="shared" si="86"/>
        <v>candidate</v>
      </c>
      <c r="Q2792" t="str">
        <f t="shared" si="87"/>
        <v>candidate</v>
      </c>
    </row>
    <row r="2793" spans="12:17" x14ac:dyDescent="0.2">
      <c r="L2793" t="s">
        <v>2497</v>
      </c>
      <c r="M2793">
        <v>35</v>
      </c>
      <c r="N2793">
        <v>190</v>
      </c>
      <c r="O2793">
        <v>80</v>
      </c>
      <c r="P2793" t="str">
        <f t="shared" si="86"/>
        <v>candidate</v>
      </c>
      <c r="Q2793" t="str">
        <f t="shared" si="87"/>
        <v>candidate</v>
      </c>
    </row>
    <row r="2794" spans="12:17" x14ac:dyDescent="0.2">
      <c r="L2794" t="s">
        <v>2498</v>
      </c>
      <c r="M2794">
        <v>33</v>
      </c>
      <c r="N2794">
        <v>180</v>
      </c>
      <c r="O2794">
        <v>82</v>
      </c>
      <c r="P2794" t="str">
        <f t="shared" si="86"/>
        <v>candidate</v>
      </c>
      <c r="Q2794" t="str">
        <f t="shared" si="87"/>
        <v>candidate</v>
      </c>
    </row>
    <row r="2795" spans="12:17" x14ac:dyDescent="0.2">
      <c r="L2795" t="s">
        <v>2499</v>
      </c>
      <c r="M2795">
        <v>38</v>
      </c>
      <c r="N2795">
        <v>169</v>
      </c>
      <c r="O2795">
        <v>69</v>
      </c>
      <c r="P2795" t="str">
        <f t="shared" si="86"/>
        <v>conditioned</v>
      </c>
      <c r="Q2795" t="str">
        <f t="shared" si="87"/>
        <v>not a candidate</v>
      </c>
    </row>
    <row r="2796" spans="12:17" x14ac:dyDescent="0.2">
      <c r="L2796" t="s">
        <v>1866</v>
      </c>
      <c r="M2796">
        <v>32</v>
      </c>
      <c r="N2796">
        <v>179</v>
      </c>
      <c r="O2796">
        <v>77</v>
      </c>
      <c r="P2796" t="str">
        <f t="shared" si="86"/>
        <v>conditioned</v>
      </c>
      <c r="Q2796" t="str">
        <f t="shared" si="87"/>
        <v>candidate</v>
      </c>
    </row>
    <row r="2797" spans="12:17" x14ac:dyDescent="0.2">
      <c r="L2797" t="s">
        <v>2500</v>
      </c>
      <c r="M2797">
        <v>30</v>
      </c>
      <c r="N2797">
        <v>191</v>
      </c>
      <c r="O2797">
        <v>90</v>
      </c>
      <c r="P2797" t="str">
        <f t="shared" si="86"/>
        <v>candidate</v>
      </c>
      <c r="Q2797" t="str">
        <f t="shared" si="87"/>
        <v>candidate</v>
      </c>
    </row>
    <row r="2798" spans="12:17" x14ac:dyDescent="0.2">
      <c r="L2798" t="s">
        <v>2501</v>
      </c>
      <c r="M2798">
        <v>33</v>
      </c>
      <c r="N2798">
        <v>185</v>
      </c>
      <c r="O2798">
        <v>89</v>
      </c>
      <c r="P2798" t="str">
        <f t="shared" si="86"/>
        <v>candidate</v>
      </c>
      <c r="Q2798" t="str">
        <f t="shared" si="87"/>
        <v>candidate</v>
      </c>
    </row>
    <row r="2799" spans="12:17" x14ac:dyDescent="0.2">
      <c r="L2799" t="s">
        <v>2502</v>
      </c>
      <c r="M2799">
        <v>31</v>
      </c>
      <c r="N2799">
        <v>179</v>
      </c>
      <c r="O2799">
        <v>72</v>
      </c>
      <c r="P2799" t="str">
        <f t="shared" si="86"/>
        <v>conditioned</v>
      </c>
      <c r="Q2799" t="str">
        <f t="shared" si="87"/>
        <v>not a candidate</v>
      </c>
    </row>
    <row r="2800" spans="12:17" x14ac:dyDescent="0.2">
      <c r="L2800" t="s">
        <v>2503</v>
      </c>
      <c r="M2800">
        <v>32</v>
      </c>
      <c r="N2800">
        <v>183</v>
      </c>
      <c r="O2800">
        <v>78</v>
      </c>
      <c r="P2800" t="str">
        <f t="shared" si="86"/>
        <v>candidate</v>
      </c>
      <c r="Q2800" t="str">
        <f t="shared" si="87"/>
        <v>candidate</v>
      </c>
    </row>
    <row r="2801" spans="12:17" x14ac:dyDescent="0.2">
      <c r="L2801" t="s">
        <v>1868</v>
      </c>
      <c r="M2801">
        <v>32</v>
      </c>
      <c r="N2801">
        <v>185</v>
      </c>
      <c r="O2801">
        <v>82</v>
      </c>
      <c r="P2801" t="str">
        <f t="shared" si="86"/>
        <v>candidate</v>
      </c>
      <c r="Q2801" t="str">
        <f t="shared" si="87"/>
        <v>candidate</v>
      </c>
    </row>
    <row r="2802" spans="12:17" x14ac:dyDescent="0.2">
      <c r="L2802" t="s">
        <v>2504</v>
      </c>
      <c r="M2802">
        <v>31</v>
      </c>
      <c r="N2802">
        <v>168</v>
      </c>
      <c r="O2802">
        <v>64</v>
      </c>
      <c r="P2802" t="str">
        <f t="shared" si="86"/>
        <v>conditioned</v>
      </c>
      <c r="Q2802" t="str">
        <f t="shared" si="87"/>
        <v>not a candidate</v>
      </c>
    </row>
    <row r="2803" spans="12:17" x14ac:dyDescent="0.2">
      <c r="L2803" t="s">
        <v>2505</v>
      </c>
      <c r="M2803">
        <v>34</v>
      </c>
      <c r="N2803">
        <v>187</v>
      </c>
      <c r="O2803">
        <v>76</v>
      </c>
      <c r="P2803" t="str">
        <f t="shared" si="86"/>
        <v>candidate</v>
      </c>
      <c r="Q2803" t="str">
        <f t="shared" si="87"/>
        <v>candidate</v>
      </c>
    </row>
    <row r="2804" spans="12:17" x14ac:dyDescent="0.2">
      <c r="L2804" t="s">
        <v>2506</v>
      </c>
      <c r="M2804">
        <v>32</v>
      </c>
      <c r="N2804">
        <v>180</v>
      </c>
      <c r="O2804">
        <v>77</v>
      </c>
      <c r="P2804" t="str">
        <f t="shared" si="86"/>
        <v>candidate</v>
      </c>
      <c r="Q2804" t="str">
        <f t="shared" si="87"/>
        <v>candidate</v>
      </c>
    </row>
    <row r="2805" spans="12:17" x14ac:dyDescent="0.2">
      <c r="L2805" t="s">
        <v>2507</v>
      </c>
      <c r="M2805">
        <v>34</v>
      </c>
      <c r="N2805">
        <v>185</v>
      </c>
      <c r="O2805">
        <v>78</v>
      </c>
      <c r="P2805" t="str">
        <f t="shared" si="86"/>
        <v>candidate</v>
      </c>
      <c r="Q2805" t="str">
        <f t="shared" si="87"/>
        <v>candidate</v>
      </c>
    </row>
    <row r="2806" spans="12:17" x14ac:dyDescent="0.2">
      <c r="L2806" t="s">
        <v>2508</v>
      </c>
      <c r="M2806">
        <v>33</v>
      </c>
      <c r="N2806">
        <v>174</v>
      </c>
      <c r="O2806">
        <v>66</v>
      </c>
      <c r="P2806" t="str">
        <f t="shared" si="86"/>
        <v>conditioned</v>
      </c>
      <c r="Q2806" t="str">
        <f t="shared" si="87"/>
        <v>not a candidate</v>
      </c>
    </row>
    <row r="2807" spans="12:17" x14ac:dyDescent="0.2">
      <c r="L2807" t="s">
        <v>2509</v>
      </c>
      <c r="M2807">
        <v>34</v>
      </c>
      <c r="N2807">
        <v>171</v>
      </c>
      <c r="O2807">
        <v>76</v>
      </c>
      <c r="P2807" t="str">
        <f t="shared" si="86"/>
        <v>conditioned</v>
      </c>
      <c r="Q2807" t="str">
        <f t="shared" si="87"/>
        <v>candidate</v>
      </c>
    </row>
    <row r="2808" spans="12:17" x14ac:dyDescent="0.2">
      <c r="L2808" t="s">
        <v>2510</v>
      </c>
      <c r="M2808">
        <v>37</v>
      </c>
      <c r="N2808">
        <v>175</v>
      </c>
      <c r="O2808">
        <v>70</v>
      </c>
      <c r="P2808" t="str">
        <f t="shared" si="86"/>
        <v>conditioned</v>
      </c>
      <c r="Q2808" t="str">
        <f t="shared" si="87"/>
        <v>not a candidate</v>
      </c>
    </row>
    <row r="2809" spans="12:17" x14ac:dyDescent="0.2">
      <c r="L2809" t="s">
        <v>1872</v>
      </c>
      <c r="M2809">
        <v>29</v>
      </c>
      <c r="N2809">
        <v>188</v>
      </c>
      <c r="O2809">
        <v>79</v>
      </c>
      <c r="P2809" t="str">
        <f t="shared" si="86"/>
        <v>candidate</v>
      </c>
      <c r="Q2809" t="str">
        <f t="shared" si="87"/>
        <v>candidate</v>
      </c>
    </row>
    <row r="2810" spans="12:17" x14ac:dyDescent="0.2">
      <c r="L2810" t="s">
        <v>2511</v>
      </c>
      <c r="M2810">
        <v>31</v>
      </c>
      <c r="N2810">
        <v>194</v>
      </c>
      <c r="O2810">
        <v>90</v>
      </c>
      <c r="P2810" t="str">
        <f t="shared" si="86"/>
        <v>candidate</v>
      </c>
      <c r="Q2810" t="str">
        <f t="shared" si="87"/>
        <v>candidate</v>
      </c>
    </row>
    <row r="2811" spans="12:17" x14ac:dyDescent="0.2">
      <c r="L2811" t="s">
        <v>2512</v>
      </c>
      <c r="M2811">
        <v>33</v>
      </c>
      <c r="N2811">
        <v>177</v>
      </c>
      <c r="O2811">
        <v>72</v>
      </c>
      <c r="P2811" t="str">
        <f t="shared" si="86"/>
        <v>conditioned</v>
      </c>
      <c r="Q2811" t="str">
        <f t="shared" si="87"/>
        <v>not a candidate</v>
      </c>
    </row>
    <row r="2812" spans="12:17" x14ac:dyDescent="0.2">
      <c r="L2812" t="s">
        <v>2513</v>
      </c>
      <c r="M2812">
        <v>34</v>
      </c>
      <c r="N2812">
        <v>180</v>
      </c>
      <c r="O2812">
        <v>70</v>
      </c>
      <c r="P2812" t="str">
        <f t="shared" si="86"/>
        <v>candidate</v>
      </c>
      <c r="Q2812" t="str">
        <f t="shared" si="87"/>
        <v>not a candidate</v>
      </c>
    </row>
    <row r="2813" spans="12:17" x14ac:dyDescent="0.2">
      <c r="L2813" t="s">
        <v>2514</v>
      </c>
      <c r="M2813">
        <v>40</v>
      </c>
      <c r="N2813">
        <v>187</v>
      </c>
      <c r="O2813">
        <v>88</v>
      </c>
      <c r="P2813" t="str">
        <f t="shared" si="86"/>
        <v>candidate</v>
      </c>
      <c r="Q2813" t="str">
        <f t="shared" si="87"/>
        <v>candidate</v>
      </c>
    </row>
    <row r="2814" spans="12:17" x14ac:dyDescent="0.2">
      <c r="L2814" t="s">
        <v>1874</v>
      </c>
      <c r="M2814">
        <v>29</v>
      </c>
      <c r="N2814">
        <v>180</v>
      </c>
      <c r="O2814">
        <v>75</v>
      </c>
      <c r="P2814" t="str">
        <f t="shared" si="86"/>
        <v>candidate</v>
      </c>
      <c r="Q2814" t="str">
        <f t="shared" si="87"/>
        <v>candidate</v>
      </c>
    </row>
    <row r="2815" spans="12:17" x14ac:dyDescent="0.2">
      <c r="L2815" t="s">
        <v>2515</v>
      </c>
      <c r="M2815">
        <v>31</v>
      </c>
      <c r="N2815">
        <v>174</v>
      </c>
      <c r="O2815">
        <v>70</v>
      </c>
      <c r="P2815" t="str">
        <f t="shared" si="86"/>
        <v>conditioned</v>
      </c>
      <c r="Q2815" t="str">
        <f t="shared" si="87"/>
        <v>not a candidate</v>
      </c>
    </row>
    <row r="2816" spans="12:17" x14ac:dyDescent="0.2">
      <c r="L2816" t="s">
        <v>2422</v>
      </c>
      <c r="M2816">
        <v>30</v>
      </c>
      <c r="N2816">
        <v>182</v>
      </c>
      <c r="O2816">
        <v>72</v>
      </c>
      <c r="P2816" t="str">
        <f t="shared" si="86"/>
        <v>candidate</v>
      </c>
      <c r="Q2816" t="str">
        <f t="shared" si="87"/>
        <v>not a candidate</v>
      </c>
    </row>
    <row r="2817" spans="12:17" x14ac:dyDescent="0.2">
      <c r="L2817" t="s">
        <v>1878</v>
      </c>
      <c r="M2817">
        <v>34</v>
      </c>
      <c r="N2817">
        <v>181</v>
      </c>
      <c r="O2817">
        <v>76</v>
      </c>
      <c r="P2817" t="str">
        <f t="shared" si="86"/>
        <v>candidate</v>
      </c>
      <c r="Q2817" t="str">
        <f t="shared" si="87"/>
        <v>candidate</v>
      </c>
    </row>
    <row r="2818" spans="12:17" x14ac:dyDescent="0.2">
      <c r="L2818" t="s">
        <v>2424</v>
      </c>
      <c r="M2818">
        <v>32</v>
      </c>
      <c r="N2818">
        <v>180</v>
      </c>
      <c r="O2818">
        <v>71</v>
      </c>
      <c r="P2818" t="str">
        <f t="shared" ref="P2818:P2881" si="88">IF(AND(M2818&gt;=20, N2818&gt;=180), "candidate", "conditioned")</f>
        <v>candidate</v>
      </c>
      <c r="Q2818" t="str">
        <f t="shared" ref="Q2818:Q2881" si="89">IF(OR(M2818&lt;=22, N2818&gt;=183, O2818&gt;=74), "candidate", "not a candidate")</f>
        <v>not a candidate</v>
      </c>
    </row>
    <row r="2819" spans="12:17" x14ac:dyDescent="0.2">
      <c r="L2819" t="s">
        <v>2425</v>
      </c>
      <c r="M2819">
        <v>28</v>
      </c>
      <c r="N2819">
        <v>175</v>
      </c>
      <c r="O2819">
        <v>70</v>
      </c>
      <c r="P2819" t="str">
        <f t="shared" si="88"/>
        <v>conditioned</v>
      </c>
      <c r="Q2819" t="str">
        <f t="shared" si="89"/>
        <v>not a candidate</v>
      </c>
    </row>
    <row r="2820" spans="12:17" x14ac:dyDescent="0.2">
      <c r="L2820" t="s">
        <v>2426</v>
      </c>
      <c r="M2820">
        <v>31</v>
      </c>
      <c r="N2820">
        <v>196</v>
      </c>
      <c r="O2820">
        <v>93</v>
      </c>
      <c r="P2820" t="str">
        <f t="shared" si="88"/>
        <v>candidate</v>
      </c>
      <c r="Q2820" t="str">
        <f t="shared" si="89"/>
        <v>candidate</v>
      </c>
    </row>
    <row r="2821" spans="12:17" x14ac:dyDescent="0.2">
      <c r="L2821" t="s">
        <v>2427</v>
      </c>
      <c r="M2821">
        <v>30</v>
      </c>
      <c r="N2821">
        <v>188</v>
      </c>
      <c r="O2821">
        <v>82</v>
      </c>
      <c r="P2821" t="str">
        <f t="shared" si="88"/>
        <v>candidate</v>
      </c>
      <c r="Q2821" t="str">
        <f t="shared" si="89"/>
        <v>candidate</v>
      </c>
    </row>
    <row r="2822" spans="12:17" x14ac:dyDescent="0.2">
      <c r="L2822" t="s">
        <v>1910</v>
      </c>
      <c r="M2822">
        <v>35</v>
      </c>
      <c r="N2822">
        <v>178</v>
      </c>
      <c r="O2822">
        <v>80</v>
      </c>
      <c r="P2822" t="str">
        <f t="shared" si="88"/>
        <v>conditioned</v>
      </c>
      <c r="Q2822" t="str">
        <f t="shared" si="89"/>
        <v>candidate</v>
      </c>
    </row>
    <row r="2823" spans="12:17" x14ac:dyDescent="0.2">
      <c r="L2823" t="s">
        <v>2516</v>
      </c>
      <c r="M2823">
        <v>40</v>
      </c>
      <c r="N2823">
        <v>188</v>
      </c>
      <c r="O2823">
        <v>92</v>
      </c>
      <c r="P2823" t="str">
        <f t="shared" si="88"/>
        <v>candidate</v>
      </c>
      <c r="Q2823" t="str">
        <f t="shared" si="89"/>
        <v>candidate</v>
      </c>
    </row>
    <row r="2824" spans="12:17" x14ac:dyDescent="0.2">
      <c r="L2824" t="s">
        <v>2517</v>
      </c>
      <c r="M2824">
        <v>40</v>
      </c>
      <c r="N2824">
        <v>179</v>
      </c>
      <c r="O2824">
        <v>75</v>
      </c>
      <c r="P2824" t="str">
        <f t="shared" si="88"/>
        <v>conditioned</v>
      </c>
      <c r="Q2824" t="str">
        <f t="shared" si="89"/>
        <v>candidate</v>
      </c>
    </row>
    <row r="2825" spans="12:17" x14ac:dyDescent="0.2">
      <c r="L2825" t="s">
        <v>1913</v>
      </c>
      <c r="M2825">
        <v>34</v>
      </c>
      <c r="N2825">
        <v>183</v>
      </c>
      <c r="O2825">
        <v>80</v>
      </c>
      <c r="P2825" t="str">
        <f t="shared" si="88"/>
        <v>candidate</v>
      </c>
      <c r="Q2825" t="str">
        <f t="shared" si="89"/>
        <v>candidate</v>
      </c>
    </row>
    <row r="2826" spans="12:17" x14ac:dyDescent="0.2">
      <c r="L2826" t="s">
        <v>2518</v>
      </c>
      <c r="M2826">
        <v>34</v>
      </c>
      <c r="N2826">
        <v>188</v>
      </c>
      <c r="O2826">
        <v>82</v>
      </c>
      <c r="P2826" t="str">
        <f t="shared" si="88"/>
        <v>candidate</v>
      </c>
      <c r="Q2826" t="str">
        <f t="shared" si="89"/>
        <v>candidate</v>
      </c>
    </row>
    <row r="2827" spans="12:17" x14ac:dyDescent="0.2">
      <c r="L2827" t="s">
        <v>2519</v>
      </c>
      <c r="M2827">
        <v>35</v>
      </c>
      <c r="N2827">
        <v>185</v>
      </c>
      <c r="O2827">
        <v>80</v>
      </c>
      <c r="P2827" t="str">
        <f t="shared" si="88"/>
        <v>candidate</v>
      </c>
      <c r="Q2827" t="str">
        <f t="shared" si="89"/>
        <v>candidate</v>
      </c>
    </row>
    <row r="2828" spans="12:17" x14ac:dyDescent="0.2">
      <c r="L2828" t="s">
        <v>2520</v>
      </c>
      <c r="M2828">
        <v>23</v>
      </c>
      <c r="N2828">
        <v>184</v>
      </c>
      <c r="O2828">
        <v>70</v>
      </c>
      <c r="P2828" t="str">
        <f t="shared" si="88"/>
        <v>candidate</v>
      </c>
      <c r="Q2828" t="str">
        <f t="shared" si="89"/>
        <v>candidate</v>
      </c>
    </row>
    <row r="2829" spans="12:17" x14ac:dyDescent="0.2">
      <c r="L2829" t="s">
        <v>2521</v>
      </c>
      <c r="M2829">
        <v>19</v>
      </c>
      <c r="N2829">
        <v>177</v>
      </c>
      <c r="O2829">
        <v>74</v>
      </c>
      <c r="P2829" t="str">
        <f t="shared" si="88"/>
        <v>conditioned</v>
      </c>
      <c r="Q2829" t="str">
        <f t="shared" si="89"/>
        <v>candidate</v>
      </c>
    </row>
    <row r="2830" spans="12:17" x14ac:dyDescent="0.2">
      <c r="L2830" t="s">
        <v>2522</v>
      </c>
      <c r="M2830">
        <v>17</v>
      </c>
      <c r="N2830">
        <v>182</v>
      </c>
      <c r="O2830">
        <v>70</v>
      </c>
      <c r="P2830" t="str">
        <f t="shared" si="88"/>
        <v>conditioned</v>
      </c>
      <c r="Q2830" t="str">
        <f t="shared" si="89"/>
        <v>candidate</v>
      </c>
    </row>
    <row r="2831" spans="12:17" x14ac:dyDescent="0.2">
      <c r="L2831" t="s">
        <v>2523</v>
      </c>
      <c r="M2831">
        <v>21</v>
      </c>
      <c r="N2831">
        <v>183</v>
      </c>
      <c r="O2831">
        <v>76</v>
      </c>
      <c r="P2831" t="str">
        <f t="shared" si="88"/>
        <v>candidate</v>
      </c>
      <c r="Q2831" t="str">
        <f t="shared" si="89"/>
        <v>candidate</v>
      </c>
    </row>
    <row r="2832" spans="12:17" x14ac:dyDescent="0.2">
      <c r="L2832" t="s">
        <v>2524</v>
      </c>
      <c r="M2832">
        <v>20</v>
      </c>
      <c r="N2832">
        <v>176</v>
      </c>
      <c r="O2832">
        <v>73</v>
      </c>
      <c r="P2832" t="str">
        <f t="shared" si="88"/>
        <v>conditioned</v>
      </c>
      <c r="Q2832" t="str">
        <f t="shared" si="89"/>
        <v>candidate</v>
      </c>
    </row>
    <row r="2833" spans="12:17" x14ac:dyDescent="0.2">
      <c r="L2833" t="s">
        <v>2525</v>
      </c>
      <c r="M2833">
        <v>16</v>
      </c>
      <c r="N2833">
        <v>173</v>
      </c>
      <c r="O2833">
        <v>66</v>
      </c>
      <c r="P2833" t="str">
        <f t="shared" si="88"/>
        <v>conditioned</v>
      </c>
      <c r="Q2833" t="str">
        <f t="shared" si="89"/>
        <v>candidate</v>
      </c>
    </row>
    <row r="2834" spans="12:17" x14ac:dyDescent="0.2">
      <c r="L2834" t="s">
        <v>1914</v>
      </c>
      <c r="M2834">
        <v>19</v>
      </c>
      <c r="N2834">
        <v>173</v>
      </c>
      <c r="O2834">
        <v>63</v>
      </c>
      <c r="P2834" t="str">
        <f t="shared" si="88"/>
        <v>conditioned</v>
      </c>
      <c r="Q2834" t="str">
        <f t="shared" si="89"/>
        <v>candidate</v>
      </c>
    </row>
    <row r="2835" spans="12:17" x14ac:dyDescent="0.2">
      <c r="L2835" t="s">
        <v>2526</v>
      </c>
      <c r="M2835">
        <v>17</v>
      </c>
      <c r="N2835">
        <v>173</v>
      </c>
      <c r="O2835">
        <v>70</v>
      </c>
      <c r="P2835" t="str">
        <f t="shared" si="88"/>
        <v>conditioned</v>
      </c>
      <c r="Q2835" t="str">
        <f t="shared" si="89"/>
        <v>candidate</v>
      </c>
    </row>
    <row r="2836" spans="12:17" x14ac:dyDescent="0.2">
      <c r="L2836" t="s">
        <v>2527</v>
      </c>
      <c r="M2836">
        <v>18</v>
      </c>
      <c r="N2836">
        <v>180</v>
      </c>
      <c r="O2836">
        <v>70</v>
      </c>
      <c r="P2836" t="str">
        <f t="shared" si="88"/>
        <v>conditioned</v>
      </c>
      <c r="Q2836" t="str">
        <f t="shared" si="89"/>
        <v>candidate</v>
      </c>
    </row>
    <row r="2837" spans="12:17" x14ac:dyDescent="0.2">
      <c r="L2837" t="s">
        <v>2528</v>
      </c>
      <c r="M2837">
        <v>17</v>
      </c>
      <c r="N2837">
        <v>184</v>
      </c>
      <c r="O2837">
        <v>77</v>
      </c>
      <c r="P2837" t="str">
        <f t="shared" si="88"/>
        <v>conditioned</v>
      </c>
      <c r="Q2837" t="str">
        <f t="shared" si="89"/>
        <v>candidate</v>
      </c>
    </row>
    <row r="2838" spans="12:17" x14ac:dyDescent="0.2">
      <c r="L2838" t="s">
        <v>1916</v>
      </c>
      <c r="M2838">
        <v>31</v>
      </c>
      <c r="N2838">
        <v>189</v>
      </c>
      <c r="O2838">
        <v>88</v>
      </c>
      <c r="P2838" t="str">
        <f t="shared" si="88"/>
        <v>candidate</v>
      </c>
      <c r="Q2838" t="str">
        <f t="shared" si="89"/>
        <v>candidate</v>
      </c>
    </row>
    <row r="2839" spans="12:17" x14ac:dyDescent="0.2">
      <c r="L2839" t="s">
        <v>1917</v>
      </c>
      <c r="M2839">
        <v>38</v>
      </c>
      <c r="N2839">
        <v>178</v>
      </c>
      <c r="O2839">
        <v>74</v>
      </c>
      <c r="P2839" t="str">
        <f t="shared" si="88"/>
        <v>conditioned</v>
      </c>
      <c r="Q2839" t="str">
        <f t="shared" si="89"/>
        <v>candidate</v>
      </c>
    </row>
    <row r="2840" spans="12:17" x14ac:dyDescent="0.2">
      <c r="L2840" t="s">
        <v>2529</v>
      </c>
      <c r="M2840">
        <v>34</v>
      </c>
      <c r="N2840">
        <v>183</v>
      </c>
      <c r="O2840">
        <v>79</v>
      </c>
      <c r="P2840" t="str">
        <f t="shared" si="88"/>
        <v>candidate</v>
      </c>
      <c r="Q2840" t="str">
        <f t="shared" si="89"/>
        <v>candidate</v>
      </c>
    </row>
    <row r="2841" spans="12:17" x14ac:dyDescent="0.2">
      <c r="L2841" t="s">
        <v>2530</v>
      </c>
      <c r="M2841">
        <v>34</v>
      </c>
      <c r="N2841">
        <v>178</v>
      </c>
      <c r="O2841">
        <v>74</v>
      </c>
      <c r="P2841" t="str">
        <f t="shared" si="88"/>
        <v>conditioned</v>
      </c>
      <c r="Q2841" t="str">
        <f t="shared" si="89"/>
        <v>candidate</v>
      </c>
    </row>
    <row r="2842" spans="12:17" x14ac:dyDescent="0.2">
      <c r="L2842" t="s">
        <v>1922</v>
      </c>
      <c r="M2842">
        <v>38</v>
      </c>
      <c r="N2842">
        <v>172</v>
      </c>
      <c r="O2842">
        <v>70</v>
      </c>
      <c r="P2842" t="str">
        <f t="shared" si="88"/>
        <v>conditioned</v>
      </c>
      <c r="Q2842" t="str">
        <f t="shared" si="89"/>
        <v>not a candidate</v>
      </c>
    </row>
    <row r="2843" spans="12:17" x14ac:dyDescent="0.2">
      <c r="L2843" t="s">
        <v>2531</v>
      </c>
      <c r="M2843">
        <v>38</v>
      </c>
      <c r="N2843">
        <v>168</v>
      </c>
      <c r="O2843">
        <v>65</v>
      </c>
      <c r="P2843" t="str">
        <f t="shared" si="88"/>
        <v>conditioned</v>
      </c>
      <c r="Q2843" t="str">
        <f t="shared" si="89"/>
        <v>not a candidate</v>
      </c>
    </row>
    <row r="2844" spans="12:17" x14ac:dyDescent="0.2">
      <c r="L2844" t="s">
        <v>1924</v>
      </c>
      <c r="M2844">
        <v>34</v>
      </c>
      <c r="N2844">
        <v>165</v>
      </c>
      <c r="O2844">
        <v>63</v>
      </c>
      <c r="P2844" t="str">
        <f t="shared" si="88"/>
        <v>conditioned</v>
      </c>
      <c r="Q2844" t="str">
        <f t="shared" si="89"/>
        <v>not a candidate</v>
      </c>
    </row>
    <row r="2845" spans="12:17" x14ac:dyDescent="0.2">
      <c r="L2845" t="s">
        <v>2532</v>
      </c>
      <c r="M2845">
        <v>31</v>
      </c>
      <c r="N2845">
        <v>189</v>
      </c>
      <c r="O2845">
        <v>88</v>
      </c>
      <c r="P2845" t="str">
        <f t="shared" si="88"/>
        <v>candidate</v>
      </c>
      <c r="Q2845" t="str">
        <f t="shared" si="89"/>
        <v>candidate</v>
      </c>
    </row>
    <row r="2846" spans="12:17" x14ac:dyDescent="0.2">
      <c r="L2846" t="s">
        <v>2533</v>
      </c>
      <c r="M2846">
        <v>33</v>
      </c>
      <c r="N2846">
        <v>185</v>
      </c>
      <c r="O2846">
        <v>78</v>
      </c>
      <c r="P2846" t="str">
        <f t="shared" si="88"/>
        <v>candidate</v>
      </c>
      <c r="Q2846" t="str">
        <f t="shared" si="89"/>
        <v>candidate</v>
      </c>
    </row>
    <row r="2847" spans="12:17" x14ac:dyDescent="0.2">
      <c r="L2847" t="s">
        <v>2534</v>
      </c>
      <c r="M2847">
        <v>34</v>
      </c>
      <c r="N2847">
        <v>185</v>
      </c>
      <c r="O2847">
        <v>85</v>
      </c>
      <c r="P2847" t="str">
        <f t="shared" si="88"/>
        <v>candidate</v>
      </c>
      <c r="Q2847" t="str">
        <f t="shared" si="89"/>
        <v>candidate</v>
      </c>
    </row>
    <row r="2848" spans="12:17" x14ac:dyDescent="0.2">
      <c r="L2848" t="s">
        <v>1925</v>
      </c>
      <c r="M2848">
        <v>35</v>
      </c>
      <c r="N2848">
        <v>183</v>
      </c>
      <c r="O2848">
        <v>80</v>
      </c>
      <c r="P2848" t="str">
        <f t="shared" si="88"/>
        <v>candidate</v>
      </c>
      <c r="Q2848" t="str">
        <f t="shared" si="89"/>
        <v>candidate</v>
      </c>
    </row>
    <row r="2849" spans="12:17" x14ac:dyDescent="0.2">
      <c r="L2849" t="s">
        <v>2535</v>
      </c>
      <c r="M2849">
        <v>39</v>
      </c>
      <c r="N2849">
        <v>188</v>
      </c>
      <c r="O2849">
        <v>89</v>
      </c>
      <c r="P2849" t="str">
        <f t="shared" si="88"/>
        <v>candidate</v>
      </c>
      <c r="Q2849" t="str">
        <f t="shared" si="89"/>
        <v>candidate</v>
      </c>
    </row>
    <row r="2850" spans="12:17" x14ac:dyDescent="0.2">
      <c r="L2850" t="s">
        <v>2536</v>
      </c>
      <c r="M2850">
        <v>39</v>
      </c>
      <c r="N2850">
        <v>183</v>
      </c>
      <c r="O2850">
        <v>80</v>
      </c>
      <c r="P2850" t="str">
        <f t="shared" si="88"/>
        <v>candidate</v>
      </c>
      <c r="Q2850" t="str">
        <f t="shared" si="89"/>
        <v>candidate</v>
      </c>
    </row>
    <row r="2851" spans="12:17" x14ac:dyDescent="0.2">
      <c r="L2851" t="s">
        <v>2537</v>
      </c>
      <c r="M2851">
        <v>34</v>
      </c>
      <c r="N2851">
        <v>173</v>
      </c>
      <c r="O2851">
        <v>75</v>
      </c>
      <c r="P2851" t="str">
        <f t="shared" si="88"/>
        <v>conditioned</v>
      </c>
      <c r="Q2851" t="str">
        <f t="shared" si="89"/>
        <v>candidate</v>
      </c>
    </row>
    <row r="2852" spans="12:17" x14ac:dyDescent="0.2">
      <c r="L2852" t="s">
        <v>2538</v>
      </c>
      <c r="M2852">
        <v>36</v>
      </c>
      <c r="N2852">
        <v>184</v>
      </c>
      <c r="O2852">
        <v>86</v>
      </c>
      <c r="P2852" t="str">
        <f t="shared" si="88"/>
        <v>candidate</v>
      </c>
      <c r="Q2852" t="str">
        <f t="shared" si="89"/>
        <v>candidate</v>
      </c>
    </row>
    <row r="2853" spans="12:17" x14ac:dyDescent="0.2">
      <c r="L2853" t="s">
        <v>2539</v>
      </c>
      <c r="M2853">
        <v>35</v>
      </c>
      <c r="N2853">
        <v>179</v>
      </c>
      <c r="O2853">
        <v>76</v>
      </c>
      <c r="P2853" t="str">
        <f t="shared" si="88"/>
        <v>conditioned</v>
      </c>
      <c r="Q2853" t="str">
        <f t="shared" si="89"/>
        <v>candidate</v>
      </c>
    </row>
    <row r="2854" spans="12:17" x14ac:dyDescent="0.2">
      <c r="L2854" t="s">
        <v>2540</v>
      </c>
      <c r="M2854">
        <v>33</v>
      </c>
      <c r="N2854">
        <v>174</v>
      </c>
      <c r="O2854">
        <v>74</v>
      </c>
      <c r="P2854" t="str">
        <f t="shared" si="88"/>
        <v>conditioned</v>
      </c>
      <c r="Q2854" t="str">
        <f t="shared" si="89"/>
        <v>candidate</v>
      </c>
    </row>
    <row r="2855" spans="12:17" x14ac:dyDescent="0.2">
      <c r="L2855" t="s">
        <v>2541</v>
      </c>
      <c r="M2855">
        <v>36</v>
      </c>
      <c r="N2855">
        <v>186</v>
      </c>
      <c r="O2855">
        <v>76</v>
      </c>
      <c r="P2855" t="str">
        <f t="shared" si="88"/>
        <v>candidate</v>
      </c>
      <c r="Q2855" t="str">
        <f t="shared" si="89"/>
        <v>candidate</v>
      </c>
    </row>
    <row r="2856" spans="12:17" x14ac:dyDescent="0.2">
      <c r="L2856" t="s">
        <v>2542</v>
      </c>
      <c r="M2856">
        <v>38</v>
      </c>
      <c r="N2856">
        <v>190</v>
      </c>
      <c r="O2856">
        <v>83</v>
      </c>
      <c r="P2856" t="str">
        <f t="shared" si="88"/>
        <v>candidate</v>
      </c>
      <c r="Q2856" t="str">
        <f t="shared" si="89"/>
        <v>candidate</v>
      </c>
    </row>
    <row r="2857" spans="12:17" x14ac:dyDescent="0.2">
      <c r="L2857" t="s">
        <v>2543</v>
      </c>
      <c r="M2857">
        <v>37</v>
      </c>
      <c r="N2857">
        <v>187</v>
      </c>
      <c r="O2857">
        <v>82</v>
      </c>
      <c r="P2857" t="str">
        <f t="shared" si="88"/>
        <v>candidate</v>
      </c>
      <c r="Q2857" t="str">
        <f t="shared" si="89"/>
        <v>candidate</v>
      </c>
    </row>
    <row r="2858" spans="12:17" x14ac:dyDescent="0.2">
      <c r="L2858" t="s">
        <v>2544</v>
      </c>
      <c r="M2858">
        <v>31</v>
      </c>
      <c r="N2858">
        <v>180</v>
      </c>
      <c r="O2858">
        <v>76</v>
      </c>
      <c r="P2858" t="str">
        <f t="shared" si="88"/>
        <v>candidate</v>
      </c>
      <c r="Q2858" t="str">
        <f t="shared" si="89"/>
        <v>candidate</v>
      </c>
    </row>
    <row r="2859" spans="12:17" x14ac:dyDescent="0.2">
      <c r="L2859" t="s">
        <v>2545</v>
      </c>
      <c r="M2859">
        <v>33</v>
      </c>
      <c r="N2859">
        <v>188</v>
      </c>
      <c r="O2859">
        <v>93</v>
      </c>
      <c r="P2859" t="str">
        <f t="shared" si="88"/>
        <v>candidate</v>
      </c>
      <c r="Q2859" t="str">
        <f t="shared" si="89"/>
        <v>candidate</v>
      </c>
    </row>
    <row r="2860" spans="12:17" x14ac:dyDescent="0.2">
      <c r="L2860" t="s">
        <v>2546</v>
      </c>
      <c r="M2860">
        <v>34</v>
      </c>
      <c r="N2860">
        <v>186</v>
      </c>
      <c r="O2860">
        <v>89</v>
      </c>
      <c r="P2860" t="str">
        <f t="shared" si="88"/>
        <v>candidate</v>
      </c>
      <c r="Q2860" t="str">
        <f t="shared" si="89"/>
        <v>candidate</v>
      </c>
    </row>
    <row r="2861" spans="12:17" x14ac:dyDescent="0.2">
      <c r="L2861" t="s">
        <v>2547</v>
      </c>
      <c r="M2861">
        <v>27</v>
      </c>
      <c r="N2861">
        <v>176</v>
      </c>
      <c r="O2861">
        <v>69</v>
      </c>
      <c r="P2861" t="str">
        <f t="shared" si="88"/>
        <v>conditioned</v>
      </c>
      <c r="Q2861" t="str">
        <f t="shared" si="89"/>
        <v>not a candidate</v>
      </c>
    </row>
    <row r="2862" spans="12:17" x14ac:dyDescent="0.2">
      <c r="L2862" t="s">
        <v>2548</v>
      </c>
      <c r="M2862">
        <v>36</v>
      </c>
      <c r="N2862">
        <v>192</v>
      </c>
      <c r="O2862">
        <v>85</v>
      </c>
      <c r="P2862" t="str">
        <f t="shared" si="88"/>
        <v>candidate</v>
      </c>
      <c r="Q2862" t="str">
        <f t="shared" si="89"/>
        <v>candidate</v>
      </c>
    </row>
    <row r="2863" spans="12:17" x14ac:dyDescent="0.2">
      <c r="L2863" t="s">
        <v>1539</v>
      </c>
      <c r="M2863">
        <v>35</v>
      </c>
      <c r="N2863">
        <v>184</v>
      </c>
      <c r="O2863">
        <v>78</v>
      </c>
      <c r="P2863" t="str">
        <f t="shared" si="88"/>
        <v>candidate</v>
      </c>
      <c r="Q2863" t="str">
        <f t="shared" si="89"/>
        <v>candidate</v>
      </c>
    </row>
    <row r="2864" spans="12:17" x14ac:dyDescent="0.2">
      <c r="L2864" t="s">
        <v>2549</v>
      </c>
      <c r="M2864">
        <v>32</v>
      </c>
      <c r="N2864">
        <v>186</v>
      </c>
      <c r="O2864">
        <v>86</v>
      </c>
      <c r="P2864" t="str">
        <f t="shared" si="88"/>
        <v>candidate</v>
      </c>
      <c r="Q2864" t="str">
        <f t="shared" si="89"/>
        <v>candidate</v>
      </c>
    </row>
    <row r="2865" spans="12:17" x14ac:dyDescent="0.2">
      <c r="L2865" t="s">
        <v>2550</v>
      </c>
      <c r="M2865">
        <v>37</v>
      </c>
      <c r="N2865">
        <v>175</v>
      </c>
      <c r="O2865">
        <v>71</v>
      </c>
      <c r="P2865" t="str">
        <f t="shared" si="88"/>
        <v>conditioned</v>
      </c>
      <c r="Q2865" t="str">
        <f t="shared" si="89"/>
        <v>not a candidate</v>
      </c>
    </row>
    <row r="2866" spans="12:17" x14ac:dyDescent="0.2">
      <c r="L2866" t="s">
        <v>2551</v>
      </c>
      <c r="M2866">
        <v>34</v>
      </c>
      <c r="N2866">
        <v>177</v>
      </c>
      <c r="O2866">
        <v>77</v>
      </c>
      <c r="P2866" t="str">
        <f t="shared" si="88"/>
        <v>conditioned</v>
      </c>
      <c r="Q2866" t="str">
        <f t="shared" si="89"/>
        <v>candidate</v>
      </c>
    </row>
    <row r="2867" spans="12:17" x14ac:dyDescent="0.2">
      <c r="L2867" t="s">
        <v>2552</v>
      </c>
      <c r="M2867">
        <v>32</v>
      </c>
      <c r="N2867">
        <v>179</v>
      </c>
      <c r="O2867">
        <v>85</v>
      </c>
      <c r="P2867" t="str">
        <f t="shared" si="88"/>
        <v>conditioned</v>
      </c>
      <c r="Q2867" t="str">
        <f t="shared" si="89"/>
        <v>candidate</v>
      </c>
    </row>
    <row r="2868" spans="12:17" x14ac:dyDescent="0.2">
      <c r="L2868" t="s">
        <v>2553</v>
      </c>
      <c r="M2868">
        <v>35</v>
      </c>
      <c r="N2868">
        <v>186</v>
      </c>
      <c r="O2868">
        <v>84</v>
      </c>
      <c r="P2868" t="str">
        <f t="shared" si="88"/>
        <v>candidate</v>
      </c>
      <c r="Q2868" t="str">
        <f t="shared" si="89"/>
        <v>candidate</v>
      </c>
    </row>
    <row r="2869" spans="12:17" x14ac:dyDescent="0.2">
      <c r="L2869" t="s">
        <v>2554</v>
      </c>
      <c r="M2869">
        <v>36</v>
      </c>
      <c r="N2869">
        <v>180</v>
      </c>
      <c r="O2869">
        <v>70</v>
      </c>
      <c r="P2869" t="str">
        <f t="shared" si="88"/>
        <v>candidate</v>
      </c>
      <c r="Q2869" t="str">
        <f t="shared" si="89"/>
        <v>not a candidate</v>
      </c>
    </row>
    <row r="2870" spans="12:17" x14ac:dyDescent="0.2">
      <c r="L2870" t="s">
        <v>2555</v>
      </c>
      <c r="M2870">
        <v>34</v>
      </c>
      <c r="N2870">
        <v>191</v>
      </c>
      <c r="O2870">
        <v>87</v>
      </c>
      <c r="P2870" t="str">
        <f t="shared" si="88"/>
        <v>candidate</v>
      </c>
      <c r="Q2870" t="str">
        <f t="shared" si="89"/>
        <v>candidate</v>
      </c>
    </row>
    <row r="2871" spans="12:17" x14ac:dyDescent="0.2">
      <c r="L2871" t="s">
        <v>2556</v>
      </c>
      <c r="M2871">
        <v>34</v>
      </c>
      <c r="N2871">
        <v>183</v>
      </c>
      <c r="O2871">
        <v>73</v>
      </c>
      <c r="P2871" t="str">
        <f t="shared" si="88"/>
        <v>candidate</v>
      </c>
      <c r="Q2871" t="str">
        <f t="shared" si="89"/>
        <v>candidate</v>
      </c>
    </row>
    <row r="2872" spans="12:17" x14ac:dyDescent="0.2">
      <c r="L2872" t="s">
        <v>2557</v>
      </c>
      <c r="M2872">
        <v>36</v>
      </c>
      <c r="N2872">
        <v>172</v>
      </c>
      <c r="O2872">
        <v>69</v>
      </c>
      <c r="P2872" t="str">
        <f t="shared" si="88"/>
        <v>conditioned</v>
      </c>
      <c r="Q2872" t="str">
        <f t="shared" si="89"/>
        <v>not a candidate</v>
      </c>
    </row>
    <row r="2873" spans="12:17" x14ac:dyDescent="0.2">
      <c r="L2873" t="s">
        <v>2558</v>
      </c>
      <c r="M2873">
        <v>31</v>
      </c>
      <c r="N2873">
        <v>185</v>
      </c>
      <c r="O2873">
        <v>78</v>
      </c>
      <c r="P2873" t="str">
        <f t="shared" si="88"/>
        <v>candidate</v>
      </c>
      <c r="Q2873" t="str">
        <f t="shared" si="89"/>
        <v>candidate</v>
      </c>
    </row>
    <row r="2874" spans="12:17" x14ac:dyDescent="0.2">
      <c r="L2874" t="s">
        <v>2559</v>
      </c>
      <c r="M2874">
        <v>36</v>
      </c>
      <c r="N2874">
        <v>190</v>
      </c>
      <c r="O2874">
        <v>94</v>
      </c>
      <c r="P2874" t="str">
        <f t="shared" si="88"/>
        <v>candidate</v>
      </c>
      <c r="Q2874" t="str">
        <f t="shared" si="89"/>
        <v>candidate</v>
      </c>
    </row>
    <row r="2875" spans="12:17" x14ac:dyDescent="0.2">
      <c r="L2875" t="s">
        <v>2560</v>
      </c>
      <c r="M2875">
        <v>34</v>
      </c>
      <c r="N2875">
        <v>170</v>
      </c>
      <c r="O2875">
        <v>63</v>
      </c>
      <c r="P2875" t="str">
        <f t="shared" si="88"/>
        <v>conditioned</v>
      </c>
      <c r="Q2875" t="str">
        <f t="shared" si="89"/>
        <v>not a candidate</v>
      </c>
    </row>
    <row r="2876" spans="12:17" x14ac:dyDescent="0.2">
      <c r="L2876" t="s">
        <v>2561</v>
      </c>
      <c r="M2876">
        <v>35</v>
      </c>
      <c r="N2876">
        <v>185</v>
      </c>
      <c r="O2876">
        <v>82</v>
      </c>
      <c r="P2876" t="str">
        <f t="shared" si="88"/>
        <v>candidate</v>
      </c>
      <c r="Q2876" t="str">
        <f t="shared" si="89"/>
        <v>candidate</v>
      </c>
    </row>
    <row r="2877" spans="12:17" x14ac:dyDescent="0.2">
      <c r="L2877" t="s">
        <v>2562</v>
      </c>
      <c r="M2877">
        <v>33</v>
      </c>
      <c r="N2877">
        <v>181</v>
      </c>
      <c r="O2877">
        <v>77</v>
      </c>
      <c r="P2877" t="str">
        <f t="shared" si="88"/>
        <v>candidate</v>
      </c>
      <c r="Q2877" t="str">
        <f t="shared" si="89"/>
        <v>candidate</v>
      </c>
    </row>
    <row r="2878" spans="12:17" x14ac:dyDescent="0.2">
      <c r="L2878" t="s">
        <v>2563</v>
      </c>
      <c r="M2878">
        <v>34</v>
      </c>
      <c r="N2878">
        <v>197</v>
      </c>
      <c r="O2878">
        <v>98</v>
      </c>
      <c r="P2878" t="str">
        <f t="shared" si="88"/>
        <v>candidate</v>
      </c>
      <c r="Q2878" t="str">
        <f t="shared" si="89"/>
        <v>candidate</v>
      </c>
    </row>
    <row r="2879" spans="12:17" x14ac:dyDescent="0.2">
      <c r="L2879" t="s">
        <v>2564</v>
      </c>
      <c r="M2879">
        <v>32</v>
      </c>
      <c r="N2879">
        <v>175</v>
      </c>
      <c r="O2879">
        <v>72</v>
      </c>
      <c r="P2879" t="str">
        <f t="shared" si="88"/>
        <v>conditioned</v>
      </c>
      <c r="Q2879" t="str">
        <f t="shared" si="89"/>
        <v>not a candidate</v>
      </c>
    </row>
    <row r="2880" spans="12:17" x14ac:dyDescent="0.2">
      <c r="L2880" t="s">
        <v>1936</v>
      </c>
      <c r="M2880">
        <v>32</v>
      </c>
      <c r="N2880">
        <v>178</v>
      </c>
      <c r="O2880">
        <v>72</v>
      </c>
      <c r="P2880" t="str">
        <f t="shared" si="88"/>
        <v>conditioned</v>
      </c>
      <c r="Q2880" t="str">
        <f t="shared" si="89"/>
        <v>not a candidate</v>
      </c>
    </row>
    <row r="2881" spans="12:17" x14ac:dyDescent="0.2">
      <c r="L2881" t="s">
        <v>1851</v>
      </c>
      <c r="M2881">
        <v>34</v>
      </c>
      <c r="N2881">
        <v>189</v>
      </c>
      <c r="O2881">
        <v>75</v>
      </c>
      <c r="P2881" t="str">
        <f t="shared" si="88"/>
        <v>candidate</v>
      </c>
      <c r="Q2881" t="str">
        <f t="shared" si="89"/>
        <v>candidate</v>
      </c>
    </row>
    <row r="2882" spans="12:17" x14ac:dyDescent="0.2">
      <c r="L2882" t="s">
        <v>2565</v>
      </c>
      <c r="M2882">
        <v>37</v>
      </c>
      <c r="N2882">
        <v>187</v>
      </c>
      <c r="O2882">
        <v>79</v>
      </c>
      <c r="P2882" t="str">
        <f t="shared" ref="P2882:P2945" si="90">IF(AND(M2882&gt;=20, N2882&gt;=180), "candidate", "conditioned")</f>
        <v>candidate</v>
      </c>
      <c r="Q2882" t="str">
        <f t="shared" ref="Q2882:Q2945" si="91">IF(OR(M2882&lt;=22, N2882&gt;=183, O2882&gt;=74), "candidate", "not a candidate")</f>
        <v>candidate</v>
      </c>
    </row>
    <row r="2883" spans="12:17" x14ac:dyDescent="0.2">
      <c r="L2883" t="s">
        <v>2566</v>
      </c>
      <c r="M2883">
        <v>33</v>
      </c>
      <c r="N2883">
        <v>168</v>
      </c>
      <c r="O2883">
        <v>70</v>
      </c>
      <c r="P2883" t="str">
        <f t="shared" si="90"/>
        <v>conditioned</v>
      </c>
      <c r="Q2883" t="str">
        <f t="shared" si="91"/>
        <v>not a candidate</v>
      </c>
    </row>
    <row r="2884" spans="12:17" x14ac:dyDescent="0.2">
      <c r="L2884" t="s">
        <v>2567</v>
      </c>
      <c r="M2884">
        <v>38</v>
      </c>
      <c r="N2884">
        <v>183</v>
      </c>
      <c r="O2884">
        <v>79</v>
      </c>
      <c r="P2884" t="str">
        <f t="shared" si="90"/>
        <v>candidate</v>
      </c>
      <c r="Q2884" t="str">
        <f t="shared" si="91"/>
        <v>candidate</v>
      </c>
    </row>
    <row r="2885" spans="12:17" x14ac:dyDescent="0.2">
      <c r="L2885" t="s">
        <v>2568</v>
      </c>
      <c r="M2885">
        <v>36</v>
      </c>
      <c r="N2885">
        <v>179</v>
      </c>
      <c r="O2885">
        <v>72</v>
      </c>
      <c r="P2885" t="str">
        <f t="shared" si="90"/>
        <v>conditioned</v>
      </c>
      <c r="Q2885" t="str">
        <f t="shared" si="91"/>
        <v>not a candidate</v>
      </c>
    </row>
    <row r="2886" spans="12:17" x14ac:dyDescent="0.2">
      <c r="L2886" t="s">
        <v>1910</v>
      </c>
      <c r="M2886">
        <v>35</v>
      </c>
      <c r="N2886">
        <v>178</v>
      </c>
      <c r="O2886">
        <v>80</v>
      </c>
      <c r="P2886" t="str">
        <f t="shared" si="90"/>
        <v>conditioned</v>
      </c>
      <c r="Q2886" t="str">
        <f t="shared" si="91"/>
        <v>candidate</v>
      </c>
    </row>
    <row r="2887" spans="12:17" x14ac:dyDescent="0.2">
      <c r="L2887" t="s">
        <v>2516</v>
      </c>
      <c r="M2887">
        <v>40</v>
      </c>
      <c r="N2887">
        <v>188</v>
      </c>
      <c r="O2887">
        <v>92</v>
      </c>
      <c r="P2887" t="str">
        <f t="shared" si="90"/>
        <v>candidate</v>
      </c>
      <c r="Q2887" t="str">
        <f t="shared" si="91"/>
        <v>candidate</v>
      </c>
    </row>
    <row r="2888" spans="12:17" x14ac:dyDescent="0.2">
      <c r="L2888" t="s">
        <v>1912</v>
      </c>
      <c r="M2888">
        <v>38</v>
      </c>
      <c r="N2888">
        <v>189</v>
      </c>
      <c r="O2888">
        <v>80</v>
      </c>
      <c r="P2888" t="str">
        <f t="shared" si="90"/>
        <v>candidate</v>
      </c>
      <c r="Q2888" t="str">
        <f t="shared" si="91"/>
        <v>candidate</v>
      </c>
    </row>
    <row r="2889" spans="12:17" x14ac:dyDescent="0.2">
      <c r="L2889" t="s">
        <v>2517</v>
      </c>
      <c r="M2889">
        <v>40</v>
      </c>
      <c r="N2889">
        <v>179</v>
      </c>
      <c r="O2889">
        <v>75</v>
      </c>
      <c r="P2889" t="str">
        <f t="shared" si="90"/>
        <v>conditioned</v>
      </c>
      <c r="Q2889" t="str">
        <f t="shared" si="91"/>
        <v>candidate</v>
      </c>
    </row>
    <row r="2890" spans="12:17" x14ac:dyDescent="0.2">
      <c r="L2890" t="s">
        <v>2569</v>
      </c>
      <c r="M2890">
        <v>26</v>
      </c>
      <c r="N2890">
        <v>169</v>
      </c>
      <c r="O2890">
        <v>63</v>
      </c>
      <c r="P2890" t="str">
        <f t="shared" si="90"/>
        <v>conditioned</v>
      </c>
      <c r="Q2890" t="str">
        <f t="shared" si="91"/>
        <v>not a candidate</v>
      </c>
    </row>
    <row r="2891" spans="12:17" x14ac:dyDescent="0.2">
      <c r="L2891" t="s">
        <v>2570</v>
      </c>
      <c r="M2891">
        <v>23</v>
      </c>
      <c r="N2891">
        <v>193</v>
      </c>
      <c r="O2891">
        <v>85</v>
      </c>
      <c r="P2891" t="str">
        <f t="shared" si="90"/>
        <v>candidate</v>
      </c>
      <c r="Q2891" t="str">
        <f t="shared" si="91"/>
        <v>candidate</v>
      </c>
    </row>
    <row r="2892" spans="12:17" x14ac:dyDescent="0.2">
      <c r="L2892" t="s">
        <v>2571</v>
      </c>
      <c r="M2892">
        <v>24</v>
      </c>
      <c r="N2892">
        <v>199</v>
      </c>
      <c r="O2892">
        <v>95</v>
      </c>
      <c r="P2892" t="str">
        <f t="shared" si="90"/>
        <v>candidate</v>
      </c>
      <c r="Q2892" t="str">
        <f t="shared" si="91"/>
        <v>candidate</v>
      </c>
    </row>
    <row r="2893" spans="12:17" x14ac:dyDescent="0.2">
      <c r="L2893" t="s">
        <v>2572</v>
      </c>
      <c r="M2893">
        <v>20</v>
      </c>
      <c r="N2893">
        <v>171</v>
      </c>
      <c r="O2893">
        <v>68</v>
      </c>
      <c r="P2893" t="str">
        <f t="shared" si="90"/>
        <v>conditioned</v>
      </c>
      <c r="Q2893" t="str">
        <f t="shared" si="91"/>
        <v>candidate</v>
      </c>
    </row>
    <row r="2894" spans="12:17" x14ac:dyDescent="0.2">
      <c r="L2894" t="s">
        <v>2573</v>
      </c>
      <c r="M2894">
        <v>16</v>
      </c>
      <c r="N2894">
        <v>180</v>
      </c>
      <c r="O2894">
        <v>73</v>
      </c>
      <c r="P2894" t="str">
        <f t="shared" si="90"/>
        <v>conditioned</v>
      </c>
      <c r="Q2894" t="str">
        <f t="shared" si="91"/>
        <v>candidate</v>
      </c>
    </row>
    <row r="2895" spans="12:17" x14ac:dyDescent="0.2">
      <c r="L2895" t="s">
        <v>2574</v>
      </c>
      <c r="M2895">
        <v>23</v>
      </c>
      <c r="N2895">
        <v>183</v>
      </c>
      <c r="O2895">
        <v>84</v>
      </c>
      <c r="P2895" t="str">
        <f t="shared" si="90"/>
        <v>candidate</v>
      </c>
      <c r="Q2895" t="str">
        <f t="shared" si="91"/>
        <v>candidate</v>
      </c>
    </row>
    <row r="2896" spans="12:17" x14ac:dyDescent="0.2">
      <c r="L2896" t="s">
        <v>2575</v>
      </c>
      <c r="M2896">
        <v>18</v>
      </c>
      <c r="N2896">
        <v>187</v>
      </c>
      <c r="O2896">
        <v>80</v>
      </c>
      <c r="P2896" t="str">
        <f t="shared" si="90"/>
        <v>conditioned</v>
      </c>
      <c r="Q2896" t="str">
        <f t="shared" si="91"/>
        <v>candidate</v>
      </c>
    </row>
    <row r="2897" spans="12:17" x14ac:dyDescent="0.2">
      <c r="L2897" t="s">
        <v>2576</v>
      </c>
      <c r="M2897">
        <v>21</v>
      </c>
      <c r="N2897">
        <v>185</v>
      </c>
      <c r="O2897">
        <v>81</v>
      </c>
      <c r="P2897" t="str">
        <f t="shared" si="90"/>
        <v>candidate</v>
      </c>
      <c r="Q2897" t="str">
        <f t="shared" si="91"/>
        <v>candidate</v>
      </c>
    </row>
    <row r="2898" spans="12:17" x14ac:dyDescent="0.2">
      <c r="L2898" t="s">
        <v>2577</v>
      </c>
      <c r="M2898">
        <v>19</v>
      </c>
      <c r="N2898">
        <v>193</v>
      </c>
      <c r="O2898">
        <v>84</v>
      </c>
      <c r="P2898" t="str">
        <f t="shared" si="90"/>
        <v>conditioned</v>
      </c>
      <c r="Q2898" t="str">
        <f t="shared" si="91"/>
        <v>candidate</v>
      </c>
    </row>
    <row r="2899" spans="12:17" x14ac:dyDescent="0.2">
      <c r="L2899" t="s">
        <v>2578</v>
      </c>
      <c r="M2899">
        <v>22</v>
      </c>
      <c r="N2899">
        <v>180</v>
      </c>
      <c r="O2899">
        <v>70</v>
      </c>
      <c r="P2899" t="str">
        <f t="shared" si="90"/>
        <v>candidate</v>
      </c>
      <c r="Q2899" t="str">
        <f t="shared" si="91"/>
        <v>candidate</v>
      </c>
    </row>
    <row r="2900" spans="12:17" x14ac:dyDescent="0.2">
      <c r="L2900" t="s">
        <v>2579</v>
      </c>
      <c r="M2900">
        <v>16</v>
      </c>
      <c r="N2900">
        <v>186</v>
      </c>
      <c r="O2900">
        <v>72</v>
      </c>
      <c r="P2900" t="str">
        <f t="shared" si="90"/>
        <v>conditioned</v>
      </c>
      <c r="Q2900" t="str">
        <f t="shared" si="91"/>
        <v>candidate</v>
      </c>
    </row>
    <row r="2901" spans="12:17" x14ac:dyDescent="0.2">
      <c r="L2901" t="s">
        <v>2580</v>
      </c>
      <c r="M2901">
        <v>18</v>
      </c>
      <c r="N2901">
        <v>175</v>
      </c>
      <c r="O2901">
        <v>70</v>
      </c>
      <c r="P2901" t="str">
        <f t="shared" si="90"/>
        <v>conditioned</v>
      </c>
      <c r="Q2901" t="str">
        <f t="shared" si="91"/>
        <v>candidate</v>
      </c>
    </row>
    <row r="2902" spans="12:17" x14ac:dyDescent="0.2">
      <c r="L2902" t="s">
        <v>2581</v>
      </c>
      <c r="M2902">
        <v>24</v>
      </c>
      <c r="N2902">
        <v>181</v>
      </c>
      <c r="O2902">
        <v>77</v>
      </c>
      <c r="P2902" t="str">
        <f t="shared" si="90"/>
        <v>candidate</v>
      </c>
      <c r="Q2902" t="str">
        <f t="shared" si="91"/>
        <v>candidate</v>
      </c>
    </row>
    <row r="2903" spans="12:17" x14ac:dyDescent="0.2">
      <c r="L2903" t="s">
        <v>2582</v>
      </c>
      <c r="M2903">
        <v>19</v>
      </c>
      <c r="N2903">
        <v>188</v>
      </c>
      <c r="O2903">
        <v>78</v>
      </c>
      <c r="P2903" t="str">
        <f t="shared" si="90"/>
        <v>conditioned</v>
      </c>
      <c r="Q2903" t="str">
        <f t="shared" si="91"/>
        <v>candidate</v>
      </c>
    </row>
    <row r="2904" spans="12:17" x14ac:dyDescent="0.2">
      <c r="L2904" t="s">
        <v>2583</v>
      </c>
      <c r="M2904">
        <v>19</v>
      </c>
      <c r="N2904">
        <v>172</v>
      </c>
      <c r="O2904">
        <v>60</v>
      </c>
      <c r="P2904" t="str">
        <f t="shared" si="90"/>
        <v>conditioned</v>
      </c>
      <c r="Q2904" t="str">
        <f t="shared" si="91"/>
        <v>candidate</v>
      </c>
    </row>
    <row r="2905" spans="12:17" x14ac:dyDescent="0.2">
      <c r="L2905" t="s">
        <v>2584</v>
      </c>
      <c r="M2905">
        <v>18</v>
      </c>
      <c r="N2905">
        <v>178</v>
      </c>
      <c r="O2905">
        <v>68</v>
      </c>
      <c r="P2905" t="str">
        <f t="shared" si="90"/>
        <v>conditioned</v>
      </c>
      <c r="Q2905" t="str">
        <f t="shared" si="91"/>
        <v>candidate</v>
      </c>
    </row>
    <row r="2906" spans="12:17" x14ac:dyDescent="0.2">
      <c r="L2906" t="s">
        <v>2585</v>
      </c>
      <c r="M2906">
        <v>16</v>
      </c>
      <c r="N2906">
        <v>182</v>
      </c>
      <c r="O2906">
        <v>70</v>
      </c>
      <c r="P2906" t="str">
        <f t="shared" si="90"/>
        <v>conditioned</v>
      </c>
      <c r="Q2906" t="str">
        <f t="shared" si="91"/>
        <v>candidate</v>
      </c>
    </row>
    <row r="2907" spans="12:17" x14ac:dyDescent="0.2">
      <c r="L2907" t="s">
        <v>1576</v>
      </c>
      <c r="M2907">
        <v>18</v>
      </c>
      <c r="N2907">
        <v>187</v>
      </c>
      <c r="O2907">
        <v>73</v>
      </c>
      <c r="P2907" t="str">
        <f t="shared" si="90"/>
        <v>conditioned</v>
      </c>
      <c r="Q2907" t="str">
        <f t="shared" si="91"/>
        <v>candidate</v>
      </c>
    </row>
    <row r="2908" spans="12:17" x14ac:dyDescent="0.2">
      <c r="L2908" t="s">
        <v>2586</v>
      </c>
      <c r="M2908">
        <v>19</v>
      </c>
      <c r="N2908">
        <v>183</v>
      </c>
      <c r="O2908">
        <v>73</v>
      </c>
      <c r="P2908" t="str">
        <f t="shared" si="90"/>
        <v>conditioned</v>
      </c>
      <c r="Q2908" t="str">
        <f t="shared" si="91"/>
        <v>candidate</v>
      </c>
    </row>
    <row r="2909" spans="12:17" x14ac:dyDescent="0.2">
      <c r="L2909" t="s">
        <v>2587</v>
      </c>
      <c r="M2909">
        <v>22</v>
      </c>
      <c r="N2909">
        <v>186</v>
      </c>
      <c r="O2909">
        <v>73</v>
      </c>
      <c r="P2909" t="str">
        <f t="shared" si="90"/>
        <v>candidate</v>
      </c>
      <c r="Q2909" t="str">
        <f t="shared" si="91"/>
        <v>candidate</v>
      </c>
    </row>
    <row r="2910" spans="12:17" x14ac:dyDescent="0.2">
      <c r="L2910" t="s">
        <v>2588</v>
      </c>
      <c r="M2910">
        <v>20</v>
      </c>
      <c r="N2910">
        <v>181</v>
      </c>
      <c r="O2910">
        <v>75</v>
      </c>
      <c r="P2910" t="str">
        <f t="shared" si="90"/>
        <v>candidate</v>
      </c>
      <c r="Q2910" t="str">
        <f t="shared" si="91"/>
        <v>candidate</v>
      </c>
    </row>
    <row r="2911" spans="12:17" x14ac:dyDescent="0.2">
      <c r="L2911" t="s">
        <v>2589</v>
      </c>
      <c r="M2911">
        <v>22</v>
      </c>
      <c r="N2911">
        <v>188</v>
      </c>
      <c r="O2911">
        <v>80</v>
      </c>
      <c r="P2911" t="str">
        <f t="shared" si="90"/>
        <v>candidate</v>
      </c>
      <c r="Q2911" t="str">
        <f t="shared" si="91"/>
        <v>candidate</v>
      </c>
    </row>
    <row r="2912" spans="12:17" x14ac:dyDescent="0.2">
      <c r="L2912" t="s">
        <v>2590</v>
      </c>
      <c r="M2912">
        <v>17</v>
      </c>
      <c r="N2912">
        <v>190</v>
      </c>
      <c r="O2912">
        <v>82</v>
      </c>
      <c r="P2912" t="str">
        <f t="shared" si="90"/>
        <v>conditioned</v>
      </c>
      <c r="Q2912" t="str">
        <f t="shared" si="91"/>
        <v>candidate</v>
      </c>
    </row>
    <row r="2913" spans="12:17" x14ac:dyDescent="0.2">
      <c r="L2913" t="s">
        <v>2591</v>
      </c>
      <c r="M2913">
        <v>18</v>
      </c>
      <c r="N2913">
        <v>178</v>
      </c>
      <c r="O2913">
        <v>68</v>
      </c>
      <c r="P2913" t="str">
        <f t="shared" si="90"/>
        <v>conditioned</v>
      </c>
      <c r="Q2913" t="str">
        <f t="shared" si="91"/>
        <v>candidate</v>
      </c>
    </row>
    <row r="2914" spans="12:17" x14ac:dyDescent="0.2">
      <c r="L2914" t="s">
        <v>2592</v>
      </c>
      <c r="M2914">
        <v>16</v>
      </c>
      <c r="N2914">
        <v>186</v>
      </c>
      <c r="O2914">
        <v>72</v>
      </c>
      <c r="P2914" t="str">
        <f t="shared" si="90"/>
        <v>conditioned</v>
      </c>
      <c r="Q2914" t="str">
        <f t="shared" si="91"/>
        <v>candidate</v>
      </c>
    </row>
    <row r="2915" spans="12:17" x14ac:dyDescent="0.2">
      <c r="L2915" t="s">
        <v>2593</v>
      </c>
      <c r="M2915">
        <v>18</v>
      </c>
      <c r="N2915">
        <v>185</v>
      </c>
      <c r="O2915">
        <v>75</v>
      </c>
      <c r="P2915" t="str">
        <f t="shared" si="90"/>
        <v>conditioned</v>
      </c>
      <c r="Q2915" t="str">
        <f t="shared" si="91"/>
        <v>candidate</v>
      </c>
    </row>
    <row r="2916" spans="12:17" x14ac:dyDescent="0.2">
      <c r="L2916" t="s">
        <v>2594</v>
      </c>
      <c r="M2916">
        <v>19</v>
      </c>
      <c r="N2916">
        <v>174</v>
      </c>
      <c r="O2916">
        <v>72</v>
      </c>
      <c r="P2916" t="str">
        <f t="shared" si="90"/>
        <v>conditioned</v>
      </c>
      <c r="Q2916" t="str">
        <f t="shared" si="91"/>
        <v>candidate</v>
      </c>
    </row>
    <row r="2917" spans="12:17" x14ac:dyDescent="0.2">
      <c r="L2917" t="s">
        <v>2595</v>
      </c>
      <c r="M2917">
        <v>19</v>
      </c>
      <c r="N2917">
        <v>175</v>
      </c>
      <c r="O2917">
        <v>70</v>
      </c>
      <c r="P2917" t="str">
        <f t="shared" si="90"/>
        <v>conditioned</v>
      </c>
      <c r="Q2917" t="str">
        <f t="shared" si="91"/>
        <v>candidate</v>
      </c>
    </row>
    <row r="2918" spans="12:17" x14ac:dyDescent="0.2">
      <c r="L2918" t="s">
        <v>2596</v>
      </c>
      <c r="M2918">
        <v>17</v>
      </c>
      <c r="N2918">
        <v>187</v>
      </c>
      <c r="O2918">
        <v>72</v>
      </c>
      <c r="P2918" t="str">
        <f t="shared" si="90"/>
        <v>conditioned</v>
      </c>
      <c r="Q2918" t="str">
        <f t="shared" si="91"/>
        <v>candidate</v>
      </c>
    </row>
    <row r="2919" spans="12:17" x14ac:dyDescent="0.2">
      <c r="L2919" t="s">
        <v>2597</v>
      </c>
      <c r="M2919">
        <v>19</v>
      </c>
      <c r="N2919">
        <v>178</v>
      </c>
      <c r="O2919">
        <v>64</v>
      </c>
      <c r="P2919" t="str">
        <f t="shared" si="90"/>
        <v>conditioned</v>
      </c>
      <c r="Q2919" t="str">
        <f t="shared" si="91"/>
        <v>candidate</v>
      </c>
    </row>
    <row r="2920" spans="12:17" x14ac:dyDescent="0.2">
      <c r="L2920" t="s">
        <v>2598</v>
      </c>
      <c r="M2920">
        <v>18</v>
      </c>
      <c r="N2920">
        <v>193</v>
      </c>
      <c r="O2920">
        <v>76</v>
      </c>
      <c r="P2920" t="str">
        <f t="shared" si="90"/>
        <v>conditioned</v>
      </c>
      <c r="Q2920" t="str">
        <f t="shared" si="91"/>
        <v>candidate</v>
      </c>
    </row>
    <row r="2921" spans="12:17" x14ac:dyDescent="0.2">
      <c r="L2921" t="s">
        <v>2599</v>
      </c>
      <c r="M2921">
        <v>17</v>
      </c>
      <c r="N2921">
        <v>188</v>
      </c>
      <c r="O2921">
        <v>82</v>
      </c>
      <c r="P2921" t="str">
        <f t="shared" si="90"/>
        <v>conditioned</v>
      </c>
      <c r="Q2921" t="str">
        <f t="shared" si="91"/>
        <v>candidate</v>
      </c>
    </row>
    <row r="2922" spans="12:17" x14ac:dyDescent="0.2">
      <c r="L2922" t="s">
        <v>2600</v>
      </c>
      <c r="M2922">
        <v>17</v>
      </c>
      <c r="N2922">
        <v>179</v>
      </c>
      <c r="O2922">
        <v>70</v>
      </c>
      <c r="P2922" t="str">
        <f t="shared" si="90"/>
        <v>conditioned</v>
      </c>
      <c r="Q2922" t="str">
        <f t="shared" si="91"/>
        <v>candidate</v>
      </c>
    </row>
    <row r="2923" spans="12:17" x14ac:dyDescent="0.2">
      <c r="L2923" t="s">
        <v>2601</v>
      </c>
      <c r="M2923">
        <v>21</v>
      </c>
      <c r="N2923">
        <v>194</v>
      </c>
      <c r="O2923">
        <v>84</v>
      </c>
      <c r="P2923" t="str">
        <f t="shared" si="90"/>
        <v>candidate</v>
      </c>
      <c r="Q2923" t="str">
        <f t="shared" si="91"/>
        <v>candidate</v>
      </c>
    </row>
    <row r="2924" spans="12:17" x14ac:dyDescent="0.2">
      <c r="L2924" t="s">
        <v>2602</v>
      </c>
      <c r="M2924">
        <v>19</v>
      </c>
      <c r="N2924">
        <v>191</v>
      </c>
      <c r="O2924">
        <v>80</v>
      </c>
      <c r="P2924" t="str">
        <f t="shared" si="90"/>
        <v>conditioned</v>
      </c>
      <c r="Q2924" t="str">
        <f t="shared" si="91"/>
        <v>candidate</v>
      </c>
    </row>
    <row r="2925" spans="12:17" x14ac:dyDescent="0.2">
      <c r="L2925" t="s">
        <v>2603</v>
      </c>
      <c r="M2925">
        <v>19</v>
      </c>
      <c r="N2925">
        <v>172</v>
      </c>
      <c r="O2925">
        <v>71</v>
      </c>
      <c r="P2925" t="str">
        <f t="shared" si="90"/>
        <v>conditioned</v>
      </c>
      <c r="Q2925" t="str">
        <f t="shared" si="91"/>
        <v>candidate</v>
      </c>
    </row>
    <row r="2926" spans="12:17" x14ac:dyDescent="0.2">
      <c r="L2926" t="s">
        <v>2604</v>
      </c>
      <c r="M2926">
        <v>20</v>
      </c>
      <c r="N2926">
        <v>174</v>
      </c>
      <c r="O2926">
        <v>72</v>
      </c>
      <c r="P2926" t="str">
        <f t="shared" si="90"/>
        <v>conditioned</v>
      </c>
      <c r="Q2926" t="str">
        <f t="shared" si="91"/>
        <v>candidate</v>
      </c>
    </row>
    <row r="2927" spans="12:17" x14ac:dyDescent="0.2">
      <c r="L2927" t="s">
        <v>2605</v>
      </c>
      <c r="M2927">
        <v>17</v>
      </c>
      <c r="N2927">
        <v>181</v>
      </c>
      <c r="O2927">
        <v>73</v>
      </c>
      <c r="P2927" t="str">
        <f t="shared" si="90"/>
        <v>conditioned</v>
      </c>
      <c r="Q2927" t="str">
        <f t="shared" si="91"/>
        <v>candidate</v>
      </c>
    </row>
    <row r="2928" spans="12:17" x14ac:dyDescent="0.2">
      <c r="L2928" t="s">
        <v>2606</v>
      </c>
      <c r="M2928">
        <v>19</v>
      </c>
      <c r="N2928">
        <v>195</v>
      </c>
      <c r="O2928">
        <v>85</v>
      </c>
      <c r="P2928" t="str">
        <f t="shared" si="90"/>
        <v>conditioned</v>
      </c>
      <c r="Q2928" t="str">
        <f t="shared" si="91"/>
        <v>candidate</v>
      </c>
    </row>
    <row r="2929" spans="12:17" x14ac:dyDescent="0.2">
      <c r="L2929" t="s">
        <v>2607</v>
      </c>
      <c r="M2929">
        <v>18</v>
      </c>
      <c r="N2929">
        <v>182</v>
      </c>
      <c r="O2929">
        <v>72</v>
      </c>
      <c r="P2929" t="str">
        <f t="shared" si="90"/>
        <v>conditioned</v>
      </c>
      <c r="Q2929" t="str">
        <f t="shared" si="91"/>
        <v>candidate</v>
      </c>
    </row>
    <row r="2930" spans="12:17" x14ac:dyDescent="0.2">
      <c r="L2930" t="s">
        <v>1953</v>
      </c>
      <c r="M2930">
        <v>20</v>
      </c>
      <c r="N2930">
        <v>181</v>
      </c>
      <c r="O2930">
        <v>72</v>
      </c>
      <c r="P2930" t="str">
        <f t="shared" si="90"/>
        <v>candidate</v>
      </c>
      <c r="Q2930" t="str">
        <f t="shared" si="91"/>
        <v>candidate</v>
      </c>
    </row>
    <row r="2931" spans="12:17" x14ac:dyDescent="0.2">
      <c r="L2931" t="s">
        <v>2608</v>
      </c>
      <c r="M2931">
        <v>17</v>
      </c>
      <c r="N2931">
        <v>185</v>
      </c>
      <c r="O2931">
        <v>75</v>
      </c>
      <c r="P2931" t="str">
        <f t="shared" si="90"/>
        <v>conditioned</v>
      </c>
      <c r="Q2931" t="str">
        <f t="shared" si="91"/>
        <v>candidate</v>
      </c>
    </row>
    <row r="2932" spans="12:17" x14ac:dyDescent="0.2">
      <c r="L2932" t="s">
        <v>2609</v>
      </c>
      <c r="M2932">
        <v>18</v>
      </c>
      <c r="N2932">
        <v>191</v>
      </c>
      <c r="O2932">
        <v>81</v>
      </c>
      <c r="P2932" t="str">
        <f t="shared" si="90"/>
        <v>conditioned</v>
      </c>
      <c r="Q2932" t="str">
        <f t="shared" si="91"/>
        <v>candidate</v>
      </c>
    </row>
    <row r="2933" spans="12:17" x14ac:dyDescent="0.2">
      <c r="L2933" t="s">
        <v>2610</v>
      </c>
      <c r="M2933">
        <v>18</v>
      </c>
      <c r="N2933">
        <v>184</v>
      </c>
      <c r="O2933">
        <v>69</v>
      </c>
      <c r="P2933" t="str">
        <f t="shared" si="90"/>
        <v>conditioned</v>
      </c>
      <c r="Q2933" t="str">
        <f t="shared" si="91"/>
        <v>candidate</v>
      </c>
    </row>
    <row r="2934" spans="12:17" x14ac:dyDescent="0.2">
      <c r="L2934" t="s">
        <v>2611</v>
      </c>
      <c r="M2934">
        <v>20</v>
      </c>
      <c r="N2934">
        <v>180</v>
      </c>
      <c r="O2934">
        <v>75</v>
      </c>
      <c r="P2934" t="str">
        <f t="shared" si="90"/>
        <v>candidate</v>
      </c>
      <c r="Q2934" t="str">
        <f t="shared" si="91"/>
        <v>candidate</v>
      </c>
    </row>
    <row r="2935" spans="12:17" x14ac:dyDescent="0.2">
      <c r="L2935" t="s">
        <v>2612</v>
      </c>
      <c r="M2935">
        <v>18</v>
      </c>
      <c r="N2935">
        <v>181</v>
      </c>
      <c r="O2935">
        <v>76</v>
      </c>
      <c r="P2935" t="str">
        <f t="shared" si="90"/>
        <v>conditioned</v>
      </c>
      <c r="Q2935" t="str">
        <f t="shared" si="91"/>
        <v>candidate</v>
      </c>
    </row>
    <row r="2936" spans="12:17" x14ac:dyDescent="0.2">
      <c r="L2936" t="s">
        <v>2613</v>
      </c>
      <c r="M2936">
        <v>16</v>
      </c>
      <c r="N2936">
        <v>169</v>
      </c>
      <c r="O2936">
        <v>75</v>
      </c>
      <c r="P2936" t="str">
        <f t="shared" si="90"/>
        <v>conditioned</v>
      </c>
      <c r="Q2936" t="str">
        <f t="shared" si="91"/>
        <v>candidate</v>
      </c>
    </row>
    <row r="2937" spans="12:17" x14ac:dyDescent="0.2">
      <c r="L2937" t="s">
        <v>2614</v>
      </c>
      <c r="M2937">
        <v>18</v>
      </c>
      <c r="N2937">
        <v>179</v>
      </c>
      <c r="O2937">
        <v>65</v>
      </c>
      <c r="P2937" t="str">
        <f t="shared" si="90"/>
        <v>conditioned</v>
      </c>
      <c r="Q2937" t="str">
        <f t="shared" si="91"/>
        <v>candidate</v>
      </c>
    </row>
    <row r="2938" spans="12:17" x14ac:dyDescent="0.2">
      <c r="L2938" t="s">
        <v>2615</v>
      </c>
      <c r="M2938">
        <v>19</v>
      </c>
      <c r="N2938">
        <v>176</v>
      </c>
      <c r="O2938">
        <v>68</v>
      </c>
      <c r="P2938" t="str">
        <f t="shared" si="90"/>
        <v>conditioned</v>
      </c>
      <c r="Q2938" t="str">
        <f t="shared" si="91"/>
        <v>candidate</v>
      </c>
    </row>
    <row r="2939" spans="12:17" x14ac:dyDescent="0.2">
      <c r="L2939" t="s">
        <v>1956</v>
      </c>
      <c r="M2939">
        <v>18</v>
      </c>
      <c r="N2939">
        <v>175</v>
      </c>
      <c r="O2939">
        <v>71</v>
      </c>
      <c r="P2939" t="str">
        <f t="shared" si="90"/>
        <v>conditioned</v>
      </c>
      <c r="Q2939" t="str">
        <f t="shared" si="91"/>
        <v>candidate</v>
      </c>
    </row>
    <row r="2940" spans="12:17" x14ac:dyDescent="0.2">
      <c r="L2940" t="s">
        <v>2616</v>
      </c>
      <c r="M2940">
        <v>18</v>
      </c>
      <c r="N2940">
        <v>170</v>
      </c>
      <c r="O2940">
        <v>67</v>
      </c>
      <c r="P2940" t="str">
        <f t="shared" si="90"/>
        <v>conditioned</v>
      </c>
      <c r="Q2940" t="str">
        <f t="shared" si="91"/>
        <v>candidate</v>
      </c>
    </row>
    <row r="2941" spans="12:17" x14ac:dyDescent="0.2">
      <c r="L2941" t="s">
        <v>2617</v>
      </c>
      <c r="M2941">
        <v>22</v>
      </c>
      <c r="N2941">
        <v>173</v>
      </c>
      <c r="O2941">
        <v>67</v>
      </c>
      <c r="P2941" t="str">
        <f t="shared" si="90"/>
        <v>conditioned</v>
      </c>
      <c r="Q2941" t="str">
        <f t="shared" si="91"/>
        <v>candidate</v>
      </c>
    </row>
    <row r="2942" spans="12:17" x14ac:dyDescent="0.2">
      <c r="L2942" t="s">
        <v>2618</v>
      </c>
      <c r="M2942">
        <v>25</v>
      </c>
      <c r="N2942">
        <v>187</v>
      </c>
      <c r="O2942">
        <v>84</v>
      </c>
      <c r="P2942" t="str">
        <f t="shared" si="90"/>
        <v>candidate</v>
      </c>
      <c r="Q2942" t="str">
        <f t="shared" si="91"/>
        <v>candidate</v>
      </c>
    </row>
    <row r="2943" spans="12:17" x14ac:dyDescent="0.2">
      <c r="L2943" t="s">
        <v>2619</v>
      </c>
      <c r="M2943">
        <v>20</v>
      </c>
      <c r="N2943">
        <v>176</v>
      </c>
      <c r="O2943">
        <v>72</v>
      </c>
      <c r="P2943" t="str">
        <f t="shared" si="90"/>
        <v>conditioned</v>
      </c>
      <c r="Q2943" t="str">
        <f t="shared" si="91"/>
        <v>candidate</v>
      </c>
    </row>
    <row r="2944" spans="12:17" x14ac:dyDescent="0.2">
      <c r="L2944" t="s">
        <v>2620</v>
      </c>
      <c r="M2944">
        <v>19</v>
      </c>
      <c r="N2944">
        <v>175</v>
      </c>
      <c r="O2944">
        <v>68</v>
      </c>
      <c r="P2944" t="str">
        <f t="shared" si="90"/>
        <v>conditioned</v>
      </c>
      <c r="Q2944" t="str">
        <f t="shared" si="91"/>
        <v>candidate</v>
      </c>
    </row>
    <row r="2945" spans="12:17" x14ac:dyDescent="0.2">
      <c r="L2945" t="s">
        <v>2621</v>
      </c>
      <c r="M2945">
        <v>21</v>
      </c>
      <c r="N2945">
        <v>196</v>
      </c>
      <c r="O2945">
        <v>91</v>
      </c>
      <c r="P2945" t="str">
        <f t="shared" si="90"/>
        <v>candidate</v>
      </c>
      <c r="Q2945" t="str">
        <f t="shared" si="91"/>
        <v>candidate</v>
      </c>
    </row>
    <row r="2946" spans="12:17" x14ac:dyDescent="0.2">
      <c r="L2946" t="s">
        <v>2622</v>
      </c>
      <c r="M2946">
        <v>20</v>
      </c>
      <c r="N2946">
        <v>195</v>
      </c>
      <c r="O2946">
        <v>86</v>
      </c>
      <c r="P2946" t="str">
        <f t="shared" ref="P2946:P3009" si="92">IF(AND(M2946&gt;=20, N2946&gt;=180), "candidate", "conditioned")</f>
        <v>candidate</v>
      </c>
      <c r="Q2946" t="str">
        <f t="shared" ref="Q2946:Q3009" si="93">IF(OR(M2946&lt;=22, N2946&gt;=183, O2946&gt;=74), "candidate", "not a candidate")</f>
        <v>candidate</v>
      </c>
    </row>
    <row r="2947" spans="12:17" x14ac:dyDescent="0.2">
      <c r="L2947" t="s">
        <v>2623</v>
      </c>
      <c r="M2947">
        <v>19</v>
      </c>
      <c r="N2947">
        <v>179</v>
      </c>
      <c r="O2947">
        <v>77</v>
      </c>
      <c r="P2947" t="str">
        <f t="shared" si="92"/>
        <v>conditioned</v>
      </c>
      <c r="Q2947" t="str">
        <f t="shared" si="93"/>
        <v>candidate</v>
      </c>
    </row>
    <row r="2948" spans="12:17" x14ac:dyDescent="0.2">
      <c r="L2948" t="s">
        <v>2624</v>
      </c>
      <c r="M2948">
        <v>18</v>
      </c>
      <c r="N2948">
        <v>192</v>
      </c>
      <c r="O2948">
        <v>81</v>
      </c>
      <c r="P2948" t="str">
        <f t="shared" si="92"/>
        <v>conditioned</v>
      </c>
      <c r="Q2948" t="str">
        <f t="shared" si="93"/>
        <v>candidate</v>
      </c>
    </row>
    <row r="2949" spans="12:17" x14ac:dyDescent="0.2">
      <c r="L2949" t="s">
        <v>2625</v>
      </c>
      <c r="M2949">
        <v>19</v>
      </c>
      <c r="N2949">
        <v>165</v>
      </c>
      <c r="O2949">
        <v>60</v>
      </c>
      <c r="P2949" t="str">
        <f t="shared" si="92"/>
        <v>conditioned</v>
      </c>
      <c r="Q2949" t="str">
        <f t="shared" si="93"/>
        <v>candidate</v>
      </c>
    </row>
    <row r="2950" spans="12:17" x14ac:dyDescent="0.2">
      <c r="L2950" t="s">
        <v>2626</v>
      </c>
      <c r="M2950">
        <v>22</v>
      </c>
      <c r="N2950">
        <v>174</v>
      </c>
      <c r="O2950">
        <v>61</v>
      </c>
      <c r="P2950" t="str">
        <f t="shared" si="92"/>
        <v>conditioned</v>
      </c>
      <c r="Q2950" t="str">
        <f t="shared" si="93"/>
        <v>candidate</v>
      </c>
    </row>
    <row r="2951" spans="12:17" x14ac:dyDescent="0.2">
      <c r="L2951" t="s">
        <v>2627</v>
      </c>
      <c r="M2951">
        <v>16</v>
      </c>
      <c r="N2951">
        <v>177</v>
      </c>
      <c r="O2951">
        <v>75</v>
      </c>
      <c r="P2951" t="str">
        <f t="shared" si="92"/>
        <v>conditioned</v>
      </c>
      <c r="Q2951" t="str">
        <f t="shared" si="93"/>
        <v>candidate</v>
      </c>
    </row>
    <row r="2952" spans="12:17" x14ac:dyDescent="0.2">
      <c r="L2952" t="s">
        <v>2628</v>
      </c>
      <c r="M2952">
        <v>23</v>
      </c>
      <c r="N2952">
        <v>187</v>
      </c>
      <c r="O2952">
        <v>78</v>
      </c>
      <c r="P2952" t="str">
        <f t="shared" si="92"/>
        <v>candidate</v>
      </c>
      <c r="Q2952" t="str">
        <f t="shared" si="93"/>
        <v>candidate</v>
      </c>
    </row>
    <row r="2953" spans="12:17" x14ac:dyDescent="0.2">
      <c r="L2953" t="s">
        <v>2629</v>
      </c>
      <c r="M2953">
        <v>18</v>
      </c>
      <c r="N2953">
        <v>172</v>
      </c>
      <c r="O2953">
        <v>62</v>
      </c>
      <c r="P2953" t="str">
        <f t="shared" si="92"/>
        <v>conditioned</v>
      </c>
      <c r="Q2953" t="str">
        <f t="shared" si="93"/>
        <v>candidate</v>
      </c>
    </row>
    <row r="2954" spans="12:17" x14ac:dyDescent="0.2">
      <c r="L2954" t="s">
        <v>2630</v>
      </c>
      <c r="M2954">
        <v>19</v>
      </c>
      <c r="N2954">
        <v>196</v>
      </c>
      <c r="O2954">
        <v>86</v>
      </c>
      <c r="P2954" t="str">
        <f t="shared" si="92"/>
        <v>conditioned</v>
      </c>
      <c r="Q2954" t="str">
        <f t="shared" si="93"/>
        <v>candidate</v>
      </c>
    </row>
    <row r="2955" spans="12:17" x14ac:dyDescent="0.2">
      <c r="L2955" t="s">
        <v>2631</v>
      </c>
      <c r="M2955">
        <v>20</v>
      </c>
      <c r="N2955">
        <v>177</v>
      </c>
      <c r="O2955">
        <v>67</v>
      </c>
      <c r="P2955" t="str">
        <f t="shared" si="92"/>
        <v>conditioned</v>
      </c>
      <c r="Q2955" t="str">
        <f t="shared" si="93"/>
        <v>candidate</v>
      </c>
    </row>
    <row r="2956" spans="12:17" x14ac:dyDescent="0.2">
      <c r="L2956" t="s">
        <v>2632</v>
      </c>
      <c r="M2956">
        <v>17</v>
      </c>
      <c r="N2956">
        <v>185</v>
      </c>
      <c r="O2956">
        <v>80</v>
      </c>
      <c r="P2956" t="str">
        <f t="shared" si="92"/>
        <v>conditioned</v>
      </c>
      <c r="Q2956" t="str">
        <f t="shared" si="93"/>
        <v>candidate</v>
      </c>
    </row>
    <row r="2957" spans="12:17" x14ac:dyDescent="0.2">
      <c r="L2957" t="s">
        <v>2633</v>
      </c>
      <c r="M2957">
        <v>19</v>
      </c>
      <c r="N2957">
        <v>174</v>
      </c>
      <c r="O2957">
        <v>71</v>
      </c>
      <c r="P2957" t="str">
        <f t="shared" si="92"/>
        <v>conditioned</v>
      </c>
      <c r="Q2957" t="str">
        <f t="shared" si="93"/>
        <v>candidate</v>
      </c>
    </row>
    <row r="2958" spans="12:17" x14ac:dyDescent="0.2">
      <c r="L2958" t="s">
        <v>2634</v>
      </c>
      <c r="M2958">
        <v>18</v>
      </c>
      <c r="N2958">
        <v>180</v>
      </c>
      <c r="O2958">
        <v>79</v>
      </c>
      <c r="P2958" t="str">
        <f t="shared" si="92"/>
        <v>conditioned</v>
      </c>
      <c r="Q2958" t="str">
        <f t="shared" si="93"/>
        <v>candidate</v>
      </c>
    </row>
    <row r="2959" spans="12:17" x14ac:dyDescent="0.2">
      <c r="L2959" t="s">
        <v>2635</v>
      </c>
      <c r="M2959">
        <v>18</v>
      </c>
      <c r="N2959">
        <v>181</v>
      </c>
      <c r="O2959">
        <v>65</v>
      </c>
      <c r="P2959" t="str">
        <f t="shared" si="92"/>
        <v>conditioned</v>
      </c>
      <c r="Q2959" t="str">
        <f t="shared" si="93"/>
        <v>candidate</v>
      </c>
    </row>
    <row r="2960" spans="12:17" x14ac:dyDescent="0.2">
      <c r="L2960" t="s">
        <v>1992</v>
      </c>
      <c r="M2960">
        <v>17</v>
      </c>
      <c r="N2960">
        <v>180</v>
      </c>
      <c r="O2960">
        <v>68</v>
      </c>
      <c r="P2960" t="str">
        <f t="shared" si="92"/>
        <v>conditioned</v>
      </c>
      <c r="Q2960" t="str">
        <f t="shared" si="93"/>
        <v>candidate</v>
      </c>
    </row>
    <row r="2961" spans="12:17" x14ac:dyDescent="0.2">
      <c r="L2961" t="s">
        <v>2636</v>
      </c>
      <c r="M2961">
        <v>18</v>
      </c>
      <c r="N2961">
        <v>182</v>
      </c>
      <c r="O2961">
        <v>74</v>
      </c>
      <c r="P2961" t="str">
        <f t="shared" si="92"/>
        <v>conditioned</v>
      </c>
      <c r="Q2961" t="str">
        <f t="shared" si="93"/>
        <v>candidate</v>
      </c>
    </row>
    <row r="2962" spans="12:17" x14ac:dyDescent="0.2">
      <c r="L2962" t="s">
        <v>2637</v>
      </c>
      <c r="M2962">
        <v>21</v>
      </c>
      <c r="N2962">
        <v>183</v>
      </c>
      <c r="O2962">
        <v>78</v>
      </c>
      <c r="P2962" t="str">
        <f t="shared" si="92"/>
        <v>candidate</v>
      </c>
      <c r="Q2962" t="str">
        <f t="shared" si="93"/>
        <v>candidate</v>
      </c>
    </row>
    <row r="2963" spans="12:17" x14ac:dyDescent="0.2">
      <c r="L2963" t="s">
        <v>2638</v>
      </c>
      <c r="M2963">
        <v>18</v>
      </c>
      <c r="N2963">
        <v>183</v>
      </c>
      <c r="O2963">
        <v>65</v>
      </c>
      <c r="P2963" t="str">
        <f t="shared" si="92"/>
        <v>conditioned</v>
      </c>
      <c r="Q2963" t="str">
        <f t="shared" si="93"/>
        <v>candidate</v>
      </c>
    </row>
    <row r="2964" spans="12:17" x14ac:dyDescent="0.2">
      <c r="L2964" t="s">
        <v>2639</v>
      </c>
      <c r="M2964">
        <v>21</v>
      </c>
      <c r="N2964">
        <v>179</v>
      </c>
      <c r="O2964">
        <v>73</v>
      </c>
      <c r="P2964" t="str">
        <f t="shared" si="92"/>
        <v>conditioned</v>
      </c>
      <c r="Q2964" t="str">
        <f t="shared" si="93"/>
        <v>candidate</v>
      </c>
    </row>
    <row r="2965" spans="12:17" x14ac:dyDescent="0.2">
      <c r="L2965" t="s">
        <v>2640</v>
      </c>
      <c r="M2965">
        <v>19</v>
      </c>
      <c r="N2965">
        <v>184</v>
      </c>
      <c r="O2965">
        <v>69</v>
      </c>
      <c r="P2965" t="str">
        <f t="shared" si="92"/>
        <v>conditioned</v>
      </c>
      <c r="Q2965" t="str">
        <f t="shared" si="93"/>
        <v>candidate</v>
      </c>
    </row>
    <row r="2966" spans="12:17" x14ac:dyDescent="0.2">
      <c r="L2966" t="s">
        <v>2641</v>
      </c>
      <c r="M2966">
        <v>17</v>
      </c>
      <c r="N2966">
        <v>176</v>
      </c>
      <c r="O2966">
        <v>68</v>
      </c>
      <c r="P2966" t="str">
        <f t="shared" si="92"/>
        <v>conditioned</v>
      </c>
      <c r="Q2966" t="str">
        <f t="shared" si="93"/>
        <v>candidate</v>
      </c>
    </row>
    <row r="2967" spans="12:17" x14ac:dyDescent="0.2">
      <c r="L2967" t="s">
        <v>2642</v>
      </c>
      <c r="M2967">
        <v>19</v>
      </c>
      <c r="N2967">
        <v>170</v>
      </c>
      <c r="O2967">
        <v>66</v>
      </c>
      <c r="P2967" t="str">
        <f t="shared" si="92"/>
        <v>conditioned</v>
      </c>
      <c r="Q2967" t="str">
        <f t="shared" si="93"/>
        <v>candidate</v>
      </c>
    </row>
    <row r="2968" spans="12:17" x14ac:dyDescent="0.2">
      <c r="L2968" t="s">
        <v>2643</v>
      </c>
      <c r="M2968">
        <v>18</v>
      </c>
      <c r="N2968">
        <v>184</v>
      </c>
      <c r="O2968">
        <v>71</v>
      </c>
      <c r="P2968" t="str">
        <f t="shared" si="92"/>
        <v>conditioned</v>
      </c>
      <c r="Q2968" t="str">
        <f t="shared" si="93"/>
        <v>candidate</v>
      </c>
    </row>
    <row r="2969" spans="12:17" x14ac:dyDescent="0.2">
      <c r="L2969" t="s">
        <v>2644</v>
      </c>
      <c r="M2969">
        <v>19</v>
      </c>
      <c r="N2969">
        <v>180</v>
      </c>
      <c r="O2969">
        <v>74</v>
      </c>
      <c r="P2969" t="str">
        <f t="shared" si="92"/>
        <v>conditioned</v>
      </c>
      <c r="Q2969" t="str">
        <f t="shared" si="93"/>
        <v>candidate</v>
      </c>
    </row>
    <row r="2970" spans="12:17" x14ac:dyDescent="0.2">
      <c r="L2970" t="s">
        <v>2645</v>
      </c>
      <c r="M2970">
        <v>20</v>
      </c>
      <c r="N2970">
        <v>183</v>
      </c>
      <c r="O2970">
        <v>80</v>
      </c>
      <c r="P2970" t="str">
        <f t="shared" si="92"/>
        <v>candidate</v>
      </c>
      <c r="Q2970" t="str">
        <f t="shared" si="93"/>
        <v>candidate</v>
      </c>
    </row>
    <row r="2971" spans="12:17" x14ac:dyDescent="0.2">
      <c r="L2971" t="s">
        <v>2646</v>
      </c>
      <c r="M2971">
        <v>18</v>
      </c>
      <c r="N2971">
        <v>173</v>
      </c>
      <c r="O2971">
        <v>70</v>
      </c>
      <c r="P2971" t="str">
        <f t="shared" si="92"/>
        <v>conditioned</v>
      </c>
      <c r="Q2971" t="str">
        <f t="shared" si="93"/>
        <v>candidate</v>
      </c>
    </row>
    <row r="2972" spans="12:17" x14ac:dyDescent="0.2">
      <c r="L2972" t="s">
        <v>2647</v>
      </c>
      <c r="M2972">
        <v>17</v>
      </c>
      <c r="N2972">
        <v>181</v>
      </c>
      <c r="O2972">
        <v>72</v>
      </c>
      <c r="P2972" t="str">
        <f t="shared" si="92"/>
        <v>conditioned</v>
      </c>
      <c r="Q2972" t="str">
        <f t="shared" si="93"/>
        <v>candidate</v>
      </c>
    </row>
    <row r="2973" spans="12:17" x14ac:dyDescent="0.2">
      <c r="L2973" t="s">
        <v>1997</v>
      </c>
      <c r="M2973">
        <v>17</v>
      </c>
      <c r="N2973">
        <v>174</v>
      </c>
      <c r="O2973">
        <v>66</v>
      </c>
      <c r="P2973" t="str">
        <f t="shared" si="92"/>
        <v>conditioned</v>
      </c>
      <c r="Q2973" t="str">
        <f t="shared" si="93"/>
        <v>candidate</v>
      </c>
    </row>
    <row r="2974" spans="12:17" x14ac:dyDescent="0.2">
      <c r="L2974" t="s">
        <v>2648</v>
      </c>
      <c r="M2974">
        <v>19</v>
      </c>
      <c r="N2974">
        <v>191</v>
      </c>
      <c r="O2974">
        <v>77</v>
      </c>
      <c r="P2974" t="str">
        <f t="shared" si="92"/>
        <v>conditioned</v>
      </c>
      <c r="Q2974" t="str">
        <f t="shared" si="93"/>
        <v>candidate</v>
      </c>
    </row>
    <row r="2975" spans="12:17" x14ac:dyDescent="0.2">
      <c r="L2975" t="s">
        <v>2649</v>
      </c>
      <c r="M2975">
        <v>17</v>
      </c>
      <c r="N2975">
        <v>179</v>
      </c>
      <c r="O2975">
        <v>70</v>
      </c>
      <c r="P2975" t="str">
        <f t="shared" si="92"/>
        <v>conditioned</v>
      </c>
      <c r="Q2975" t="str">
        <f t="shared" si="93"/>
        <v>candidate</v>
      </c>
    </row>
    <row r="2976" spans="12:17" x14ac:dyDescent="0.2">
      <c r="L2976" t="s">
        <v>2650</v>
      </c>
      <c r="M2976">
        <v>17</v>
      </c>
      <c r="N2976">
        <v>170</v>
      </c>
      <c r="O2976">
        <v>65</v>
      </c>
      <c r="P2976" t="str">
        <f t="shared" si="92"/>
        <v>conditioned</v>
      </c>
      <c r="Q2976" t="str">
        <f t="shared" si="93"/>
        <v>candidate</v>
      </c>
    </row>
    <row r="2977" spans="12:17" x14ac:dyDescent="0.2">
      <c r="L2977" t="s">
        <v>2651</v>
      </c>
      <c r="M2977">
        <v>19</v>
      </c>
      <c r="N2977">
        <v>183</v>
      </c>
      <c r="O2977">
        <v>74</v>
      </c>
      <c r="P2977" t="str">
        <f t="shared" si="92"/>
        <v>conditioned</v>
      </c>
      <c r="Q2977" t="str">
        <f t="shared" si="93"/>
        <v>candidate</v>
      </c>
    </row>
    <row r="2978" spans="12:17" x14ac:dyDescent="0.2">
      <c r="L2978" t="s">
        <v>2652</v>
      </c>
      <c r="M2978">
        <v>18</v>
      </c>
      <c r="N2978">
        <v>190</v>
      </c>
      <c r="O2978">
        <v>72</v>
      </c>
      <c r="P2978" t="str">
        <f t="shared" si="92"/>
        <v>conditioned</v>
      </c>
      <c r="Q2978" t="str">
        <f t="shared" si="93"/>
        <v>candidate</v>
      </c>
    </row>
    <row r="2979" spans="12:17" x14ac:dyDescent="0.2">
      <c r="L2979" t="s">
        <v>2653</v>
      </c>
      <c r="M2979">
        <v>21</v>
      </c>
      <c r="N2979">
        <v>172</v>
      </c>
      <c r="O2979">
        <v>66</v>
      </c>
      <c r="P2979" t="str">
        <f t="shared" si="92"/>
        <v>conditioned</v>
      </c>
      <c r="Q2979" t="str">
        <f t="shared" si="93"/>
        <v>candidate</v>
      </c>
    </row>
    <row r="2980" spans="12:17" x14ac:dyDescent="0.2">
      <c r="L2980" t="s">
        <v>2654</v>
      </c>
      <c r="M2980">
        <v>19</v>
      </c>
      <c r="N2980">
        <v>182</v>
      </c>
      <c r="O2980">
        <v>67</v>
      </c>
      <c r="P2980" t="str">
        <f t="shared" si="92"/>
        <v>conditioned</v>
      </c>
      <c r="Q2980" t="str">
        <f t="shared" si="93"/>
        <v>candidate</v>
      </c>
    </row>
    <row r="2981" spans="12:17" x14ac:dyDescent="0.2">
      <c r="L2981" t="s">
        <v>2655</v>
      </c>
      <c r="M2981">
        <v>20</v>
      </c>
      <c r="N2981">
        <v>187</v>
      </c>
      <c r="O2981">
        <v>77</v>
      </c>
      <c r="P2981" t="str">
        <f t="shared" si="92"/>
        <v>candidate</v>
      </c>
      <c r="Q2981" t="str">
        <f t="shared" si="93"/>
        <v>candidate</v>
      </c>
    </row>
    <row r="2982" spans="12:17" x14ac:dyDescent="0.2">
      <c r="L2982" t="s">
        <v>2656</v>
      </c>
      <c r="M2982">
        <v>19</v>
      </c>
      <c r="N2982">
        <v>176</v>
      </c>
      <c r="O2982">
        <v>77</v>
      </c>
      <c r="P2982" t="str">
        <f t="shared" si="92"/>
        <v>conditioned</v>
      </c>
      <c r="Q2982" t="str">
        <f t="shared" si="93"/>
        <v>candidate</v>
      </c>
    </row>
    <row r="2983" spans="12:17" x14ac:dyDescent="0.2">
      <c r="L2983" t="s">
        <v>2657</v>
      </c>
      <c r="M2983">
        <v>18</v>
      </c>
      <c r="N2983">
        <v>172</v>
      </c>
      <c r="O2983">
        <v>71</v>
      </c>
      <c r="P2983" t="str">
        <f t="shared" si="92"/>
        <v>conditioned</v>
      </c>
      <c r="Q2983" t="str">
        <f t="shared" si="93"/>
        <v>candidate</v>
      </c>
    </row>
    <row r="2984" spans="12:17" x14ac:dyDescent="0.2">
      <c r="L2984" t="s">
        <v>2658</v>
      </c>
      <c r="M2984">
        <v>18</v>
      </c>
      <c r="N2984">
        <v>178</v>
      </c>
      <c r="O2984">
        <v>73</v>
      </c>
      <c r="P2984" t="str">
        <f t="shared" si="92"/>
        <v>conditioned</v>
      </c>
      <c r="Q2984" t="str">
        <f t="shared" si="93"/>
        <v>candidate</v>
      </c>
    </row>
    <row r="2985" spans="12:17" x14ac:dyDescent="0.2">
      <c r="L2985" t="s">
        <v>2659</v>
      </c>
      <c r="M2985">
        <v>27</v>
      </c>
      <c r="N2985">
        <v>190</v>
      </c>
      <c r="O2985">
        <v>80</v>
      </c>
      <c r="P2985" t="str">
        <f t="shared" si="92"/>
        <v>candidate</v>
      </c>
      <c r="Q2985" t="str">
        <f t="shared" si="93"/>
        <v>candidate</v>
      </c>
    </row>
    <row r="2986" spans="12:17" x14ac:dyDescent="0.2">
      <c r="L2986" t="s">
        <v>2660</v>
      </c>
      <c r="M2986">
        <v>22</v>
      </c>
      <c r="N2986">
        <v>179</v>
      </c>
      <c r="O2986">
        <v>74</v>
      </c>
      <c r="P2986" t="str">
        <f t="shared" si="92"/>
        <v>conditioned</v>
      </c>
      <c r="Q2986" t="str">
        <f t="shared" si="93"/>
        <v>candidate</v>
      </c>
    </row>
    <row r="2987" spans="12:17" x14ac:dyDescent="0.2">
      <c r="L2987" t="s">
        <v>2661</v>
      </c>
      <c r="M2987">
        <v>22</v>
      </c>
      <c r="N2987">
        <v>177</v>
      </c>
      <c r="O2987">
        <v>69</v>
      </c>
      <c r="P2987" t="str">
        <f t="shared" si="92"/>
        <v>conditioned</v>
      </c>
      <c r="Q2987" t="str">
        <f t="shared" si="93"/>
        <v>candidate</v>
      </c>
    </row>
    <row r="2988" spans="12:17" x14ac:dyDescent="0.2">
      <c r="L2988" t="s">
        <v>2662</v>
      </c>
      <c r="M2988">
        <v>19</v>
      </c>
      <c r="N2988">
        <v>177</v>
      </c>
      <c r="O2988">
        <v>72</v>
      </c>
      <c r="P2988" t="str">
        <f t="shared" si="92"/>
        <v>conditioned</v>
      </c>
      <c r="Q2988" t="str">
        <f t="shared" si="93"/>
        <v>candidate</v>
      </c>
    </row>
    <row r="2989" spans="12:17" x14ac:dyDescent="0.2">
      <c r="L2989" t="s">
        <v>2663</v>
      </c>
      <c r="M2989">
        <v>18</v>
      </c>
      <c r="N2989">
        <v>180</v>
      </c>
      <c r="O2989">
        <v>75</v>
      </c>
      <c r="P2989" t="str">
        <f t="shared" si="92"/>
        <v>conditioned</v>
      </c>
      <c r="Q2989" t="str">
        <f t="shared" si="93"/>
        <v>candidate</v>
      </c>
    </row>
    <row r="2990" spans="12:17" x14ac:dyDescent="0.2">
      <c r="L2990" t="s">
        <v>2664</v>
      </c>
      <c r="M2990">
        <v>19</v>
      </c>
      <c r="N2990">
        <v>193</v>
      </c>
      <c r="O2990">
        <v>76</v>
      </c>
      <c r="P2990" t="str">
        <f t="shared" si="92"/>
        <v>conditioned</v>
      </c>
      <c r="Q2990" t="str">
        <f t="shared" si="93"/>
        <v>candidate</v>
      </c>
    </row>
    <row r="2991" spans="12:17" x14ac:dyDescent="0.2">
      <c r="L2991" t="s">
        <v>2665</v>
      </c>
      <c r="M2991">
        <v>19</v>
      </c>
      <c r="N2991">
        <v>177</v>
      </c>
      <c r="O2991">
        <v>74</v>
      </c>
      <c r="P2991" t="str">
        <f t="shared" si="92"/>
        <v>conditioned</v>
      </c>
      <c r="Q2991" t="str">
        <f t="shared" si="93"/>
        <v>candidate</v>
      </c>
    </row>
    <row r="2992" spans="12:17" x14ac:dyDescent="0.2">
      <c r="L2992" t="s">
        <v>2666</v>
      </c>
      <c r="M2992">
        <v>19</v>
      </c>
      <c r="N2992">
        <v>194</v>
      </c>
      <c r="O2992">
        <v>80</v>
      </c>
      <c r="P2992" t="str">
        <f t="shared" si="92"/>
        <v>conditioned</v>
      </c>
      <c r="Q2992" t="str">
        <f t="shared" si="93"/>
        <v>candidate</v>
      </c>
    </row>
    <row r="2993" spans="12:17" x14ac:dyDescent="0.2">
      <c r="L2993" t="s">
        <v>2667</v>
      </c>
      <c r="M2993">
        <v>22</v>
      </c>
      <c r="N2993">
        <v>187</v>
      </c>
      <c r="O2993">
        <v>83</v>
      </c>
      <c r="P2993" t="str">
        <f t="shared" si="92"/>
        <v>candidate</v>
      </c>
      <c r="Q2993" t="str">
        <f t="shared" si="93"/>
        <v>candidate</v>
      </c>
    </row>
    <row r="2994" spans="12:17" x14ac:dyDescent="0.2">
      <c r="L2994" t="s">
        <v>2668</v>
      </c>
      <c r="M2994">
        <v>19</v>
      </c>
      <c r="N2994">
        <v>178</v>
      </c>
      <c r="O2994">
        <v>71</v>
      </c>
      <c r="P2994" t="str">
        <f t="shared" si="92"/>
        <v>conditioned</v>
      </c>
      <c r="Q2994" t="str">
        <f t="shared" si="93"/>
        <v>candidate</v>
      </c>
    </row>
    <row r="2995" spans="12:17" x14ac:dyDescent="0.2">
      <c r="L2995" t="s">
        <v>2669</v>
      </c>
      <c r="M2995">
        <v>18</v>
      </c>
      <c r="N2995">
        <v>194</v>
      </c>
      <c r="O2995">
        <v>84</v>
      </c>
      <c r="P2995" t="str">
        <f t="shared" si="92"/>
        <v>conditioned</v>
      </c>
      <c r="Q2995" t="str">
        <f t="shared" si="93"/>
        <v>candidate</v>
      </c>
    </row>
    <row r="2996" spans="12:17" x14ac:dyDescent="0.2">
      <c r="L2996" t="s">
        <v>2670</v>
      </c>
      <c r="M2996">
        <v>20</v>
      </c>
      <c r="N2996">
        <v>188</v>
      </c>
      <c r="O2996">
        <v>77</v>
      </c>
      <c r="P2996" t="str">
        <f t="shared" si="92"/>
        <v>candidate</v>
      </c>
      <c r="Q2996" t="str">
        <f t="shared" si="93"/>
        <v>candidate</v>
      </c>
    </row>
    <row r="2997" spans="12:17" x14ac:dyDescent="0.2">
      <c r="L2997" t="s">
        <v>2671</v>
      </c>
      <c r="M2997">
        <v>21</v>
      </c>
      <c r="N2997">
        <v>190</v>
      </c>
      <c r="O2997">
        <v>81</v>
      </c>
      <c r="P2997" t="str">
        <f t="shared" si="92"/>
        <v>candidate</v>
      </c>
      <c r="Q2997" t="str">
        <f t="shared" si="93"/>
        <v>candidate</v>
      </c>
    </row>
    <row r="2998" spans="12:17" x14ac:dyDescent="0.2">
      <c r="L2998" t="s">
        <v>2569</v>
      </c>
      <c r="M2998">
        <v>26</v>
      </c>
      <c r="N2998">
        <v>169</v>
      </c>
      <c r="O2998">
        <v>63</v>
      </c>
      <c r="P2998" t="str">
        <f t="shared" si="92"/>
        <v>conditioned</v>
      </c>
      <c r="Q2998" t="str">
        <f t="shared" si="93"/>
        <v>not a candidate</v>
      </c>
    </row>
    <row r="2999" spans="12:17" x14ac:dyDescent="0.2">
      <c r="L2999" t="s">
        <v>2570</v>
      </c>
      <c r="M2999">
        <v>23</v>
      </c>
      <c r="N2999">
        <v>193</v>
      </c>
      <c r="O2999">
        <v>85</v>
      </c>
      <c r="P2999" t="str">
        <f t="shared" si="92"/>
        <v>candidate</v>
      </c>
      <c r="Q2999" t="str">
        <f t="shared" si="93"/>
        <v>candidate</v>
      </c>
    </row>
    <row r="3000" spans="12:17" x14ac:dyDescent="0.2">
      <c r="L3000" t="s">
        <v>2571</v>
      </c>
      <c r="M3000">
        <v>24</v>
      </c>
      <c r="N3000">
        <v>199</v>
      </c>
      <c r="O3000">
        <v>95</v>
      </c>
      <c r="P3000" t="str">
        <f t="shared" si="92"/>
        <v>candidate</v>
      </c>
      <c r="Q3000" t="str">
        <f t="shared" si="93"/>
        <v>candidate</v>
      </c>
    </row>
    <row r="3001" spans="12:17" x14ac:dyDescent="0.2">
      <c r="L3001" t="s">
        <v>2572</v>
      </c>
      <c r="M3001">
        <v>20</v>
      </c>
      <c r="N3001">
        <v>171</v>
      </c>
      <c r="O3001">
        <v>68</v>
      </c>
      <c r="P3001" t="str">
        <f t="shared" si="92"/>
        <v>conditioned</v>
      </c>
      <c r="Q3001" t="str">
        <f t="shared" si="93"/>
        <v>candidate</v>
      </c>
    </row>
    <row r="3002" spans="12:17" x14ac:dyDescent="0.2">
      <c r="L3002" t="s">
        <v>2672</v>
      </c>
      <c r="M3002">
        <v>19</v>
      </c>
      <c r="N3002">
        <v>194</v>
      </c>
      <c r="O3002">
        <v>71</v>
      </c>
      <c r="P3002" t="str">
        <f t="shared" si="92"/>
        <v>conditioned</v>
      </c>
      <c r="Q3002" t="str">
        <f t="shared" si="93"/>
        <v>candidate</v>
      </c>
    </row>
    <row r="3003" spans="12:17" x14ac:dyDescent="0.2">
      <c r="L3003" t="s">
        <v>2673</v>
      </c>
      <c r="M3003">
        <v>22</v>
      </c>
      <c r="N3003">
        <v>187</v>
      </c>
      <c r="O3003">
        <v>72</v>
      </c>
      <c r="P3003" t="str">
        <f t="shared" si="92"/>
        <v>candidate</v>
      </c>
      <c r="Q3003" t="str">
        <f t="shared" si="93"/>
        <v>candidate</v>
      </c>
    </row>
    <row r="3004" spans="12:17" x14ac:dyDescent="0.2">
      <c r="L3004" t="s">
        <v>2674</v>
      </c>
      <c r="M3004">
        <v>20</v>
      </c>
      <c r="N3004">
        <v>175</v>
      </c>
      <c r="O3004">
        <v>70</v>
      </c>
      <c r="P3004" t="str">
        <f t="shared" si="92"/>
        <v>conditioned</v>
      </c>
      <c r="Q3004" t="str">
        <f t="shared" si="93"/>
        <v>candidate</v>
      </c>
    </row>
    <row r="3005" spans="12:17" x14ac:dyDescent="0.2">
      <c r="L3005" t="s">
        <v>2675</v>
      </c>
      <c r="M3005">
        <v>19</v>
      </c>
      <c r="N3005">
        <v>178</v>
      </c>
      <c r="O3005">
        <v>69</v>
      </c>
      <c r="P3005" t="str">
        <f t="shared" si="92"/>
        <v>conditioned</v>
      </c>
      <c r="Q3005" t="str">
        <f t="shared" si="93"/>
        <v>candidate</v>
      </c>
    </row>
    <row r="3006" spans="12:17" x14ac:dyDescent="0.2">
      <c r="L3006" t="s">
        <v>2676</v>
      </c>
      <c r="M3006">
        <v>20</v>
      </c>
      <c r="N3006">
        <v>180</v>
      </c>
      <c r="O3006">
        <v>81</v>
      </c>
      <c r="P3006" t="str">
        <f t="shared" si="92"/>
        <v>candidate</v>
      </c>
      <c r="Q3006" t="str">
        <f t="shared" si="93"/>
        <v>candidate</v>
      </c>
    </row>
    <row r="3007" spans="12:17" x14ac:dyDescent="0.2">
      <c r="L3007" t="s">
        <v>2677</v>
      </c>
      <c r="M3007">
        <v>19</v>
      </c>
      <c r="N3007">
        <v>190</v>
      </c>
      <c r="O3007">
        <v>85</v>
      </c>
      <c r="P3007" t="str">
        <f t="shared" si="92"/>
        <v>conditioned</v>
      </c>
      <c r="Q3007" t="str">
        <f t="shared" si="93"/>
        <v>candidate</v>
      </c>
    </row>
    <row r="3008" spans="12:17" x14ac:dyDescent="0.2">
      <c r="L3008" t="s">
        <v>2678</v>
      </c>
      <c r="M3008">
        <v>17</v>
      </c>
      <c r="N3008">
        <v>189</v>
      </c>
      <c r="O3008">
        <v>88</v>
      </c>
      <c r="P3008" t="str">
        <f t="shared" si="92"/>
        <v>conditioned</v>
      </c>
      <c r="Q3008" t="str">
        <f t="shared" si="93"/>
        <v>candidate</v>
      </c>
    </row>
    <row r="3009" spans="12:17" x14ac:dyDescent="0.2">
      <c r="L3009" t="s">
        <v>2679</v>
      </c>
      <c r="M3009">
        <v>24</v>
      </c>
      <c r="N3009">
        <v>187</v>
      </c>
      <c r="O3009">
        <v>80</v>
      </c>
      <c r="P3009" t="str">
        <f t="shared" si="92"/>
        <v>candidate</v>
      </c>
      <c r="Q3009" t="str">
        <f t="shared" si="93"/>
        <v>candidate</v>
      </c>
    </row>
    <row r="3010" spans="12:17" x14ac:dyDescent="0.2">
      <c r="L3010" t="s">
        <v>2680</v>
      </c>
      <c r="M3010">
        <v>19</v>
      </c>
      <c r="N3010">
        <v>186</v>
      </c>
      <c r="O3010">
        <v>66</v>
      </c>
      <c r="P3010" t="str">
        <f t="shared" ref="P3010:P3073" si="94">IF(AND(M3010&gt;=20, N3010&gt;=180), "candidate", "conditioned")</f>
        <v>conditioned</v>
      </c>
      <c r="Q3010" t="str">
        <f t="shared" ref="Q3010:Q3073" si="95">IF(OR(M3010&lt;=22, N3010&gt;=183, O3010&gt;=74), "candidate", "not a candidate")</f>
        <v>candidate</v>
      </c>
    </row>
    <row r="3011" spans="12:17" x14ac:dyDescent="0.2">
      <c r="L3011" t="s">
        <v>2681</v>
      </c>
      <c r="M3011">
        <v>21</v>
      </c>
      <c r="N3011">
        <v>178</v>
      </c>
      <c r="O3011">
        <v>66</v>
      </c>
      <c r="P3011" t="str">
        <f t="shared" si="94"/>
        <v>conditioned</v>
      </c>
      <c r="Q3011" t="str">
        <f t="shared" si="95"/>
        <v>candidate</v>
      </c>
    </row>
    <row r="3012" spans="12:17" x14ac:dyDescent="0.2">
      <c r="L3012" t="s">
        <v>2682</v>
      </c>
      <c r="M3012">
        <v>20</v>
      </c>
      <c r="N3012">
        <v>178</v>
      </c>
      <c r="O3012">
        <v>71</v>
      </c>
      <c r="P3012" t="str">
        <f t="shared" si="94"/>
        <v>conditioned</v>
      </c>
      <c r="Q3012" t="str">
        <f t="shared" si="95"/>
        <v>candidate</v>
      </c>
    </row>
    <row r="3013" spans="12:17" x14ac:dyDescent="0.2">
      <c r="L3013" t="s">
        <v>2683</v>
      </c>
      <c r="M3013">
        <v>20</v>
      </c>
      <c r="N3013">
        <v>176</v>
      </c>
      <c r="O3013">
        <v>70</v>
      </c>
      <c r="P3013" t="str">
        <f t="shared" si="94"/>
        <v>conditioned</v>
      </c>
      <c r="Q3013" t="str">
        <f t="shared" si="95"/>
        <v>candidate</v>
      </c>
    </row>
    <row r="3014" spans="12:17" x14ac:dyDescent="0.2">
      <c r="L3014" t="s">
        <v>2684</v>
      </c>
      <c r="M3014">
        <v>21</v>
      </c>
      <c r="N3014">
        <v>188</v>
      </c>
      <c r="O3014">
        <v>78</v>
      </c>
      <c r="P3014" t="str">
        <f t="shared" si="94"/>
        <v>candidate</v>
      </c>
      <c r="Q3014" t="str">
        <f t="shared" si="95"/>
        <v>candidate</v>
      </c>
    </row>
    <row r="3015" spans="12:17" x14ac:dyDescent="0.2">
      <c r="L3015" t="s">
        <v>2685</v>
      </c>
      <c r="M3015">
        <v>19</v>
      </c>
      <c r="N3015">
        <v>182</v>
      </c>
      <c r="O3015">
        <v>73</v>
      </c>
      <c r="P3015" t="str">
        <f t="shared" si="94"/>
        <v>conditioned</v>
      </c>
      <c r="Q3015" t="str">
        <f t="shared" si="95"/>
        <v>candidate</v>
      </c>
    </row>
    <row r="3016" spans="12:17" x14ac:dyDescent="0.2">
      <c r="L3016" t="s">
        <v>2686</v>
      </c>
      <c r="M3016">
        <v>17</v>
      </c>
      <c r="N3016">
        <v>180</v>
      </c>
      <c r="O3016">
        <v>72</v>
      </c>
      <c r="P3016" t="str">
        <f t="shared" si="94"/>
        <v>conditioned</v>
      </c>
      <c r="Q3016" t="str">
        <f t="shared" si="95"/>
        <v>candidate</v>
      </c>
    </row>
    <row r="3017" spans="12:17" x14ac:dyDescent="0.2">
      <c r="L3017" t="s">
        <v>2687</v>
      </c>
      <c r="M3017">
        <v>18</v>
      </c>
      <c r="N3017">
        <v>178</v>
      </c>
      <c r="O3017">
        <v>68</v>
      </c>
      <c r="P3017" t="str">
        <f t="shared" si="94"/>
        <v>conditioned</v>
      </c>
      <c r="Q3017" t="str">
        <f t="shared" si="95"/>
        <v>candidate</v>
      </c>
    </row>
    <row r="3018" spans="12:17" x14ac:dyDescent="0.2">
      <c r="L3018" t="s">
        <v>2688</v>
      </c>
      <c r="M3018">
        <v>21</v>
      </c>
      <c r="N3018">
        <v>184</v>
      </c>
      <c r="O3018">
        <v>75</v>
      </c>
      <c r="P3018" t="str">
        <f t="shared" si="94"/>
        <v>candidate</v>
      </c>
      <c r="Q3018" t="str">
        <f t="shared" si="95"/>
        <v>candidate</v>
      </c>
    </row>
    <row r="3019" spans="12:17" x14ac:dyDescent="0.2">
      <c r="L3019" t="s">
        <v>2689</v>
      </c>
      <c r="M3019">
        <v>18</v>
      </c>
      <c r="N3019">
        <v>177</v>
      </c>
      <c r="O3019">
        <v>63</v>
      </c>
      <c r="P3019" t="str">
        <f t="shared" si="94"/>
        <v>conditioned</v>
      </c>
      <c r="Q3019" t="str">
        <f t="shared" si="95"/>
        <v>candidate</v>
      </c>
    </row>
    <row r="3020" spans="12:17" x14ac:dyDescent="0.2">
      <c r="L3020" t="s">
        <v>2690</v>
      </c>
      <c r="M3020">
        <v>18</v>
      </c>
      <c r="N3020">
        <v>178</v>
      </c>
      <c r="O3020">
        <v>73</v>
      </c>
      <c r="P3020" t="str">
        <f t="shared" si="94"/>
        <v>conditioned</v>
      </c>
      <c r="Q3020" t="str">
        <f t="shared" si="95"/>
        <v>candidate</v>
      </c>
    </row>
    <row r="3021" spans="12:17" x14ac:dyDescent="0.2">
      <c r="L3021" t="s">
        <v>2691</v>
      </c>
      <c r="M3021">
        <v>17</v>
      </c>
      <c r="N3021">
        <v>193</v>
      </c>
      <c r="O3021">
        <v>82</v>
      </c>
      <c r="P3021" t="str">
        <f t="shared" si="94"/>
        <v>conditioned</v>
      </c>
      <c r="Q3021" t="str">
        <f t="shared" si="95"/>
        <v>candidate</v>
      </c>
    </row>
    <row r="3022" spans="12:17" x14ac:dyDescent="0.2">
      <c r="L3022" t="s">
        <v>2692</v>
      </c>
      <c r="M3022">
        <v>19</v>
      </c>
      <c r="N3022">
        <v>191</v>
      </c>
      <c r="O3022">
        <v>73</v>
      </c>
      <c r="P3022" t="str">
        <f t="shared" si="94"/>
        <v>conditioned</v>
      </c>
      <c r="Q3022" t="str">
        <f t="shared" si="95"/>
        <v>candidate</v>
      </c>
    </row>
    <row r="3023" spans="12:17" x14ac:dyDescent="0.2">
      <c r="L3023" t="s">
        <v>2693</v>
      </c>
      <c r="M3023">
        <v>19</v>
      </c>
      <c r="N3023">
        <v>184</v>
      </c>
      <c r="O3023">
        <v>76</v>
      </c>
      <c r="P3023" t="str">
        <f t="shared" si="94"/>
        <v>conditioned</v>
      </c>
      <c r="Q3023" t="str">
        <f t="shared" si="95"/>
        <v>candidate</v>
      </c>
    </row>
    <row r="3024" spans="12:17" x14ac:dyDescent="0.2">
      <c r="L3024" t="s">
        <v>2694</v>
      </c>
      <c r="M3024">
        <v>22</v>
      </c>
      <c r="N3024">
        <v>187</v>
      </c>
      <c r="O3024">
        <v>80</v>
      </c>
      <c r="P3024" t="str">
        <f t="shared" si="94"/>
        <v>candidate</v>
      </c>
      <c r="Q3024" t="str">
        <f t="shared" si="95"/>
        <v>candidate</v>
      </c>
    </row>
    <row r="3025" spans="12:17" x14ac:dyDescent="0.2">
      <c r="L3025" t="s">
        <v>2695</v>
      </c>
      <c r="M3025">
        <v>18</v>
      </c>
      <c r="N3025">
        <v>187</v>
      </c>
      <c r="O3025">
        <v>74</v>
      </c>
      <c r="P3025" t="str">
        <f t="shared" si="94"/>
        <v>conditioned</v>
      </c>
      <c r="Q3025" t="str">
        <f t="shared" si="95"/>
        <v>candidate</v>
      </c>
    </row>
    <row r="3026" spans="12:17" x14ac:dyDescent="0.2">
      <c r="L3026" t="s">
        <v>2696</v>
      </c>
      <c r="M3026">
        <v>21</v>
      </c>
      <c r="N3026">
        <v>183</v>
      </c>
      <c r="O3026">
        <v>73</v>
      </c>
      <c r="P3026" t="str">
        <f t="shared" si="94"/>
        <v>candidate</v>
      </c>
      <c r="Q3026" t="str">
        <f t="shared" si="95"/>
        <v>candidate</v>
      </c>
    </row>
    <row r="3027" spans="12:17" x14ac:dyDescent="0.2">
      <c r="L3027" t="s">
        <v>2697</v>
      </c>
      <c r="M3027">
        <v>21</v>
      </c>
      <c r="N3027">
        <v>181</v>
      </c>
      <c r="O3027">
        <v>64</v>
      </c>
      <c r="P3027" t="str">
        <f t="shared" si="94"/>
        <v>candidate</v>
      </c>
      <c r="Q3027" t="str">
        <f t="shared" si="95"/>
        <v>candidate</v>
      </c>
    </row>
    <row r="3028" spans="12:17" x14ac:dyDescent="0.2">
      <c r="L3028" t="s">
        <v>2698</v>
      </c>
      <c r="M3028">
        <v>22</v>
      </c>
      <c r="N3028">
        <v>185</v>
      </c>
      <c r="O3028">
        <v>80</v>
      </c>
      <c r="P3028" t="str">
        <f t="shared" si="94"/>
        <v>candidate</v>
      </c>
      <c r="Q3028" t="str">
        <f t="shared" si="95"/>
        <v>candidate</v>
      </c>
    </row>
    <row r="3029" spans="12:17" x14ac:dyDescent="0.2">
      <c r="L3029" t="s">
        <v>2699</v>
      </c>
      <c r="M3029">
        <v>18</v>
      </c>
      <c r="N3029">
        <v>185</v>
      </c>
      <c r="O3029">
        <v>60</v>
      </c>
      <c r="P3029" t="str">
        <f t="shared" si="94"/>
        <v>conditioned</v>
      </c>
      <c r="Q3029" t="str">
        <f t="shared" si="95"/>
        <v>candidate</v>
      </c>
    </row>
    <row r="3030" spans="12:17" x14ac:dyDescent="0.2">
      <c r="L3030" t="s">
        <v>2700</v>
      </c>
      <c r="M3030">
        <v>19</v>
      </c>
      <c r="N3030">
        <v>191</v>
      </c>
      <c r="O3030">
        <v>78</v>
      </c>
      <c r="P3030" t="str">
        <f t="shared" si="94"/>
        <v>conditioned</v>
      </c>
      <c r="Q3030" t="str">
        <f t="shared" si="95"/>
        <v>candidate</v>
      </c>
    </row>
    <row r="3031" spans="12:17" x14ac:dyDescent="0.2">
      <c r="L3031" t="s">
        <v>2701</v>
      </c>
      <c r="M3031">
        <v>24</v>
      </c>
      <c r="N3031">
        <v>179</v>
      </c>
      <c r="O3031">
        <v>69</v>
      </c>
      <c r="P3031" t="str">
        <f t="shared" si="94"/>
        <v>conditioned</v>
      </c>
      <c r="Q3031" t="str">
        <f t="shared" si="95"/>
        <v>not a candidate</v>
      </c>
    </row>
    <row r="3032" spans="12:17" x14ac:dyDescent="0.2">
      <c r="L3032" t="s">
        <v>2702</v>
      </c>
      <c r="M3032">
        <v>25</v>
      </c>
      <c r="N3032">
        <v>193</v>
      </c>
      <c r="O3032">
        <v>81</v>
      </c>
      <c r="P3032" t="str">
        <f t="shared" si="94"/>
        <v>candidate</v>
      </c>
      <c r="Q3032" t="str">
        <f t="shared" si="95"/>
        <v>candidate</v>
      </c>
    </row>
    <row r="3033" spans="12:17" x14ac:dyDescent="0.2">
      <c r="L3033" t="s">
        <v>2703</v>
      </c>
      <c r="M3033">
        <v>21</v>
      </c>
      <c r="N3033">
        <v>202</v>
      </c>
      <c r="O3033">
        <v>93</v>
      </c>
      <c r="P3033" t="str">
        <f t="shared" si="94"/>
        <v>candidate</v>
      </c>
      <c r="Q3033" t="str">
        <f t="shared" si="95"/>
        <v>candidate</v>
      </c>
    </row>
    <row r="3034" spans="12:17" x14ac:dyDescent="0.2">
      <c r="L3034" t="s">
        <v>2704</v>
      </c>
      <c r="M3034">
        <v>20</v>
      </c>
      <c r="N3034">
        <v>186</v>
      </c>
      <c r="O3034">
        <v>77</v>
      </c>
      <c r="P3034" t="str">
        <f t="shared" si="94"/>
        <v>candidate</v>
      </c>
      <c r="Q3034" t="str">
        <f t="shared" si="95"/>
        <v>candidate</v>
      </c>
    </row>
    <row r="3035" spans="12:17" x14ac:dyDescent="0.2">
      <c r="L3035" t="s">
        <v>2705</v>
      </c>
      <c r="M3035">
        <v>17</v>
      </c>
      <c r="N3035">
        <v>185</v>
      </c>
      <c r="O3035">
        <v>75</v>
      </c>
      <c r="P3035" t="str">
        <f t="shared" si="94"/>
        <v>conditioned</v>
      </c>
      <c r="Q3035" t="str">
        <f t="shared" si="95"/>
        <v>candidate</v>
      </c>
    </row>
    <row r="3036" spans="12:17" x14ac:dyDescent="0.2">
      <c r="L3036" t="s">
        <v>1973</v>
      </c>
      <c r="M3036">
        <v>19</v>
      </c>
      <c r="N3036">
        <v>181</v>
      </c>
      <c r="O3036">
        <v>75</v>
      </c>
      <c r="P3036" t="str">
        <f t="shared" si="94"/>
        <v>conditioned</v>
      </c>
      <c r="Q3036" t="str">
        <f t="shared" si="95"/>
        <v>candidate</v>
      </c>
    </row>
    <row r="3037" spans="12:17" x14ac:dyDescent="0.2">
      <c r="L3037" t="s">
        <v>1137</v>
      </c>
      <c r="M3037">
        <v>18</v>
      </c>
      <c r="N3037">
        <v>175</v>
      </c>
      <c r="O3037">
        <v>70</v>
      </c>
      <c r="P3037" t="str">
        <f t="shared" si="94"/>
        <v>conditioned</v>
      </c>
      <c r="Q3037" t="str">
        <f t="shared" si="95"/>
        <v>candidate</v>
      </c>
    </row>
    <row r="3038" spans="12:17" x14ac:dyDescent="0.2">
      <c r="L3038" t="s">
        <v>2706</v>
      </c>
      <c r="M3038">
        <v>19</v>
      </c>
      <c r="N3038">
        <v>178</v>
      </c>
      <c r="O3038">
        <v>66</v>
      </c>
      <c r="P3038" t="str">
        <f t="shared" si="94"/>
        <v>conditioned</v>
      </c>
      <c r="Q3038" t="str">
        <f t="shared" si="95"/>
        <v>candidate</v>
      </c>
    </row>
    <row r="3039" spans="12:17" x14ac:dyDescent="0.2">
      <c r="L3039" t="s">
        <v>2707</v>
      </c>
      <c r="M3039">
        <v>20</v>
      </c>
      <c r="N3039">
        <v>182</v>
      </c>
      <c r="O3039">
        <v>73</v>
      </c>
      <c r="P3039" t="str">
        <f t="shared" si="94"/>
        <v>candidate</v>
      </c>
      <c r="Q3039" t="str">
        <f t="shared" si="95"/>
        <v>candidate</v>
      </c>
    </row>
    <row r="3040" spans="12:17" x14ac:dyDescent="0.2">
      <c r="L3040" t="s">
        <v>2708</v>
      </c>
      <c r="M3040">
        <v>19</v>
      </c>
      <c r="N3040">
        <v>175</v>
      </c>
      <c r="O3040">
        <v>66</v>
      </c>
      <c r="P3040" t="str">
        <f t="shared" si="94"/>
        <v>conditioned</v>
      </c>
      <c r="Q3040" t="str">
        <f t="shared" si="95"/>
        <v>candidate</v>
      </c>
    </row>
    <row r="3041" spans="12:17" x14ac:dyDescent="0.2">
      <c r="L3041" t="s">
        <v>2709</v>
      </c>
      <c r="M3041">
        <v>21</v>
      </c>
      <c r="N3041">
        <v>182</v>
      </c>
      <c r="O3041">
        <v>69</v>
      </c>
      <c r="P3041" t="str">
        <f t="shared" si="94"/>
        <v>candidate</v>
      </c>
      <c r="Q3041" t="str">
        <f t="shared" si="95"/>
        <v>candidate</v>
      </c>
    </row>
    <row r="3042" spans="12:17" x14ac:dyDescent="0.2">
      <c r="L3042" t="s">
        <v>2710</v>
      </c>
      <c r="M3042">
        <v>19</v>
      </c>
      <c r="N3042">
        <v>185</v>
      </c>
      <c r="O3042">
        <v>74</v>
      </c>
      <c r="P3042" t="str">
        <f t="shared" si="94"/>
        <v>conditioned</v>
      </c>
      <c r="Q3042" t="str">
        <f t="shared" si="95"/>
        <v>candidate</v>
      </c>
    </row>
    <row r="3043" spans="12:17" x14ac:dyDescent="0.2">
      <c r="L3043" t="s">
        <v>1976</v>
      </c>
      <c r="M3043">
        <v>19</v>
      </c>
      <c r="N3043">
        <v>188</v>
      </c>
      <c r="O3043">
        <v>78</v>
      </c>
      <c r="P3043" t="str">
        <f t="shared" si="94"/>
        <v>conditioned</v>
      </c>
      <c r="Q3043" t="str">
        <f t="shared" si="95"/>
        <v>candidate</v>
      </c>
    </row>
    <row r="3044" spans="12:17" x14ac:dyDescent="0.2">
      <c r="L3044" t="s">
        <v>2711</v>
      </c>
      <c r="M3044">
        <v>16</v>
      </c>
      <c r="N3044">
        <v>170</v>
      </c>
      <c r="O3044">
        <v>61</v>
      </c>
      <c r="P3044" t="str">
        <f t="shared" si="94"/>
        <v>conditioned</v>
      </c>
      <c r="Q3044" t="str">
        <f t="shared" si="95"/>
        <v>candidate</v>
      </c>
    </row>
    <row r="3045" spans="12:17" x14ac:dyDescent="0.2">
      <c r="L3045" t="s">
        <v>2712</v>
      </c>
      <c r="M3045">
        <v>17</v>
      </c>
      <c r="N3045">
        <v>182</v>
      </c>
      <c r="O3045">
        <v>72</v>
      </c>
      <c r="P3045" t="str">
        <f t="shared" si="94"/>
        <v>conditioned</v>
      </c>
      <c r="Q3045" t="str">
        <f t="shared" si="95"/>
        <v>candidate</v>
      </c>
    </row>
    <row r="3046" spans="12:17" x14ac:dyDescent="0.2">
      <c r="L3046" t="s">
        <v>2713</v>
      </c>
      <c r="M3046">
        <v>19</v>
      </c>
      <c r="N3046">
        <v>196</v>
      </c>
      <c r="O3046">
        <v>85</v>
      </c>
      <c r="P3046" t="str">
        <f t="shared" si="94"/>
        <v>conditioned</v>
      </c>
      <c r="Q3046" t="str">
        <f t="shared" si="95"/>
        <v>candidate</v>
      </c>
    </row>
    <row r="3047" spans="12:17" x14ac:dyDescent="0.2">
      <c r="L3047" t="s">
        <v>2714</v>
      </c>
      <c r="M3047">
        <v>22</v>
      </c>
      <c r="N3047">
        <v>175</v>
      </c>
      <c r="O3047">
        <v>63</v>
      </c>
      <c r="P3047" t="str">
        <f t="shared" si="94"/>
        <v>conditioned</v>
      </c>
      <c r="Q3047" t="str">
        <f t="shared" si="95"/>
        <v>candidate</v>
      </c>
    </row>
    <row r="3048" spans="12:17" x14ac:dyDescent="0.2">
      <c r="L3048" t="s">
        <v>2715</v>
      </c>
      <c r="M3048">
        <v>19</v>
      </c>
      <c r="N3048">
        <v>175</v>
      </c>
      <c r="O3048">
        <v>65</v>
      </c>
      <c r="P3048" t="str">
        <f t="shared" si="94"/>
        <v>conditioned</v>
      </c>
      <c r="Q3048" t="str">
        <f t="shared" si="95"/>
        <v>candidate</v>
      </c>
    </row>
    <row r="3049" spans="12:17" x14ac:dyDescent="0.2">
      <c r="L3049" t="s">
        <v>2716</v>
      </c>
      <c r="M3049">
        <v>20</v>
      </c>
      <c r="N3049">
        <v>175</v>
      </c>
      <c r="O3049">
        <v>69</v>
      </c>
      <c r="P3049" t="str">
        <f t="shared" si="94"/>
        <v>conditioned</v>
      </c>
      <c r="Q3049" t="str">
        <f t="shared" si="95"/>
        <v>candidate</v>
      </c>
    </row>
    <row r="3050" spans="12:17" x14ac:dyDescent="0.2">
      <c r="L3050" t="s">
        <v>2717</v>
      </c>
      <c r="M3050">
        <v>21</v>
      </c>
      <c r="N3050">
        <v>186</v>
      </c>
      <c r="O3050">
        <v>80</v>
      </c>
      <c r="P3050" t="str">
        <f t="shared" si="94"/>
        <v>candidate</v>
      </c>
      <c r="Q3050" t="str">
        <f t="shared" si="95"/>
        <v>candidate</v>
      </c>
    </row>
    <row r="3051" spans="12:17" x14ac:dyDescent="0.2">
      <c r="L3051" t="s">
        <v>2718</v>
      </c>
      <c r="M3051">
        <v>16</v>
      </c>
      <c r="N3051">
        <v>190</v>
      </c>
      <c r="O3051">
        <v>77</v>
      </c>
      <c r="P3051" t="str">
        <f t="shared" si="94"/>
        <v>conditioned</v>
      </c>
      <c r="Q3051" t="str">
        <f t="shared" si="95"/>
        <v>candidate</v>
      </c>
    </row>
    <row r="3052" spans="12:17" x14ac:dyDescent="0.2">
      <c r="L3052" t="s">
        <v>2719</v>
      </c>
      <c r="M3052">
        <v>19</v>
      </c>
      <c r="N3052">
        <v>178</v>
      </c>
      <c r="O3052">
        <v>70</v>
      </c>
      <c r="P3052" t="str">
        <f t="shared" si="94"/>
        <v>conditioned</v>
      </c>
      <c r="Q3052" t="str">
        <f t="shared" si="95"/>
        <v>candidate</v>
      </c>
    </row>
    <row r="3053" spans="12:17" x14ac:dyDescent="0.2">
      <c r="L3053" t="s">
        <v>2720</v>
      </c>
      <c r="M3053">
        <v>19</v>
      </c>
      <c r="N3053">
        <v>175</v>
      </c>
      <c r="O3053">
        <v>60</v>
      </c>
      <c r="P3053" t="str">
        <f t="shared" si="94"/>
        <v>conditioned</v>
      </c>
      <c r="Q3053" t="str">
        <f t="shared" si="95"/>
        <v>candidate</v>
      </c>
    </row>
    <row r="3054" spans="12:17" x14ac:dyDescent="0.2">
      <c r="L3054" t="s">
        <v>2721</v>
      </c>
      <c r="M3054">
        <v>21</v>
      </c>
      <c r="N3054">
        <v>176</v>
      </c>
      <c r="O3054">
        <v>70</v>
      </c>
      <c r="P3054" t="str">
        <f t="shared" si="94"/>
        <v>conditioned</v>
      </c>
      <c r="Q3054" t="str">
        <f t="shared" si="95"/>
        <v>candidate</v>
      </c>
    </row>
    <row r="3055" spans="12:17" x14ac:dyDescent="0.2">
      <c r="L3055" t="s">
        <v>1978</v>
      </c>
      <c r="M3055">
        <v>19</v>
      </c>
      <c r="N3055">
        <v>185</v>
      </c>
      <c r="O3055">
        <v>74</v>
      </c>
      <c r="P3055" t="str">
        <f t="shared" si="94"/>
        <v>conditioned</v>
      </c>
      <c r="Q3055" t="str">
        <f t="shared" si="95"/>
        <v>candidate</v>
      </c>
    </row>
    <row r="3056" spans="12:17" x14ac:dyDescent="0.2">
      <c r="L3056" t="s">
        <v>1979</v>
      </c>
      <c r="M3056">
        <v>19</v>
      </c>
      <c r="N3056">
        <v>190</v>
      </c>
      <c r="O3056">
        <v>86</v>
      </c>
      <c r="P3056" t="str">
        <f t="shared" si="94"/>
        <v>conditioned</v>
      </c>
      <c r="Q3056" t="str">
        <f t="shared" si="95"/>
        <v>candidate</v>
      </c>
    </row>
    <row r="3057" spans="12:17" x14ac:dyDescent="0.2">
      <c r="L3057" t="s">
        <v>2722</v>
      </c>
      <c r="M3057">
        <v>19</v>
      </c>
      <c r="N3057">
        <v>182</v>
      </c>
      <c r="O3057">
        <v>71</v>
      </c>
      <c r="P3057" t="str">
        <f t="shared" si="94"/>
        <v>conditioned</v>
      </c>
      <c r="Q3057" t="str">
        <f t="shared" si="95"/>
        <v>candidate</v>
      </c>
    </row>
    <row r="3058" spans="12:17" x14ac:dyDescent="0.2">
      <c r="L3058" t="s">
        <v>2723</v>
      </c>
      <c r="M3058">
        <v>20</v>
      </c>
      <c r="N3058">
        <v>185</v>
      </c>
      <c r="O3058">
        <v>80</v>
      </c>
      <c r="P3058" t="str">
        <f t="shared" si="94"/>
        <v>candidate</v>
      </c>
      <c r="Q3058" t="str">
        <f t="shared" si="95"/>
        <v>candidate</v>
      </c>
    </row>
    <row r="3059" spans="12:17" x14ac:dyDescent="0.2">
      <c r="L3059" t="s">
        <v>2724</v>
      </c>
      <c r="M3059">
        <v>19</v>
      </c>
      <c r="N3059">
        <v>187</v>
      </c>
      <c r="O3059">
        <v>75</v>
      </c>
      <c r="P3059" t="str">
        <f t="shared" si="94"/>
        <v>conditioned</v>
      </c>
      <c r="Q3059" t="str">
        <f t="shared" si="95"/>
        <v>candidate</v>
      </c>
    </row>
    <row r="3060" spans="12:17" x14ac:dyDescent="0.2">
      <c r="L3060" t="s">
        <v>2725</v>
      </c>
      <c r="M3060">
        <v>18</v>
      </c>
      <c r="N3060">
        <v>185</v>
      </c>
      <c r="O3060">
        <v>64</v>
      </c>
      <c r="P3060" t="str">
        <f t="shared" si="94"/>
        <v>conditioned</v>
      </c>
      <c r="Q3060" t="str">
        <f t="shared" si="95"/>
        <v>candidate</v>
      </c>
    </row>
    <row r="3061" spans="12:17" x14ac:dyDescent="0.2">
      <c r="L3061" t="s">
        <v>2726</v>
      </c>
      <c r="M3061">
        <v>25</v>
      </c>
      <c r="N3061">
        <v>183</v>
      </c>
      <c r="O3061">
        <v>76</v>
      </c>
      <c r="P3061" t="str">
        <f t="shared" si="94"/>
        <v>candidate</v>
      </c>
      <c r="Q3061" t="str">
        <f t="shared" si="95"/>
        <v>candidate</v>
      </c>
    </row>
    <row r="3062" spans="12:17" x14ac:dyDescent="0.2">
      <c r="L3062" t="s">
        <v>2727</v>
      </c>
      <c r="M3062">
        <v>19</v>
      </c>
      <c r="N3062">
        <v>175</v>
      </c>
      <c r="O3062">
        <v>67</v>
      </c>
      <c r="P3062" t="str">
        <f t="shared" si="94"/>
        <v>conditioned</v>
      </c>
      <c r="Q3062" t="str">
        <f t="shared" si="95"/>
        <v>candidate</v>
      </c>
    </row>
    <row r="3063" spans="12:17" x14ac:dyDescent="0.2">
      <c r="L3063" t="s">
        <v>2728</v>
      </c>
      <c r="M3063">
        <v>19</v>
      </c>
      <c r="N3063">
        <v>170</v>
      </c>
      <c r="O3063">
        <v>63</v>
      </c>
      <c r="P3063" t="str">
        <f t="shared" si="94"/>
        <v>conditioned</v>
      </c>
      <c r="Q3063" t="str">
        <f t="shared" si="95"/>
        <v>candidate</v>
      </c>
    </row>
    <row r="3064" spans="12:17" x14ac:dyDescent="0.2">
      <c r="L3064" t="s">
        <v>2729</v>
      </c>
      <c r="M3064">
        <v>21</v>
      </c>
      <c r="N3064">
        <v>179</v>
      </c>
      <c r="O3064">
        <v>77</v>
      </c>
      <c r="P3064" t="str">
        <f t="shared" si="94"/>
        <v>conditioned</v>
      </c>
      <c r="Q3064" t="str">
        <f t="shared" si="95"/>
        <v>candidate</v>
      </c>
    </row>
    <row r="3065" spans="12:17" x14ac:dyDescent="0.2">
      <c r="L3065" t="s">
        <v>2730</v>
      </c>
      <c r="M3065">
        <v>19</v>
      </c>
      <c r="N3065">
        <v>177</v>
      </c>
      <c r="O3065">
        <v>70</v>
      </c>
      <c r="P3065" t="str">
        <f t="shared" si="94"/>
        <v>conditioned</v>
      </c>
      <c r="Q3065" t="str">
        <f t="shared" si="95"/>
        <v>candidate</v>
      </c>
    </row>
    <row r="3066" spans="12:17" x14ac:dyDescent="0.2">
      <c r="L3066" t="s">
        <v>2731</v>
      </c>
      <c r="M3066">
        <v>20</v>
      </c>
      <c r="N3066">
        <v>176</v>
      </c>
      <c r="O3066">
        <v>74</v>
      </c>
      <c r="P3066" t="str">
        <f t="shared" si="94"/>
        <v>conditioned</v>
      </c>
      <c r="Q3066" t="str">
        <f t="shared" si="95"/>
        <v>candidate</v>
      </c>
    </row>
    <row r="3067" spans="12:17" x14ac:dyDescent="0.2">
      <c r="L3067" t="s">
        <v>2732</v>
      </c>
      <c r="M3067">
        <v>20</v>
      </c>
      <c r="N3067">
        <v>192</v>
      </c>
      <c r="O3067">
        <v>75</v>
      </c>
      <c r="P3067" t="str">
        <f t="shared" si="94"/>
        <v>candidate</v>
      </c>
      <c r="Q3067" t="str">
        <f t="shared" si="95"/>
        <v>candidate</v>
      </c>
    </row>
    <row r="3068" spans="12:17" x14ac:dyDescent="0.2">
      <c r="L3068" t="s">
        <v>2733</v>
      </c>
      <c r="M3068">
        <v>20</v>
      </c>
      <c r="N3068">
        <v>170</v>
      </c>
      <c r="O3068">
        <v>67</v>
      </c>
      <c r="P3068" t="str">
        <f t="shared" si="94"/>
        <v>conditioned</v>
      </c>
      <c r="Q3068" t="str">
        <f t="shared" si="95"/>
        <v>candidate</v>
      </c>
    </row>
    <row r="3069" spans="12:17" x14ac:dyDescent="0.2">
      <c r="L3069" t="s">
        <v>2734</v>
      </c>
      <c r="M3069">
        <v>19</v>
      </c>
      <c r="N3069">
        <v>171</v>
      </c>
      <c r="O3069">
        <v>62</v>
      </c>
      <c r="P3069" t="str">
        <f t="shared" si="94"/>
        <v>conditioned</v>
      </c>
      <c r="Q3069" t="str">
        <f t="shared" si="95"/>
        <v>candidate</v>
      </c>
    </row>
    <row r="3070" spans="12:17" x14ac:dyDescent="0.2">
      <c r="L3070" t="s">
        <v>2735</v>
      </c>
      <c r="M3070">
        <v>19</v>
      </c>
      <c r="N3070">
        <v>177</v>
      </c>
      <c r="O3070">
        <v>75</v>
      </c>
      <c r="P3070" t="str">
        <f t="shared" si="94"/>
        <v>conditioned</v>
      </c>
      <c r="Q3070" t="str">
        <f t="shared" si="95"/>
        <v>candidate</v>
      </c>
    </row>
    <row r="3071" spans="12:17" x14ac:dyDescent="0.2">
      <c r="L3071" t="s">
        <v>2736</v>
      </c>
      <c r="M3071">
        <v>18</v>
      </c>
      <c r="N3071">
        <v>179</v>
      </c>
      <c r="O3071">
        <v>67</v>
      </c>
      <c r="P3071" t="str">
        <f t="shared" si="94"/>
        <v>conditioned</v>
      </c>
      <c r="Q3071" t="str">
        <f t="shared" si="95"/>
        <v>candidate</v>
      </c>
    </row>
    <row r="3072" spans="12:17" x14ac:dyDescent="0.2">
      <c r="L3072" t="s">
        <v>2737</v>
      </c>
      <c r="M3072">
        <v>19</v>
      </c>
      <c r="N3072">
        <v>187</v>
      </c>
      <c r="O3072">
        <v>74</v>
      </c>
      <c r="P3072" t="str">
        <f t="shared" si="94"/>
        <v>conditioned</v>
      </c>
      <c r="Q3072" t="str">
        <f t="shared" si="95"/>
        <v>candidate</v>
      </c>
    </row>
    <row r="3073" spans="12:17" x14ac:dyDescent="0.2">
      <c r="L3073" t="s">
        <v>2738</v>
      </c>
      <c r="M3073">
        <v>20</v>
      </c>
      <c r="N3073">
        <v>171</v>
      </c>
      <c r="O3073">
        <v>69</v>
      </c>
      <c r="P3073" t="str">
        <f t="shared" si="94"/>
        <v>conditioned</v>
      </c>
      <c r="Q3073" t="str">
        <f t="shared" si="95"/>
        <v>candidate</v>
      </c>
    </row>
    <row r="3074" spans="12:17" x14ac:dyDescent="0.2">
      <c r="L3074" t="s">
        <v>2739</v>
      </c>
      <c r="M3074">
        <v>20</v>
      </c>
      <c r="N3074">
        <v>195</v>
      </c>
      <c r="O3074">
        <v>87</v>
      </c>
      <c r="P3074" t="str">
        <f t="shared" ref="P3074:P3121" si="96">IF(AND(M3074&gt;=20, N3074&gt;=180), "candidate", "conditioned")</f>
        <v>candidate</v>
      </c>
      <c r="Q3074" t="str">
        <f t="shared" ref="Q3074:Q3121" si="97">IF(OR(M3074&lt;=22, N3074&gt;=183, O3074&gt;=74), "candidate", "not a candidate")</f>
        <v>candidate</v>
      </c>
    </row>
    <row r="3075" spans="12:17" x14ac:dyDescent="0.2">
      <c r="L3075" t="s">
        <v>2740</v>
      </c>
      <c r="M3075">
        <v>19</v>
      </c>
      <c r="N3075">
        <v>175</v>
      </c>
      <c r="O3075">
        <v>68</v>
      </c>
      <c r="P3075" t="str">
        <f t="shared" si="96"/>
        <v>conditioned</v>
      </c>
      <c r="Q3075" t="str">
        <f t="shared" si="97"/>
        <v>candidate</v>
      </c>
    </row>
    <row r="3076" spans="12:17" x14ac:dyDescent="0.2">
      <c r="L3076" t="s">
        <v>2741</v>
      </c>
      <c r="M3076">
        <v>19</v>
      </c>
      <c r="N3076">
        <v>185</v>
      </c>
      <c r="O3076">
        <v>70</v>
      </c>
      <c r="P3076" t="str">
        <f t="shared" si="96"/>
        <v>conditioned</v>
      </c>
      <c r="Q3076" t="str">
        <f t="shared" si="97"/>
        <v>candidate</v>
      </c>
    </row>
    <row r="3077" spans="12:17" x14ac:dyDescent="0.2">
      <c r="L3077" t="s">
        <v>2742</v>
      </c>
      <c r="M3077">
        <v>20</v>
      </c>
      <c r="N3077">
        <v>191</v>
      </c>
      <c r="O3077">
        <v>89</v>
      </c>
      <c r="P3077" t="str">
        <f t="shared" si="96"/>
        <v>candidate</v>
      </c>
      <c r="Q3077" t="str">
        <f t="shared" si="97"/>
        <v>candidate</v>
      </c>
    </row>
    <row r="3078" spans="12:17" x14ac:dyDescent="0.2">
      <c r="L3078" t="s">
        <v>2743</v>
      </c>
      <c r="M3078">
        <v>25</v>
      </c>
      <c r="N3078">
        <v>185</v>
      </c>
      <c r="O3078">
        <v>76</v>
      </c>
      <c r="P3078" t="str">
        <f t="shared" si="96"/>
        <v>candidate</v>
      </c>
      <c r="Q3078" t="str">
        <f t="shared" si="97"/>
        <v>candidate</v>
      </c>
    </row>
    <row r="3079" spans="12:17" x14ac:dyDescent="0.2">
      <c r="L3079" t="s">
        <v>2744</v>
      </c>
      <c r="M3079">
        <v>19</v>
      </c>
      <c r="N3079">
        <v>197</v>
      </c>
      <c r="O3079">
        <v>88</v>
      </c>
      <c r="P3079" t="str">
        <f t="shared" si="96"/>
        <v>conditioned</v>
      </c>
      <c r="Q3079" t="str">
        <f t="shared" si="97"/>
        <v>candidate</v>
      </c>
    </row>
    <row r="3080" spans="12:17" x14ac:dyDescent="0.2">
      <c r="L3080" t="s">
        <v>2745</v>
      </c>
      <c r="M3080">
        <v>21</v>
      </c>
      <c r="N3080">
        <v>187</v>
      </c>
      <c r="O3080">
        <v>78</v>
      </c>
      <c r="P3080" t="str">
        <f t="shared" si="96"/>
        <v>candidate</v>
      </c>
      <c r="Q3080" t="str">
        <f t="shared" si="97"/>
        <v>candidate</v>
      </c>
    </row>
    <row r="3081" spans="12:17" x14ac:dyDescent="0.2">
      <c r="L3081" t="s">
        <v>2746</v>
      </c>
      <c r="M3081">
        <v>25</v>
      </c>
      <c r="N3081">
        <v>185</v>
      </c>
      <c r="O3081">
        <v>78</v>
      </c>
      <c r="P3081" t="str">
        <f t="shared" si="96"/>
        <v>candidate</v>
      </c>
      <c r="Q3081" t="str">
        <f t="shared" si="97"/>
        <v>candidate</v>
      </c>
    </row>
    <row r="3082" spans="12:17" x14ac:dyDescent="0.2">
      <c r="L3082" t="s">
        <v>2747</v>
      </c>
      <c r="M3082">
        <v>19</v>
      </c>
      <c r="N3082">
        <v>188</v>
      </c>
      <c r="O3082">
        <v>74</v>
      </c>
      <c r="P3082" t="str">
        <f t="shared" si="96"/>
        <v>conditioned</v>
      </c>
      <c r="Q3082" t="str">
        <f t="shared" si="97"/>
        <v>candidate</v>
      </c>
    </row>
    <row r="3083" spans="12:17" x14ac:dyDescent="0.2">
      <c r="L3083" t="s">
        <v>2051</v>
      </c>
      <c r="M3083">
        <v>20</v>
      </c>
      <c r="N3083">
        <v>168</v>
      </c>
      <c r="O3083">
        <v>65</v>
      </c>
      <c r="P3083" t="str">
        <f t="shared" si="96"/>
        <v>conditioned</v>
      </c>
      <c r="Q3083" t="str">
        <f t="shared" si="97"/>
        <v>candidate</v>
      </c>
    </row>
    <row r="3084" spans="12:17" x14ac:dyDescent="0.2">
      <c r="L3084" t="s">
        <v>2748</v>
      </c>
      <c r="M3084">
        <v>21</v>
      </c>
      <c r="N3084">
        <v>181</v>
      </c>
      <c r="O3084">
        <v>66</v>
      </c>
      <c r="P3084" t="str">
        <f t="shared" si="96"/>
        <v>candidate</v>
      </c>
      <c r="Q3084" t="str">
        <f t="shared" si="97"/>
        <v>candidate</v>
      </c>
    </row>
    <row r="3085" spans="12:17" x14ac:dyDescent="0.2">
      <c r="L3085" t="s">
        <v>2749</v>
      </c>
      <c r="M3085">
        <v>33</v>
      </c>
      <c r="N3085">
        <v>172</v>
      </c>
      <c r="O3085">
        <v>64</v>
      </c>
      <c r="P3085" t="str">
        <f t="shared" si="96"/>
        <v>conditioned</v>
      </c>
      <c r="Q3085" t="str">
        <f t="shared" si="97"/>
        <v>not a candidate</v>
      </c>
    </row>
    <row r="3086" spans="12:17" x14ac:dyDescent="0.2">
      <c r="L3086" t="s">
        <v>2750</v>
      </c>
      <c r="M3086">
        <v>23</v>
      </c>
      <c r="N3086">
        <v>183</v>
      </c>
      <c r="O3086">
        <v>68</v>
      </c>
      <c r="P3086" t="str">
        <f t="shared" si="96"/>
        <v>candidate</v>
      </c>
      <c r="Q3086" t="str">
        <f t="shared" si="97"/>
        <v>candidate</v>
      </c>
    </row>
    <row r="3087" spans="12:17" x14ac:dyDescent="0.2">
      <c r="L3087" t="s">
        <v>2751</v>
      </c>
      <c r="M3087">
        <v>27</v>
      </c>
      <c r="N3087">
        <v>183</v>
      </c>
      <c r="O3087">
        <v>74</v>
      </c>
      <c r="P3087" t="str">
        <f t="shared" si="96"/>
        <v>candidate</v>
      </c>
      <c r="Q3087" t="str">
        <f t="shared" si="97"/>
        <v>candidate</v>
      </c>
    </row>
    <row r="3088" spans="12:17" x14ac:dyDescent="0.2">
      <c r="L3088" t="s">
        <v>2752</v>
      </c>
      <c r="M3088">
        <v>21</v>
      </c>
      <c r="N3088">
        <v>168</v>
      </c>
      <c r="O3088">
        <v>70</v>
      </c>
      <c r="P3088" t="str">
        <f t="shared" si="96"/>
        <v>conditioned</v>
      </c>
      <c r="Q3088" t="str">
        <f t="shared" si="97"/>
        <v>candidate</v>
      </c>
    </row>
    <row r="3089" spans="12:17" x14ac:dyDescent="0.2">
      <c r="L3089" t="s">
        <v>2052</v>
      </c>
      <c r="M3089">
        <v>23</v>
      </c>
      <c r="N3089">
        <v>182</v>
      </c>
      <c r="O3089">
        <v>72</v>
      </c>
      <c r="P3089" t="str">
        <f t="shared" si="96"/>
        <v>candidate</v>
      </c>
      <c r="Q3089" t="str">
        <f t="shared" si="97"/>
        <v>not a candidate</v>
      </c>
    </row>
    <row r="3090" spans="12:17" x14ac:dyDescent="0.2">
      <c r="L3090" t="s">
        <v>2053</v>
      </c>
      <c r="M3090">
        <v>23</v>
      </c>
      <c r="N3090">
        <v>186</v>
      </c>
      <c r="O3090">
        <v>78</v>
      </c>
      <c r="P3090" t="str">
        <f t="shared" si="96"/>
        <v>candidate</v>
      </c>
      <c r="Q3090" t="str">
        <f t="shared" si="97"/>
        <v>candidate</v>
      </c>
    </row>
    <row r="3091" spans="12:17" x14ac:dyDescent="0.2">
      <c r="L3091" t="s">
        <v>2753</v>
      </c>
      <c r="M3091">
        <v>21</v>
      </c>
      <c r="N3091">
        <v>192</v>
      </c>
      <c r="O3091">
        <v>83</v>
      </c>
      <c r="P3091" t="str">
        <f t="shared" si="96"/>
        <v>candidate</v>
      </c>
      <c r="Q3091" t="str">
        <f t="shared" si="97"/>
        <v>candidate</v>
      </c>
    </row>
    <row r="3092" spans="12:17" x14ac:dyDescent="0.2">
      <c r="L3092" t="s">
        <v>2754</v>
      </c>
      <c r="M3092">
        <v>32</v>
      </c>
      <c r="N3092">
        <v>183</v>
      </c>
      <c r="O3092">
        <v>80</v>
      </c>
      <c r="P3092" t="str">
        <f t="shared" si="96"/>
        <v>candidate</v>
      </c>
      <c r="Q3092" t="str">
        <f t="shared" si="97"/>
        <v>candidate</v>
      </c>
    </row>
    <row r="3093" spans="12:17" x14ac:dyDescent="0.2">
      <c r="L3093" t="s">
        <v>2755</v>
      </c>
      <c r="M3093">
        <v>20</v>
      </c>
      <c r="N3093">
        <v>177</v>
      </c>
      <c r="O3093">
        <v>61</v>
      </c>
      <c r="P3093" t="str">
        <f t="shared" si="96"/>
        <v>conditioned</v>
      </c>
      <c r="Q3093" t="str">
        <f t="shared" si="97"/>
        <v>candidate</v>
      </c>
    </row>
    <row r="3094" spans="12:17" x14ac:dyDescent="0.2">
      <c r="L3094" t="s">
        <v>2756</v>
      </c>
      <c r="M3094">
        <v>17</v>
      </c>
      <c r="N3094">
        <v>180</v>
      </c>
      <c r="O3094">
        <v>75</v>
      </c>
      <c r="P3094" t="str">
        <f t="shared" si="96"/>
        <v>conditioned</v>
      </c>
      <c r="Q3094" t="str">
        <f t="shared" si="97"/>
        <v>candidate</v>
      </c>
    </row>
    <row r="3095" spans="12:17" x14ac:dyDescent="0.2">
      <c r="L3095" t="s">
        <v>2757</v>
      </c>
      <c r="M3095">
        <v>18</v>
      </c>
      <c r="N3095">
        <v>175</v>
      </c>
      <c r="O3095">
        <v>71</v>
      </c>
      <c r="P3095" t="str">
        <f t="shared" si="96"/>
        <v>conditioned</v>
      </c>
      <c r="Q3095" t="str">
        <f t="shared" si="97"/>
        <v>candidate</v>
      </c>
    </row>
    <row r="3096" spans="12:17" x14ac:dyDescent="0.2">
      <c r="L3096" t="s">
        <v>2758</v>
      </c>
      <c r="M3096">
        <v>25</v>
      </c>
      <c r="N3096">
        <v>186</v>
      </c>
      <c r="O3096">
        <v>76</v>
      </c>
      <c r="P3096" t="str">
        <f t="shared" si="96"/>
        <v>candidate</v>
      </c>
      <c r="Q3096" t="str">
        <f t="shared" si="97"/>
        <v>candidate</v>
      </c>
    </row>
    <row r="3097" spans="12:17" x14ac:dyDescent="0.2">
      <c r="L3097" t="s">
        <v>2759</v>
      </c>
      <c r="M3097">
        <v>17</v>
      </c>
      <c r="N3097">
        <v>187</v>
      </c>
      <c r="O3097">
        <v>75</v>
      </c>
      <c r="P3097" t="str">
        <f t="shared" si="96"/>
        <v>conditioned</v>
      </c>
      <c r="Q3097" t="str">
        <f t="shared" si="97"/>
        <v>candidate</v>
      </c>
    </row>
    <row r="3098" spans="12:17" x14ac:dyDescent="0.2">
      <c r="L3098" t="s">
        <v>1620</v>
      </c>
      <c r="M3098">
        <v>17</v>
      </c>
      <c r="N3098">
        <v>185</v>
      </c>
      <c r="O3098">
        <v>74</v>
      </c>
      <c r="P3098" t="str">
        <f t="shared" si="96"/>
        <v>conditioned</v>
      </c>
      <c r="Q3098" t="str">
        <f t="shared" si="97"/>
        <v>candidate</v>
      </c>
    </row>
    <row r="3099" spans="12:17" x14ac:dyDescent="0.2">
      <c r="L3099" t="s">
        <v>2760</v>
      </c>
      <c r="M3099">
        <v>25</v>
      </c>
      <c r="N3099">
        <v>196</v>
      </c>
      <c r="O3099">
        <v>88</v>
      </c>
      <c r="P3099" t="str">
        <f t="shared" si="96"/>
        <v>candidate</v>
      </c>
      <c r="Q3099" t="str">
        <f t="shared" si="97"/>
        <v>candidate</v>
      </c>
    </row>
    <row r="3100" spans="12:17" x14ac:dyDescent="0.2">
      <c r="L3100" t="s">
        <v>2761</v>
      </c>
      <c r="M3100">
        <v>25</v>
      </c>
      <c r="N3100">
        <v>175</v>
      </c>
      <c r="O3100">
        <v>66</v>
      </c>
      <c r="P3100" t="str">
        <f t="shared" si="96"/>
        <v>conditioned</v>
      </c>
      <c r="Q3100" t="str">
        <f t="shared" si="97"/>
        <v>not a candidate</v>
      </c>
    </row>
    <row r="3101" spans="12:17" x14ac:dyDescent="0.2">
      <c r="L3101" t="s">
        <v>2762</v>
      </c>
      <c r="M3101">
        <v>19</v>
      </c>
      <c r="N3101">
        <v>172</v>
      </c>
      <c r="O3101">
        <v>68</v>
      </c>
      <c r="P3101" t="str">
        <f t="shared" si="96"/>
        <v>conditioned</v>
      </c>
      <c r="Q3101" t="str">
        <f t="shared" si="97"/>
        <v>candidate</v>
      </c>
    </row>
    <row r="3102" spans="12:17" x14ac:dyDescent="0.2">
      <c r="L3102" t="s">
        <v>2763</v>
      </c>
      <c r="M3102">
        <v>18</v>
      </c>
      <c r="N3102">
        <v>180</v>
      </c>
      <c r="O3102">
        <v>78</v>
      </c>
      <c r="P3102" t="str">
        <f t="shared" si="96"/>
        <v>conditioned</v>
      </c>
      <c r="Q3102" t="str">
        <f t="shared" si="97"/>
        <v>candidate</v>
      </c>
    </row>
    <row r="3103" spans="12:17" x14ac:dyDescent="0.2">
      <c r="L3103" t="s">
        <v>2764</v>
      </c>
      <c r="M3103">
        <v>17</v>
      </c>
      <c r="N3103">
        <v>191</v>
      </c>
      <c r="O3103">
        <v>81</v>
      </c>
      <c r="P3103" t="str">
        <f t="shared" si="96"/>
        <v>conditioned</v>
      </c>
      <c r="Q3103" t="str">
        <f t="shared" si="97"/>
        <v>candidate</v>
      </c>
    </row>
    <row r="3104" spans="12:17" x14ac:dyDescent="0.2">
      <c r="L3104" t="s">
        <v>2765</v>
      </c>
      <c r="M3104">
        <v>22</v>
      </c>
      <c r="N3104">
        <v>188</v>
      </c>
      <c r="O3104">
        <v>83</v>
      </c>
      <c r="P3104" t="str">
        <f t="shared" si="96"/>
        <v>candidate</v>
      </c>
      <c r="Q3104" t="str">
        <f t="shared" si="97"/>
        <v>candidate</v>
      </c>
    </row>
    <row r="3105" spans="12:17" x14ac:dyDescent="0.2">
      <c r="L3105" t="s">
        <v>2766</v>
      </c>
      <c r="M3105">
        <v>20</v>
      </c>
      <c r="N3105">
        <v>182</v>
      </c>
      <c r="O3105">
        <v>74</v>
      </c>
      <c r="P3105" t="str">
        <f t="shared" si="96"/>
        <v>candidate</v>
      </c>
      <c r="Q3105" t="str">
        <f t="shared" si="97"/>
        <v>candidate</v>
      </c>
    </row>
    <row r="3106" spans="12:17" x14ac:dyDescent="0.2">
      <c r="L3106" t="s">
        <v>2767</v>
      </c>
      <c r="M3106">
        <v>20</v>
      </c>
      <c r="N3106">
        <v>198</v>
      </c>
      <c r="O3106">
        <v>95</v>
      </c>
      <c r="P3106" t="str">
        <f t="shared" si="96"/>
        <v>candidate</v>
      </c>
      <c r="Q3106" t="str">
        <f t="shared" si="97"/>
        <v>candidate</v>
      </c>
    </row>
    <row r="3107" spans="12:17" x14ac:dyDescent="0.2">
      <c r="L3107" t="s">
        <v>2768</v>
      </c>
      <c r="M3107">
        <v>19</v>
      </c>
      <c r="N3107">
        <v>172</v>
      </c>
      <c r="O3107">
        <v>70</v>
      </c>
      <c r="P3107" t="str">
        <f t="shared" si="96"/>
        <v>conditioned</v>
      </c>
      <c r="Q3107" t="str">
        <f t="shared" si="97"/>
        <v>candidate</v>
      </c>
    </row>
    <row r="3108" spans="12:17" x14ac:dyDescent="0.2">
      <c r="L3108" t="s">
        <v>2769</v>
      </c>
      <c r="M3108">
        <v>18</v>
      </c>
      <c r="N3108">
        <v>188</v>
      </c>
      <c r="O3108">
        <v>80</v>
      </c>
      <c r="P3108" t="str">
        <f t="shared" si="96"/>
        <v>conditioned</v>
      </c>
      <c r="Q3108" t="str">
        <f t="shared" si="97"/>
        <v>candidate</v>
      </c>
    </row>
    <row r="3109" spans="12:17" x14ac:dyDescent="0.2">
      <c r="L3109" t="s">
        <v>2770</v>
      </c>
      <c r="M3109">
        <v>25</v>
      </c>
      <c r="N3109">
        <v>175</v>
      </c>
      <c r="O3109">
        <v>73</v>
      </c>
      <c r="P3109" t="str">
        <f t="shared" si="96"/>
        <v>conditioned</v>
      </c>
      <c r="Q3109" t="str">
        <f t="shared" si="97"/>
        <v>not a candidate</v>
      </c>
    </row>
    <row r="3110" spans="12:17" x14ac:dyDescent="0.2">
      <c r="L3110" t="s">
        <v>2771</v>
      </c>
      <c r="M3110">
        <v>24</v>
      </c>
      <c r="N3110">
        <v>170</v>
      </c>
      <c r="O3110">
        <v>67</v>
      </c>
      <c r="P3110" t="str">
        <f t="shared" si="96"/>
        <v>conditioned</v>
      </c>
      <c r="Q3110" t="str">
        <f t="shared" si="97"/>
        <v>not a candidate</v>
      </c>
    </row>
    <row r="3111" spans="12:17" x14ac:dyDescent="0.2">
      <c r="L3111" t="s">
        <v>2772</v>
      </c>
      <c r="M3111">
        <v>20</v>
      </c>
      <c r="N3111">
        <v>181</v>
      </c>
      <c r="O3111">
        <v>75</v>
      </c>
      <c r="P3111" t="str">
        <f t="shared" si="96"/>
        <v>candidate</v>
      </c>
      <c r="Q3111" t="str">
        <f t="shared" si="97"/>
        <v>candidate</v>
      </c>
    </row>
    <row r="3112" spans="12:17" x14ac:dyDescent="0.2">
      <c r="L3112" t="s">
        <v>2773</v>
      </c>
      <c r="M3112">
        <v>19</v>
      </c>
      <c r="N3112">
        <v>191</v>
      </c>
      <c r="O3112">
        <v>80</v>
      </c>
      <c r="P3112" t="str">
        <f t="shared" si="96"/>
        <v>conditioned</v>
      </c>
      <c r="Q3112" t="str">
        <f t="shared" si="97"/>
        <v>candidate</v>
      </c>
    </row>
    <row r="3113" spans="12:17" x14ac:dyDescent="0.2">
      <c r="L3113" t="s">
        <v>2774</v>
      </c>
      <c r="M3113">
        <v>23</v>
      </c>
      <c r="N3113">
        <v>183</v>
      </c>
      <c r="O3113">
        <v>81</v>
      </c>
      <c r="P3113" t="str">
        <f t="shared" si="96"/>
        <v>candidate</v>
      </c>
      <c r="Q3113" t="str">
        <f t="shared" si="97"/>
        <v>candidate</v>
      </c>
    </row>
    <row r="3114" spans="12:17" x14ac:dyDescent="0.2">
      <c r="L3114" t="s">
        <v>2672</v>
      </c>
      <c r="M3114">
        <v>19</v>
      </c>
      <c r="N3114">
        <v>194</v>
      </c>
      <c r="O3114">
        <v>71</v>
      </c>
      <c r="P3114" t="str">
        <f t="shared" si="96"/>
        <v>conditioned</v>
      </c>
      <c r="Q3114" t="str">
        <f t="shared" si="97"/>
        <v>candidate</v>
      </c>
    </row>
    <row r="3115" spans="12:17" x14ac:dyDescent="0.2">
      <c r="L3115" t="s">
        <v>2673</v>
      </c>
      <c r="M3115">
        <v>22</v>
      </c>
      <c r="N3115">
        <v>187</v>
      </c>
      <c r="O3115">
        <v>72</v>
      </c>
      <c r="P3115" t="str">
        <f t="shared" si="96"/>
        <v>candidate</v>
      </c>
      <c r="Q3115" t="str">
        <f t="shared" si="97"/>
        <v>candidate</v>
      </c>
    </row>
    <row r="3116" spans="12:17" x14ac:dyDescent="0.2">
      <c r="L3116" t="s">
        <v>2674</v>
      </c>
      <c r="M3116">
        <v>20</v>
      </c>
      <c r="N3116">
        <v>175</v>
      </c>
      <c r="O3116">
        <v>70</v>
      </c>
      <c r="P3116" t="str">
        <f t="shared" si="96"/>
        <v>conditioned</v>
      </c>
      <c r="Q3116" t="str">
        <f t="shared" si="97"/>
        <v>candidate</v>
      </c>
    </row>
    <row r="3117" spans="12:17" x14ac:dyDescent="0.2">
      <c r="L3117" t="s">
        <v>2675</v>
      </c>
      <c r="M3117">
        <v>19</v>
      </c>
      <c r="N3117">
        <v>178</v>
      </c>
      <c r="O3117">
        <v>69</v>
      </c>
      <c r="P3117" t="str">
        <f t="shared" si="96"/>
        <v>conditioned</v>
      </c>
      <c r="Q3117" t="str">
        <f t="shared" si="97"/>
        <v>candidate</v>
      </c>
    </row>
    <row r="3118" spans="12:17" x14ac:dyDescent="0.2">
      <c r="L3118" t="s">
        <v>2676</v>
      </c>
      <c r="M3118">
        <v>20</v>
      </c>
      <c r="N3118">
        <v>180</v>
      </c>
      <c r="O3118">
        <v>81</v>
      </c>
      <c r="P3118" t="str">
        <f t="shared" si="96"/>
        <v>candidate</v>
      </c>
      <c r="Q3118" t="str">
        <f t="shared" si="97"/>
        <v>candidate</v>
      </c>
    </row>
    <row r="3119" spans="12:17" x14ac:dyDescent="0.2">
      <c r="L3119" t="s">
        <v>2677</v>
      </c>
      <c r="M3119">
        <v>19</v>
      </c>
      <c r="N3119">
        <v>190</v>
      </c>
      <c r="O3119">
        <v>85</v>
      </c>
      <c r="P3119" t="str">
        <f t="shared" si="96"/>
        <v>conditioned</v>
      </c>
      <c r="Q3119" t="str">
        <f t="shared" si="97"/>
        <v>candidate</v>
      </c>
    </row>
    <row r="3120" spans="12:17" x14ac:dyDescent="0.2">
      <c r="L3120" t="s">
        <v>2678</v>
      </c>
      <c r="M3120">
        <v>17</v>
      </c>
      <c r="N3120">
        <v>189</v>
      </c>
      <c r="O3120">
        <v>88</v>
      </c>
      <c r="P3120" t="str">
        <f t="shared" si="96"/>
        <v>conditioned</v>
      </c>
      <c r="Q3120" t="str">
        <f t="shared" si="97"/>
        <v>candidate</v>
      </c>
    </row>
    <row r="3121" spans="12:17" x14ac:dyDescent="0.2">
      <c r="L3121" t="s">
        <v>2679</v>
      </c>
      <c r="M3121">
        <v>24</v>
      </c>
      <c r="N3121">
        <v>187</v>
      </c>
      <c r="O3121">
        <v>80</v>
      </c>
      <c r="P3121" t="str">
        <f t="shared" si="96"/>
        <v>candidate</v>
      </c>
      <c r="Q3121" t="str">
        <f t="shared" si="97"/>
        <v>candidate</v>
      </c>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A39B1-EA3B-475C-A895-AF721ABAB3CD}">
  <sheetPr>
    <tabColor theme="8" tint="0.79998168889431442"/>
  </sheetPr>
  <dimension ref="K2:S843"/>
  <sheetViews>
    <sheetView tabSelected="1" workbookViewId="0">
      <selection activeCell="R849" sqref="R849"/>
    </sheetView>
  </sheetViews>
  <sheetFormatPr defaultRowHeight="15" x14ac:dyDescent="0.2"/>
  <cols>
    <col min="10" max="10" width="4.83984375" customWidth="1"/>
    <col min="11" max="11" width="10.4921875" bestFit="1" customWidth="1"/>
    <col min="12" max="13" width="11.8359375" bestFit="1" customWidth="1"/>
    <col min="14" max="14" width="14.66015625" bestFit="1" customWidth="1"/>
    <col min="15" max="15" width="14.52734375" bestFit="1" customWidth="1"/>
    <col min="16" max="16" width="12.375" bestFit="1" customWidth="1"/>
    <col min="17" max="17" width="13.1796875" bestFit="1" customWidth="1"/>
    <col min="18" max="18" width="16.6796875" bestFit="1" customWidth="1"/>
    <col min="19" max="19" width="11.296875" bestFit="1" customWidth="1"/>
  </cols>
  <sheetData>
    <row r="2" spans="11:19" x14ac:dyDescent="0.2">
      <c r="K2" s="13" t="s">
        <v>2776</v>
      </c>
      <c r="L2" s="13" t="s">
        <v>2823</v>
      </c>
      <c r="M2" s="13" t="s">
        <v>2824</v>
      </c>
      <c r="N2" s="13" t="s">
        <v>2826</v>
      </c>
      <c r="O2" s="13" t="s">
        <v>2827</v>
      </c>
      <c r="P2" s="28" t="s">
        <v>2825</v>
      </c>
      <c r="Q2" s="14" t="s">
        <v>2799</v>
      </c>
      <c r="R2" t="s">
        <v>2800</v>
      </c>
      <c r="S2" t="s">
        <v>2802</v>
      </c>
    </row>
    <row r="3" spans="11:19" x14ac:dyDescent="0.2">
      <c r="K3" s="12">
        <v>6028</v>
      </c>
      <c r="L3" s="11" t="s">
        <v>2806</v>
      </c>
      <c r="M3" s="11" t="s">
        <v>2804</v>
      </c>
      <c r="N3" s="11">
        <v>0</v>
      </c>
      <c r="O3" s="11">
        <v>4</v>
      </c>
      <c r="P3" s="11">
        <f t="shared" ref="P3:P66" si="0">N3+O3</f>
        <v>4</v>
      </c>
      <c r="Q3" s="11" t="str">
        <f t="shared" ref="Q3:Q66" si="1">IF(N3&gt; O2,"team a victory", "team b victory")</f>
        <v>team b victory</v>
      </c>
      <c r="R3" s="11" t="str">
        <f t="shared" ref="R3:R66" si="2">IF(N3+O3&gt;0, "at least one scored", "no one scored")</f>
        <v>at least one scored</v>
      </c>
      <c r="S3" s="11" t="str">
        <f t="shared" ref="S3:S66" si="3">IF(AND(N3&gt;=1, O3&gt;=1), "BTTS", "no BTTS")</f>
        <v>no BTTS</v>
      </c>
    </row>
    <row r="4" spans="11:19" x14ac:dyDescent="0.2">
      <c r="K4" s="12">
        <v>6032</v>
      </c>
      <c r="L4" s="11" t="s">
        <v>2805</v>
      </c>
      <c r="M4" s="11" t="s">
        <v>2806</v>
      </c>
      <c r="N4" s="11">
        <v>6</v>
      </c>
      <c r="O4" s="11">
        <v>1</v>
      </c>
      <c r="P4" s="11">
        <f t="shared" si="0"/>
        <v>7</v>
      </c>
      <c r="Q4" s="11" t="str">
        <f t="shared" si="1"/>
        <v>team a victory</v>
      </c>
      <c r="R4" s="11" t="str">
        <f t="shared" si="2"/>
        <v>at least one scored</v>
      </c>
      <c r="S4" s="11" t="str">
        <f t="shared" si="3"/>
        <v>BTTS</v>
      </c>
    </row>
    <row r="5" spans="11:19" x14ac:dyDescent="0.2">
      <c r="K5" s="12">
        <v>6034</v>
      </c>
      <c r="L5" s="11" t="s">
        <v>2807</v>
      </c>
      <c r="M5" s="11" t="s">
        <v>2806</v>
      </c>
      <c r="N5" s="11">
        <v>1</v>
      </c>
      <c r="O5" s="11">
        <v>1</v>
      </c>
      <c r="P5" s="11">
        <f t="shared" si="0"/>
        <v>2</v>
      </c>
      <c r="Q5" s="11" t="str">
        <f t="shared" si="1"/>
        <v>team b victory</v>
      </c>
      <c r="R5" s="11" t="str">
        <f t="shared" si="2"/>
        <v>at least one scored</v>
      </c>
      <c r="S5" s="11" t="str">
        <f t="shared" si="3"/>
        <v>BTTS</v>
      </c>
    </row>
    <row r="6" spans="11:19" x14ac:dyDescent="0.2">
      <c r="K6" s="12">
        <v>6036</v>
      </c>
      <c r="L6" s="11" t="s">
        <v>2805</v>
      </c>
      <c r="M6" s="11" t="s">
        <v>2807</v>
      </c>
      <c r="N6" s="11">
        <v>1</v>
      </c>
      <c r="O6" s="11">
        <v>1</v>
      </c>
      <c r="P6" s="11">
        <f t="shared" si="0"/>
        <v>2</v>
      </c>
      <c r="Q6" s="11" t="str">
        <f t="shared" si="1"/>
        <v>team b victory</v>
      </c>
      <c r="R6" s="11" t="str">
        <f t="shared" si="2"/>
        <v>at least one scored</v>
      </c>
      <c r="S6" s="11" t="str">
        <f t="shared" si="3"/>
        <v>BTTS</v>
      </c>
    </row>
    <row r="7" spans="11:19" x14ac:dyDescent="0.2">
      <c r="K7" s="12">
        <v>6038</v>
      </c>
      <c r="L7" s="11" t="s">
        <v>2807</v>
      </c>
      <c r="M7" s="11" t="s">
        <v>2804</v>
      </c>
      <c r="N7" s="11">
        <v>1</v>
      </c>
      <c r="O7" s="11">
        <v>2</v>
      </c>
      <c r="P7" s="11">
        <f t="shared" si="0"/>
        <v>3</v>
      </c>
      <c r="Q7" s="11" t="str">
        <f t="shared" si="1"/>
        <v>team b victory</v>
      </c>
      <c r="R7" s="11" t="str">
        <f t="shared" si="2"/>
        <v>at least one scored</v>
      </c>
      <c r="S7" s="11" t="str">
        <f t="shared" si="3"/>
        <v>BTTS</v>
      </c>
    </row>
    <row r="8" spans="11:19" x14ac:dyDescent="0.2">
      <c r="K8" s="12">
        <v>6043</v>
      </c>
      <c r="L8" s="11" t="s">
        <v>2805</v>
      </c>
      <c r="M8" s="11" t="s">
        <v>2804</v>
      </c>
      <c r="N8" s="11">
        <v>0</v>
      </c>
      <c r="O8" s="11">
        <v>0</v>
      </c>
      <c r="P8" s="11">
        <f t="shared" si="0"/>
        <v>0</v>
      </c>
      <c r="Q8" s="11" t="str">
        <f t="shared" si="1"/>
        <v>team b victory</v>
      </c>
      <c r="R8" s="11" t="str">
        <f t="shared" si="2"/>
        <v>no one scored</v>
      </c>
      <c r="S8" s="11" t="str">
        <f t="shared" si="3"/>
        <v>no BTTS</v>
      </c>
    </row>
    <row r="9" spans="11:19" x14ac:dyDescent="0.2">
      <c r="K9" s="12">
        <v>6483</v>
      </c>
      <c r="L9" s="11" t="s">
        <v>2804</v>
      </c>
      <c r="M9" s="11" t="s">
        <v>2806</v>
      </c>
      <c r="N9" s="11">
        <v>4</v>
      </c>
      <c r="O9" s="11">
        <v>0</v>
      </c>
      <c r="P9" s="11">
        <f t="shared" si="0"/>
        <v>4</v>
      </c>
      <c r="Q9" s="11" t="str">
        <f t="shared" si="1"/>
        <v>team a victory</v>
      </c>
      <c r="R9" s="11" t="str">
        <f t="shared" si="2"/>
        <v>at least one scored</v>
      </c>
      <c r="S9" s="11" t="str">
        <f t="shared" si="3"/>
        <v>no BTTS</v>
      </c>
    </row>
    <row r="10" spans="11:19" x14ac:dyDescent="0.2">
      <c r="K10" s="12">
        <v>6486</v>
      </c>
      <c r="L10" s="11" t="s">
        <v>2805</v>
      </c>
      <c r="M10" s="11" t="s">
        <v>2807</v>
      </c>
      <c r="N10" s="11">
        <v>4</v>
      </c>
      <c r="O10" s="11">
        <v>2</v>
      </c>
      <c r="P10" s="11">
        <f t="shared" si="0"/>
        <v>6</v>
      </c>
      <c r="Q10" s="11" t="str">
        <f t="shared" si="1"/>
        <v>team a victory</v>
      </c>
      <c r="R10" s="11" t="str">
        <f t="shared" si="2"/>
        <v>at least one scored</v>
      </c>
      <c r="S10" s="11" t="str">
        <f t="shared" si="3"/>
        <v>BTTS</v>
      </c>
    </row>
    <row r="11" spans="11:19" x14ac:dyDescent="0.2">
      <c r="K11" s="12">
        <v>6489</v>
      </c>
      <c r="L11" s="11" t="s">
        <v>2805</v>
      </c>
      <c r="M11" s="11" t="s">
        <v>2806</v>
      </c>
      <c r="N11" s="11">
        <v>1</v>
      </c>
      <c r="O11" s="11">
        <v>0</v>
      </c>
      <c r="P11" s="11">
        <f t="shared" si="0"/>
        <v>1</v>
      </c>
      <c r="Q11" s="11" t="str">
        <f t="shared" si="1"/>
        <v>team b victory</v>
      </c>
      <c r="R11" s="11" t="str">
        <f t="shared" si="2"/>
        <v>at least one scored</v>
      </c>
      <c r="S11" s="11" t="str">
        <f t="shared" si="3"/>
        <v>no BTTS</v>
      </c>
    </row>
    <row r="12" spans="11:19" x14ac:dyDescent="0.2">
      <c r="K12" s="12">
        <v>6490</v>
      </c>
      <c r="L12" s="11" t="s">
        <v>2804</v>
      </c>
      <c r="M12" s="11" t="s">
        <v>2807</v>
      </c>
      <c r="N12" s="11">
        <v>4</v>
      </c>
      <c r="O12" s="11">
        <v>0</v>
      </c>
      <c r="P12" s="11">
        <f t="shared" si="0"/>
        <v>4</v>
      </c>
      <c r="Q12" s="11" t="str">
        <f t="shared" si="1"/>
        <v>team a victory</v>
      </c>
      <c r="R12" s="11" t="str">
        <f t="shared" si="2"/>
        <v>at least one scored</v>
      </c>
      <c r="S12" s="11" t="str">
        <f t="shared" si="3"/>
        <v>no BTTS</v>
      </c>
    </row>
    <row r="13" spans="11:19" x14ac:dyDescent="0.2">
      <c r="K13" s="12">
        <v>6495</v>
      </c>
      <c r="L13" s="11" t="s">
        <v>2807</v>
      </c>
      <c r="M13" s="11" t="s">
        <v>2806</v>
      </c>
      <c r="N13" s="11">
        <v>5</v>
      </c>
      <c r="O13" s="11">
        <v>0</v>
      </c>
      <c r="P13" s="11">
        <f t="shared" si="0"/>
        <v>5</v>
      </c>
      <c r="Q13" s="11" t="str">
        <f t="shared" si="1"/>
        <v>team a victory</v>
      </c>
      <c r="R13" s="11" t="str">
        <f t="shared" si="2"/>
        <v>at least one scored</v>
      </c>
      <c r="S13" s="11" t="str">
        <f t="shared" si="3"/>
        <v>no BTTS</v>
      </c>
    </row>
    <row r="14" spans="11:19" x14ac:dyDescent="0.2">
      <c r="K14" s="12">
        <v>6497</v>
      </c>
      <c r="L14" s="11" t="s">
        <v>2804</v>
      </c>
      <c r="M14" s="11" t="s">
        <v>2805</v>
      </c>
      <c r="N14" s="11">
        <v>1</v>
      </c>
      <c r="O14" s="11">
        <v>0</v>
      </c>
      <c r="P14" s="11">
        <f t="shared" si="0"/>
        <v>1</v>
      </c>
      <c r="Q14" s="11" t="str">
        <f t="shared" si="1"/>
        <v>team a victory</v>
      </c>
      <c r="R14" s="11" t="str">
        <f t="shared" si="2"/>
        <v>at least one scored</v>
      </c>
      <c r="S14" s="11" t="str">
        <f t="shared" si="3"/>
        <v>no BTTS</v>
      </c>
    </row>
    <row r="15" spans="11:19" x14ac:dyDescent="0.2">
      <c r="K15" s="12">
        <v>7071</v>
      </c>
      <c r="L15" s="11" t="s">
        <v>2807</v>
      </c>
      <c r="M15" s="11" t="s">
        <v>2806</v>
      </c>
      <c r="N15" s="11">
        <v>6</v>
      </c>
      <c r="O15" s="11">
        <v>0</v>
      </c>
      <c r="P15" s="11">
        <f t="shared" si="0"/>
        <v>6</v>
      </c>
      <c r="Q15" s="11" t="str">
        <f t="shared" si="1"/>
        <v>team a victory</v>
      </c>
      <c r="R15" s="11" t="str">
        <f t="shared" si="2"/>
        <v>at least one scored</v>
      </c>
      <c r="S15" s="11" t="str">
        <f t="shared" si="3"/>
        <v>no BTTS</v>
      </c>
    </row>
    <row r="16" spans="11:19" x14ac:dyDescent="0.2">
      <c r="K16" s="12">
        <v>7073</v>
      </c>
      <c r="L16" s="11" t="s">
        <v>2805</v>
      </c>
      <c r="M16" s="11" t="s">
        <v>2804</v>
      </c>
      <c r="N16" s="11">
        <v>2</v>
      </c>
      <c r="O16" s="11">
        <v>3</v>
      </c>
      <c r="P16" s="11">
        <f t="shared" si="0"/>
        <v>5</v>
      </c>
      <c r="Q16" s="11" t="str">
        <f t="shared" si="1"/>
        <v>team a victory</v>
      </c>
      <c r="R16" s="11" t="str">
        <f t="shared" si="2"/>
        <v>at least one scored</v>
      </c>
      <c r="S16" s="11" t="str">
        <f t="shared" si="3"/>
        <v>BTTS</v>
      </c>
    </row>
    <row r="17" spans="11:19" x14ac:dyDescent="0.2">
      <c r="K17" s="12">
        <v>7077</v>
      </c>
      <c r="L17" s="11" t="s">
        <v>2806</v>
      </c>
      <c r="M17" s="11" t="s">
        <v>2804</v>
      </c>
      <c r="N17" s="11">
        <v>0</v>
      </c>
      <c r="O17" s="11">
        <v>2</v>
      </c>
      <c r="P17" s="11">
        <f t="shared" si="0"/>
        <v>2</v>
      </c>
      <c r="Q17" s="11" t="str">
        <f t="shared" si="1"/>
        <v>team b victory</v>
      </c>
      <c r="R17" s="11" t="str">
        <f t="shared" si="2"/>
        <v>at least one scored</v>
      </c>
      <c r="S17" s="11" t="str">
        <f t="shared" si="3"/>
        <v>no BTTS</v>
      </c>
    </row>
    <row r="18" spans="11:19" ht="15" customHeight="1" x14ac:dyDescent="0.2">
      <c r="K18" s="12">
        <v>7078</v>
      </c>
      <c r="L18" s="11" t="s">
        <v>2807</v>
      </c>
      <c r="M18" s="11" t="s">
        <v>2805</v>
      </c>
      <c r="N18" s="11">
        <v>3</v>
      </c>
      <c r="O18" s="11">
        <v>1</v>
      </c>
      <c r="P18" s="11">
        <f t="shared" si="0"/>
        <v>4</v>
      </c>
      <c r="Q18" s="11" t="str">
        <f t="shared" si="1"/>
        <v>team a victory</v>
      </c>
      <c r="R18" s="11" t="str">
        <f t="shared" si="2"/>
        <v>at least one scored</v>
      </c>
      <c r="S18" s="11" t="str">
        <f t="shared" si="3"/>
        <v>BTTS</v>
      </c>
    </row>
    <row r="19" spans="11:19" x14ac:dyDescent="0.2">
      <c r="K19" s="12">
        <v>7082</v>
      </c>
      <c r="L19" s="11" t="s">
        <v>2805</v>
      </c>
      <c r="M19" s="11" t="s">
        <v>2806</v>
      </c>
      <c r="N19" s="11">
        <v>4</v>
      </c>
      <c r="O19" s="11">
        <v>1</v>
      </c>
      <c r="P19" s="11">
        <f t="shared" si="0"/>
        <v>5</v>
      </c>
      <c r="Q19" s="11" t="str">
        <f t="shared" si="1"/>
        <v>team a victory</v>
      </c>
      <c r="R19" s="11" t="str">
        <f t="shared" si="2"/>
        <v>at least one scored</v>
      </c>
      <c r="S19" s="11" t="str">
        <f t="shared" si="3"/>
        <v>BTTS</v>
      </c>
    </row>
    <row r="20" spans="11:19" x14ac:dyDescent="0.2">
      <c r="K20" s="12">
        <v>7086</v>
      </c>
      <c r="L20" s="11" t="s">
        <v>2807</v>
      </c>
      <c r="M20" s="11" t="s">
        <v>2804</v>
      </c>
      <c r="N20" s="11">
        <v>2</v>
      </c>
      <c r="O20" s="11">
        <v>2</v>
      </c>
      <c r="P20" s="11">
        <f t="shared" si="0"/>
        <v>4</v>
      </c>
      <c r="Q20" s="11" t="str">
        <f t="shared" si="1"/>
        <v>team a victory</v>
      </c>
      <c r="R20" s="11" t="str">
        <f t="shared" si="2"/>
        <v>at least one scored</v>
      </c>
      <c r="S20" s="11" t="str">
        <f t="shared" si="3"/>
        <v>BTTS</v>
      </c>
    </row>
    <row r="21" spans="11:19" x14ac:dyDescent="0.2">
      <c r="K21" s="12">
        <v>7089</v>
      </c>
      <c r="L21" s="11" t="s">
        <v>2807</v>
      </c>
      <c r="M21" s="11" t="s">
        <v>2804</v>
      </c>
      <c r="N21" s="11">
        <v>1</v>
      </c>
      <c r="O21" s="11">
        <v>0</v>
      </c>
      <c r="P21" s="11">
        <f t="shared" si="0"/>
        <v>1</v>
      </c>
      <c r="Q21" s="11" t="str">
        <f t="shared" si="1"/>
        <v>team b victory</v>
      </c>
      <c r="R21" s="11" t="str">
        <f t="shared" si="2"/>
        <v>at least one scored</v>
      </c>
      <c r="S21" s="11" t="str">
        <f t="shared" si="3"/>
        <v>no BTTS</v>
      </c>
    </row>
    <row r="22" spans="11:19" x14ac:dyDescent="0.2">
      <c r="K22" s="12">
        <v>7560</v>
      </c>
      <c r="L22" s="11" t="s">
        <v>2806</v>
      </c>
      <c r="M22" s="11" t="s">
        <v>2807</v>
      </c>
      <c r="N22" s="11">
        <v>0</v>
      </c>
      <c r="O22" s="11">
        <v>1</v>
      </c>
      <c r="P22" s="11">
        <f t="shared" si="0"/>
        <v>1</v>
      </c>
      <c r="Q22" s="11" t="str">
        <f t="shared" si="1"/>
        <v>team b victory</v>
      </c>
      <c r="R22" s="11" t="str">
        <f t="shared" si="2"/>
        <v>at least one scored</v>
      </c>
      <c r="S22" s="11" t="str">
        <f t="shared" si="3"/>
        <v>no BTTS</v>
      </c>
    </row>
    <row r="23" spans="11:19" x14ac:dyDescent="0.2">
      <c r="K23" s="12">
        <v>7561</v>
      </c>
      <c r="L23" s="11" t="s">
        <v>2804</v>
      </c>
      <c r="M23" s="11" t="s">
        <v>2805</v>
      </c>
      <c r="N23" s="11">
        <v>1</v>
      </c>
      <c r="O23" s="11">
        <v>1</v>
      </c>
      <c r="P23" s="11">
        <f t="shared" si="0"/>
        <v>2</v>
      </c>
      <c r="Q23" s="11" t="str">
        <f t="shared" si="1"/>
        <v>team b victory</v>
      </c>
      <c r="R23" s="11" t="str">
        <f t="shared" si="2"/>
        <v>at least one scored</v>
      </c>
      <c r="S23" s="11" t="str">
        <f t="shared" si="3"/>
        <v>BTTS</v>
      </c>
    </row>
    <row r="24" spans="11:19" x14ac:dyDescent="0.2">
      <c r="K24" s="12">
        <v>7567</v>
      </c>
      <c r="L24" s="11" t="s">
        <v>2807</v>
      </c>
      <c r="M24" s="11" t="s">
        <v>2804</v>
      </c>
      <c r="N24" s="11">
        <v>0</v>
      </c>
      <c r="O24" s="11">
        <v>6</v>
      </c>
      <c r="P24" s="11">
        <f t="shared" si="0"/>
        <v>6</v>
      </c>
      <c r="Q24" s="11" t="str">
        <f t="shared" si="1"/>
        <v>team b victory</v>
      </c>
      <c r="R24" s="11" t="str">
        <f t="shared" si="2"/>
        <v>at least one scored</v>
      </c>
      <c r="S24" s="11" t="str">
        <f t="shared" si="3"/>
        <v>no BTTS</v>
      </c>
    </row>
    <row r="25" spans="11:19" x14ac:dyDescent="0.2">
      <c r="K25" s="12">
        <v>7569</v>
      </c>
      <c r="L25" s="11" t="s">
        <v>2806</v>
      </c>
      <c r="M25" s="11" t="s">
        <v>2805</v>
      </c>
      <c r="N25" s="11">
        <v>1</v>
      </c>
      <c r="O25" s="11">
        <v>1</v>
      </c>
      <c r="P25" s="11">
        <f t="shared" si="0"/>
        <v>2</v>
      </c>
      <c r="Q25" s="11" t="str">
        <f t="shared" si="1"/>
        <v>team b victory</v>
      </c>
      <c r="R25" s="11" t="str">
        <f t="shared" si="2"/>
        <v>at least one scored</v>
      </c>
      <c r="S25" s="11" t="str">
        <f t="shared" si="3"/>
        <v>BTTS</v>
      </c>
    </row>
    <row r="26" spans="11:19" x14ac:dyDescent="0.2">
      <c r="K26" s="12">
        <v>7574</v>
      </c>
      <c r="L26" s="11" t="s">
        <v>2805</v>
      </c>
      <c r="M26" s="11" t="s">
        <v>2807</v>
      </c>
      <c r="N26" s="11">
        <v>2</v>
      </c>
      <c r="O26" s="11">
        <v>0</v>
      </c>
      <c r="P26" s="11">
        <f t="shared" si="0"/>
        <v>2</v>
      </c>
      <c r="Q26" s="11" t="str">
        <f t="shared" si="1"/>
        <v>team a victory</v>
      </c>
      <c r="R26" s="11" t="str">
        <f t="shared" si="2"/>
        <v>at least one scored</v>
      </c>
      <c r="S26" s="11" t="str">
        <f t="shared" si="3"/>
        <v>no BTTS</v>
      </c>
    </row>
    <row r="27" spans="11:19" x14ac:dyDescent="0.2">
      <c r="K27" s="12">
        <v>7582</v>
      </c>
      <c r="L27" s="11" t="s">
        <v>2806</v>
      </c>
      <c r="M27" s="11" t="s">
        <v>2804</v>
      </c>
      <c r="N27" s="11">
        <v>1</v>
      </c>
      <c r="O27" s="11">
        <v>2</v>
      </c>
      <c r="P27" s="11">
        <f t="shared" si="0"/>
        <v>3</v>
      </c>
      <c r="Q27" s="11" t="str">
        <f t="shared" si="1"/>
        <v>team a victory</v>
      </c>
      <c r="R27" s="11" t="str">
        <f t="shared" si="2"/>
        <v>at least one scored</v>
      </c>
      <c r="S27" s="11" t="str">
        <f t="shared" si="3"/>
        <v>BTTS</v>
      </c>
    </row>
    <row r="28" spans="11:19" x14ac:dyDescent="0.2">
      <c r="K28" s="12">
        <v>7946</v>
      </c>
      <c r="L28" s="11" t="s">
        <v>2805</v>
      </c>
      <c r="M28" s="11" t="s">
        <v>2807</v>
      </c>
      <c r="N28" s="11">
        <v>1</v>
      </c>
      <c r="O28" s="11">
        <v>0</v>
      </c>
      <c r="P28" s="11">
        <f t="shared" si="0"/>
        <v>1</v>
      </c>
      <c r="Q28" s="11" t="str">
        <f t="shared" si="1"/>
        <v>team b victory</v>
      </c>
      <c r="R28" s="11" t="str">
        <f t="shared" si="2"/>
        <v>at least one scored</v>
      </c>
      <c r="S28" s="11" t="str">
        <f t="shared" si="3"/>
        <v>no BTTS</v>
      </c>
    </row>
    <row r="29" spans="11:19" x14ac:dyDescent="0.2">
      <c r="K29" s="12">
        <v>7953</v>
      </c>
      <c r="L29" s="11" t="s">
        <v>2810</v>
      </c>
      <c r="M29" s="11" t="s">
        <v>2804</v>
      </c>
      <c r="N29" s="11">
        <v>2</v>
      </c>
      <c r="O29" s="11">
        <v>1</v>
      </c>
      <c r="P29" s="11">
        <f t="shared" si="0"/>
        <v>3</v>
      </c>
      <c r="Q29" s="11" t="str">
        <f t="shared" si="1"/>
        <v>team a victory</v>
      </c>
      <c r="R29" s="11" t="str">
        <f t="shared" si="2"/>
        <v>at least one scored</v>
      </c>
      <c r="S29" s="11" t="str">
        <f t="shared" si="3"/>
        <v>BTTS</v>
      </c>
    </row>
    <row r="30" spans="11:19" x14ac:dyDescent="0.2">
      <c r="K30" s="12">
        <v>7956</v>
      </c>
      <c r="L30" s="11" t="s">
        <v>2807</v>
      </c>
      <c r="M30" s="11" t="s">
        <v>2810</v>
      </c>
      <c r="N30" s="11">
        <v>3</v>
      </c>
      <c r="O30" s="11">
        <v>0</v>
      </c>
      <c r="P30" s="11">
        <f t="shared" si="0"/>
        <v>3</v>
      </c>
      <c r="Q30" s="11" t="str">
        <f t="shared" si="1"/>
        <v>team a victory</v>
      </c>
      <c r="R30" s="11" t="str">
        <f t="shared" si="2"/>
        <v>at least one scored</v>
      </c>
      <c r="S30" s="11" t="str">
        <f t="shared" si="3"/>
        <v>no BTTS</v>
      </c>
    </row>
    <row r="31" spans="11:19" x14ac:dyDescent="0.2">
      <c r="K31" s="12">
        <v>7960</v>
      </c>
      <c r="L31" s="11" t="s">
        <v>2805</v>
      </c>
      <c r="M31" s="11" t="s">
        <v>2810</v>
      </c>
      <c r="N31" s="11">
        <v>3</v>
      </c>
      <c r="O31" s="11">
        <v>0</v>
      </c>
      <c r="P31" s="11">
        <f t="shared" si="0"/>
        <v>3</v>
      </c>
      <c r="Q31" s="11" t="str">
        <f t="shared" si="1"/>
        <v>team a victory</v>
      </c>
      <c r="R31" s="11" t="str">
        <f t="shared" si="2"/>
        <v>at least one scored</v>
      </c>
      <c r="S31" s="11" t="str">
        <f t="shared" si="3"/>
        <v>no BTTS</v>
      </c>
    </row>
    <row r="32" spans="11:19" x14ac:dyDescent="0.2">
      <c r="K32" s="12">
        <v>7967</v>
      </c>
      <c r="L32" s="11" t="s">
        <v>2807</v>
      </c>
      <c r="M32" s="11" t="s">
        <v>2804</v>
      </c>
      <c r="N32" s="11">
        <v>1</v>
      </c>
      <c r="O32" s="11">
        <v>2</v>
      </c>
      <c r="P32" s="11">
        <f t="shared" si="0"/>
        <v>3</v>
      </c>
      <c r="Q32" s="11" t="str">
        <f t="shared" si="1"/>
        <v>team a victory</v>
      </c>
      <c r="R32" s="11" t="str">
        <f t="shared" si="2"/>
        <v>at least one scored</v>
      </c>
      <c r="S32" s="11" t="str">
        <f t="shared" si="3"/>
        <v>BTTS</v>
      </c>
    </row>
    <row r="33" spans="11:19" x14ac:dyDescent="0.2">
      <c r="K33" s="12">
        <v>7974</v>
      </c>
      <c r="L33" s="11" t="s">
        <v>2805</v>
      </c>
      <c r="M33" s="11" t="s">
        <v>2804</v>
      </c>
      <c r="N33" s="11">
        <v>1</v>
      </c>
      <c r="O33" s="11">
        <v>0</v>
      </c>
      <c r="P33" s="11">
        <f t="shared" si="0"/>
        <v>1</v>
      </c>
      <c r="Q33" s="11" t="str">
        <f t="shared" si="1"/>
        <v>team b victory</v>
      </c>
      <c r="R33" s="11" t="str">
        <f t="shared" si="2"/>
        <v>at least one scored</v>
      </c>
      <c r="S33" s="11" t="str">
        <f t="shared" si="3"/>
        <v>no BTTS</v>
      </c>
    </row>
    <row r="34" spans="11:19" x14ac:dyDescent="0.2">
      <c r="K34" s="12">
        <v>8296</v>
      </c>
      <c r="L34" s="11" t="s">
        <v>2807</v>
      </c>
      <c r="M34" s="11" t="s">
        <v>2806</v>
      </c>
      <c r="N34" s="11">
        <v>1</v>
      </c>
      <c r="O34" s="11">
        <v>1</v>
      </c>
      <c r="P34" s="11">
        <f t="shared" si="0"/>
        <v>2</v>
      </c>
      <c r="Q34" s="11" t="str">
        <f t="shared" si="1"/>
        <v>team a victory</v>
      </c>
      <c r="R34" s="11" t="str">
        <f t="shared" si="2"/>
        <v>at least one scored</v>
      </c>
      <c r="S34" s="11" t="str">
        <f t="shared" si="3"/>
        <v>BTTS</v>
      </c>
    </row>
    <row r="35" spans="11:19" x14ac:dyDescent="0.2">
      <c r="K35" s="12">
        <v>8302</v>
      </c>
      <c r="L35" s="11" t="s">
        <v>2806</v>
      </c>
      <c r="M35" s="11" t="s">
        <v>2804</v>
      </c>
      <c r="N35" s="11">
        <v>0</v>
      </c>
      <c r="O35" s="11">
        <v>2</v>
      </c>
      <c r="P35" s="11">
        <f t="shared" si="0"/>
        <v>2</v>
      </c>
      <c r="Q35" s="11" t="str">
        <f t="shared" si="1"/>
        <v>team b victory</v>
      </c>
      <c r="R35" s="11" t="str">
        <f t="shared" si="2"/>
        <v>at least one scored</v>
      </c>
      <c r="S35" s="11" t="str">
        <f t="shared" si="3"/>
        <v>no BTTS</v>
      </c>
    </row>
    <row r="36" spans="11:19" x14ac:dyDescent="0.2">
      <c r="K36" s="12">
        <v>8303</v>
      </c>
      <c r="L36" s="11" t="s">
        <v>2807</v>
      </c>
      <c r="M36" s="11" t="s">
        <v>2810</v>
      </c>
      <c r="N36" s="11">
        <v>1</v>
      </c>
      <c r="O36" s="11">
        <v>1</v>
      </c>
      <c r="P36" s="11">
        <f t="shared" si="0"/>
        <v>2</v>
      </c>
      <c r="Q36" s="11" t="str">
        <f t="shared" si="1"/>
        <v>team b victory</v>
      </c>
      <c r="R36" s="11" t="str">
        <f t="shared" si="2"/>
        <v>at least one scored</v>
      </c>
      <c r="S36" s="11" t="str">
        <f t="shared" si="3"/>
        <v>BTTS</v>
      </c>
    </row>
    <row r="37" spans="11:19" x14ac:dyDescent="0.2">
      <c r="K37" s="12">
        <v>8307</v>
      </c>
      <c r="L37" s="11" t="s">
        <v>2805</v>
      </c>
      <c r="M37" s="11" t="s">
        <v>2806</v>
      </c>
      <c r="N37" s="11">
        <v>4</v>
      </c>
      <c r="O37" s="11">
        <v>0</v>
      </c>
      <c r="P37" s="11">
        <f t="shared" si="0"/>
        <v>4</v>
      </c>
      <c r="Q37" s="11" t="str">
        <f t="shared" si="1"/>
        <v>team a victory</v>
      </c>
      <c r="R37" s="11" t="str">
        <f t="shared" si="2"/>
        <v>at least one scored</v>
      </c>
      <c r="S37" s="11" t="str">
        <f t="shared" si="3"/>
        <v>no BTTS</v>
      </c>
    </row>
    <row r="38" spans="11:19" x14ac:dyDescent="0.2">
      <c r="K38" s="12">
        <v>8310</v>
      </c>
      <c r="L38" s="11" t="s">
        <v>2807</v>
      </c>
      <c r="M38" s="11" t="s">
        <v>2804</v>
      </c>
      <c r="N38" s="11">
        <v>0</v>
      </c>
      <c r="O38" s="11">
        <v>0</v>
      </c>
      <c r="P38" s="11">
        <f t="shared" si="0"/>
        <v>0</v>
      </c>
      <c r="Q38" s="11" t="str">
        <f t="shared" si="1"/>
        <v>team b victory</v>
      </c>
      <c r="R38" s="11" t="str">
        <f t="shared" si="2"/>
        <v>no one scored</v>
      </c>
      <c r="S38" s="11" t="str">
        <f t="shared" si="3"/>
        <v>no BTTS</v>
      </c>
    </row>
    <row r="39" spans="11:19" x14ac:dyDescent="0.2">
      <c r="K39" s="12">
        <v>8314</v>
      </c>
      <c r="L39" s="11" t="s">
        <v>2806</v>
      </c>
      <c r="M39" s="11" t="s">
        <v>2810</v>
      </c>
      <c r="N39" s="11">
        <v>0</v>
      </c>
      <c r="O39" s="11">
        <v>3</v>
      </c>
      <c r="P39" s="11">
        <f t="shared" si="0"/>
        <v>3</v>
      </c>
      <c r="Q39" s="11" t="str">
        <f t="shared" si="1"/>
        <v>team b victory</v>
      </c>
      <c r="R39" s="11" t="str">
        <f t="shared" si="2"/>
        <v>at least one scored</v>
      </c>
      <c r="S39" s="11" t="str">
        <f t="shared" si="3"/>
        <v>no BTTS</v>
      </c>
    </row>
    <row r="40" spans="11:19" x14ac:dyDescent="0.2">
      <c r="K40" s="12">
        <v>8317</v>
      </c>
      <c r="L40" s="11" t="s">
        <v>2805</v>
      </c>
      <c r="M40" s="11" t="s">
        <v>2804</v>
      </c>
      <c r="N40" s="11">
        <v>0</v>
      </c>
      <c r="O40" s="11">
        <v>1</v>
      </c>
      <c r="P40" s="11">
        <f t="shared" si="0"/>
        <v>1</v>
      </c>
      <c r="Q40" s="11" t="str">
        <f t="shared" si="1"/>
        <v>team b victory</v>
      </c>
      <c r="R40" s="11" t="str">
        <f t="shared" si="2"/>
        <v>at least one scored</v>
      </c>
      <c r="S40" s="11" t="str">
        <f t="shared" si="3"/>
        <v>no BTTS</v>
      </c>
    </row>
    <row r="41" spans="11:19" x14ac:dyDescent="0.2">
      <c r="K41" s="12">
        <v>8321</v>
      </c>
      <c r="L41" s="11" t="s">
        <v>2810</v>
      </c>
      <c r="M41" s="11" t="s">
        <v>2804</v>
      </c>
      <c r="N41" s="11">
        <v>1</v>
      </c>
      <c r="O41" s="11">
        <v>0</v>
      </c>
      <c r="P41" s="11">
        <f t="shared" si="0"/>
        <v>1</v>
      </c>
      <c r="Q41" s="11" t="str">
        <f t="shared" si="1"/>
        <v>team b victory</v>
      </c>
      <c r="R41" s="11" t="str">
        <f t="shared" si="2"/>
        <v>at least one scored</v>
      </c>
      <c r="S41" s="11" t="str">
        <f t="shared" si="3"/>
        <v>no BTTS</v>
      </c>
    </row>
    <row r="42" spans="11:19" x14ac:dyDescent="0.2">
      <c r="K42" s="12">
        <v>8324</v>
      </c>
      <c r="L42" s="11" t="s">
        <v>2807</v>
      </c>
      <c r="M42" s="11" t="s">
        <v>2805</v>
      </c>
      <c r="N42" s="11">
        <v>2</v>
      </c>
      <c r="O42" s="11">
        <v>0</v>
      </c>
      <c r="P42" s="11">
        <f t="shared" si="0"/>
        <v>2</v>
      </c>
      <c r="Q42" s="11" t="str">
        <f t="shared" si="1"/>
        <v>team a victory</v>
      </c>
      <c r="R42" s="11" t="str">
        <f t="shared" si="2"/>
        <v>at least one scored</v>
      </c>
      <c r="S42" s="11" t="str">
        <f t="shared" si="3"/>
        <v>no BTTS</v>
      </c>
    </row>
    <row r="43" spans="11:19" x14ac:dyDescent="0.2">
      <c r="K43" s="12">
        <v>8327</v>
      </c>
      <c r="L43" s="11" t="s">
        <v>2805</v>
      </c>
      <c r="M43" s="11" t="s">
        <v>2810</v>
      </c>
      <c r="N43" s="11">
        <v>2</v>
      </c>
      <c r="O43" s="11">
        <v>0</v>
      </c>
      <c r="P43" s="11">
        <f t="shared" si="0"/>
        <v>2</v>
      </c>
      <c r="Q43" s="11" t="str">
        <f t="shared" si="1"/>
        <v>team a victory</v>
      </c>
      <c r="R43" s="11" t="str">
        <f t="shared" si="2"/>
        <v>at least one scored</v>
      </c>
      <c r="S43" s="11" t="str">
        <f t="shared" si="3"/>
        <v>no BTTS</v>
      </c>
    </row>
    <row r="44" spans="11:19" x14ac:dyDescent="0.2">
      <c r="K44" s="12">
        <v>8331</v>
      </c>
      <c r="L44" s="11" t="s">
        <v>2807</v>
      </c>
      <c r="M44" s="11" t="s">
        <v>2810</v>
      </c>
      <c r="N44" s="11">
        <v>3</v>
      </c>
      <c r="O44" s="11">
        <v>0</v>
      </c>
      <c r="P44" s="11">
        <f t="shared" si="0"/>
        <v>3</v>
      </c>
      <c r="Q44" s="11" t="str">
        <f t="shared" si="1"/>
        <v>team a victory</v>
      </c>
      <c r="R44" s="11" t="str">
        <f t="shared" si="2"/>
        <v>at least one scored</v>
      </c>
      <c r="S44" s="11" t="str">
        <f t="shared" si="3"/>
        <v>no BTTS</v>
      </c>
    </row>
    <row r="45" spans="11:19" x14ac:dyDescent="0.2">
      <c r="K45" s="12">
        <v>8703</v>
      </c>
      <c r="L45" s="11" t="s">
        <v>2805</v>
      </c>
      <c r="M45" s="11" t="s">
        <v>2810</v>
      </c>
      <c r="N45" s="11">
        <v>4</v>
      </c>
      <c r="O45" s="11">
        <v>3</v>
      </c>
      <c r="P45" s="11">
        <f t="shared" si="0"/>
        <v>7</v>
      </c>
      <c r="Q45" s="11" t="str">
        <f t="shared" si="1"/>
        <v>team a victory</v>
      </c>
      <c r="R45" s="11" t="str">
        <f t="shared" si="2"/>
        <v>at least one scored</v>
      </c>
      <c r="S45" s="11" t="str">
        <f t="shared" si="3"/>
        <v>BTTS</v>
      </c>
    </row>
    <row r="46" spans="11:19" x14ac:dyDescent="0.2">
      <c r="K46" s="12">
        <v>8709</v>
      </c>
      <c r="L46" s="11" t="s">
        <v>2804</v>
      </c>
      <c r="M46" s="11" t="s">
        <v>2810</v>
      </c>
      <c r="N46" s="11">
        <v>2</v>
      </c>
      <c r="O46" s="11">
        <v>0</v>
      </c>
      <c r="P46" s="11">
        <f t="shared" si="0"/>
        <v>2</v>
      </c>
      <c r="Q46" s="11" t="str">
        <f t="shared" si="1"/>
        <v>team b victory</v>
      </c>
      <c r="R46" s="11" t="str">
        <f t="shared" si="2"/>
        <v>at least one scored</v>
      </c>
      <c r="S46" s="11" t="str">
        <f t="shared" si="3"/>
        <v>no BTTS</v>
      </c>
    </row>
    <row r="47" spans="11:19" x14ac:dyDescent="0.2">
      <c r="K47" s="12">
        <v>8716</v>
      </c>
      <c r="L47" s="11" t="s">
        <v>2807</v>
      </c>
      <c r="M47" s="11" t="s">
        <v>2810</v>
      </c>
      <c r="N47" s="11">
        <v>0</v>
      </c>
      <c r="O47" s="11">
        <v>1</v>
      </c>
      <c r="P47" s="11">
        <f t="shared" si="0"/>
        <v>1</v>
      </c>
      <c r="Q47" s="11" t="str">
        <f t="shared" si="1"/>
        <v>team b victory</v>
      </c>
      <c r="R47" s="11" t="str">
        <f t="shared" si="2"/>
        <v>at least one scored</v>
      </c>
      <c r="S47" s="11" t="str">
        <f t="shared" si="3"/>
        <v>no BTTS</v>
      </c>
    </row>
    <row r="48" spans="11:19" x14ac:dyDescent="0.2">
      <c r="K48" s="12">
        <v>8723</v>
      </c>
      <c r="L48" s="11" t="s">
        <v>2805</v>
      </c>
      <c r="M48" s="11" t="s">
        <v>2807</v>
      </c>
      <c r="N48" s="11">
        <v>2</v>
      </c>
      <c r="O48" s="11">
        <v>1</v>
      </c>
      <c r="P48" s="11">
        <f t="shared" si="0"/>
        <v>3</v>
      </c>
      <c r="Q48" s="11" t="str">
        <f t="shared" si="1"/>
        <v>team a victory</v>
      </c>
      <c r="R48" s="11" t="str">
        <f t="shared" si="2"/>
        <v>at least one scored</v>
      </c>
      <c r="S48" s="11" t="str">
        <f t="shared" si="3"/>
        <v>BTTS</v>
      </c>
    </row>
    <row r="49" spans="11:19" x14ac:dyDescent="0.2">
      <c r="K49" s="12">
        <v>8730</v>
      </c>
      <c r="L49" s="11" t="s">
        <v>2804</v>
      </c>
      <c r="M49" s="11" t="s">
        <v>2807</v>
      </c>
      <c r="N49" s="11">
        <v>2</v>
      </c>
      <c r="O49" s="11">
        <v>1</v>
      </c>
      <c r="P49" s="11">
        <f t="shared" si="0"/>
        <v>3</v>
      </c>
      <c r="Q49" s="11" t="str">
        <f t="shared" si="1"/>
        <v>team a victory</v>
      </c>
      <c r="R49" s="11" t="str">
        <f t="shared" si="2"/>
        <v>at least one scored</v>
      </c>
      <c r="S49" s="11" t="str">
        <f t="shared" si="3"/>
        <v>BTTS</v>
      </c>
    </row>
    <row r="50" spans="11:19" x14ac:dyDescent="0.2">
      <c r="K50" s="12">
        <v>8737</v>
      </c>
      <c r="L50" s="11" t="s">
        <v>2804</v>
      </c>
      <c r="M50" s="11" t="s">
        <v>2805</v>
      </c>
      <c r="N50" s="11">
        <v>2</v>
      </c>
      <c r="O50" s="11">
        <v>0</v>
      </c>
      <c r="P50" s="11">
        <f t="shared" si="0"/>
        <v>2</v>
      </c>
      <c r="Q50" s="11" t="str">
        <f t="shared" si="1"/>
        <v>team a victory</v>
      </c>
      <c r="R50" s="11" t="str">
        <f t="shared" si="2"/>
        <v>at least one scored</v>
      </c>
      <c r="S50" s="11" t="str">
        <f t="shared" si="3"/>
        <v>no BTTS</v>
      </c>
    </row>
    <row r="51" spans="11:19" x14ac:dyDescent="0.2">
      <c r="K51" s="12">
        <v>9052</v>
      </c>
      <c r="L51" s="11" t="s">
        <v>2805</v>
      </c>
      <c r="M51" s="11" t="s">
        <v>2810</v>
      </c>
      <c r="N51" s="11">
        <v>0</v>
      </c>
      <c r="O51" s="11">
        <v>0</v>
      </c>
      <c r="P51" s="11">
        <f t="shared" si="0"/>
        <v>0</v>
      </c>
      <c r="Q51" s="11" t="str">
        <f t="shared" si="1"/>
        <v>team b victory</v>
      </c>
      <c r="R51" s="11" t="str">
        <f t="shared" si="2"/>
        <v>no one scored</v>
      </c>
      <c r="S51" s="11" t="str">
        <f t="shared" si="3"/>
        <v>no BTTS</v>
      </c>
    </row>
    <row r="52" spans="11:19" x14ac:dyDescent="0.2">
      <c r="K52" s="12">
        <v>9059</v>
      </c>
      <c r="L52" s="11" t="s">
        <v>2804</v>
      </c>
      <c r="M52" s="11" t="s">
        <v>2806</v>
      </c>
      <c r="N52" s="11">
        <v>5</v>
      </c>
      <c r="O52" s="11">
        <v>0</v>
      </c>
      <c r="P52" s="11">
        <f t="shared" si="0"/>
        <v>5</v>
      </c>
      <c r="Q52" s="11" t="str">
        <f t="shared" si="1"/>
        <v>team a victory</v>
      </c>
      <c r="R52" s="11" t="str">
        <f t="shared" si="2"/>
        <v>at least one scored</v>
      </c>
      <c r="S52" s="11" t="str">
        <f t="shared" si="3"/>
        <v>no BTTS</v>
      </c>
    </row>
    <row r="53" spans="11:19" x14ac:dyDescent="0.2">
      <c r="K53" s="12">
        <v>9065</v>
      </c>
      <c r="L53" s="11" t="s">
        <v>2805</v>
      </c>
      <c r="M53" s="11" t="s">
        <v>2806</v>
      </c>
      <c r="N53" s="11">
        <v>2</v>
      </c>
      <c r="O53" s="11">
        <v>0</v>
      </c>
      <c r="P53" s="11">
        <f t="shared" si="0"/>
        <v>2</v>
      </c>
      <c r="Q53" s="11" t="str">
        <f t="shared" si="1"/>
        <v>team a victory</v>
      </c>
      <c r="R53" s="11" t="str">
        <f t="shared" si="2"/>
        <v>at least one scored</v>
      </c>
      <c r="S53" s="11" t="str">
        <f t="shared" si="3"/>
        <v>no BTTS</v>
      </c>
    </row>
    <row r="54" spans="11:19" x14ac:dyDescent="0.2">
      <c r="K54" s="12">
        <v>9066</v>
      </c>
      <c r="L54" s="11" t="s">
        <v>2804</v>
      </c>
      <c r="M54" s="11" t="s">
        <v>2810</v>
      </c>
      <c r="N54" s="11">
        <v>3</v>
      </c>
      <c r="O54" s="11">
        <v>1</v>
      </c>
      <c r="P54" s="11">
        <f t="shared" si="0"/>
        <v>4</v>
      </c>
      <c r="Q54" s="11" t="str">
        <f t="shared" si="1"/>
        <v>team a victory</v>
      </c>
      <c r="R54" s="11" t="str">
        <f t="shared" si="2"/>
        <v>at least one scored</v>
      </c>
      <c r="S54" s="11" t="str">
        <f t="shared" si="3"/>
        <v>BTTS</v>
      </c>
    </row>
    <row r="55" spans="11:19" x14ac:dyDescent="0.2">
      <c r="K55" s="12">
        <v>9072</v>
      </c>
      <c r="L55" s="11" t="s">
        <v>2806</v>
      </c>
      <c r="M55" s="11" t="s">
        <v>2810</v>
      </c>
      <c r="N55" s="11">
        <v>1</v>
      </c>
      <c r="O55" s="11">
        <v>3</v>
      </c>
      <c r="P55" s="11">
        <f t="shared" si="0"/>
        <v>4</v>
      </c>
      <c r="Q55" s="11" t="str">
        <f t="shared" si="1"/>
        <v>team b victory</v>
      </c>
      <c r="R55" s="11" t="str">
        <f t="shared" si="2"/>
        <v>at least one scored</v>
      </c>
      <c r="S55" s="11" t="str">
        <f t="shared" si="3"/>
        <v>BTTS</v>
      </c>
    </row>
    <row r="56" spans="11:19" x14ac:dyDescent="0.2">
      <c r="K56" s="12">
        <v>9073</v>
      </c>
      <c r="L56" s="11" t="s">
        <v>2804</v>
      </c>
      <c r="M56" s="11" t="s">
        <v>2805</v>
      </c>
      <c r="N56" s="11">
        <v>0</v>
      </c>
      <c r="O56" s="11">
        <v>0</v>
      </c>
      <c r="P56" s="11">
        <f t="shared" si="0"/>
        <v>0</v>
      </c>
      <c r="Q56" s="11" t="str">
        <f t="shared" si="1"/>
        <v>team b victory</v>
      </c>
      <c r="R56" s="11" t="str">
        <f t="shared" si="2"/>
        <v>no one scored</v>
      </c>
      <c r="S56" s="11" t="str">
        <f t="shared" si="3"/>
        <v>no BTTS</v>
      </c>
    </row>
    <row r="57" spans="11:19" x14ac:dyDescent="0.2">
      <c r="K57" s="12">
        <v>9465</v>
      </c>
      <c r="L57" s="11" t="s">
        <v>2805</v>
      </c>
      <c r="M57" s="11" t="s">
        <v>2810</v>
      </c>
      <c r="N57" s="11">
        <v>2</v>
      </c>
      <c r="O57" s="11">
        <v>0</v>
      </c>
      <c r="P57" s="11">
        <f t="shared" si="0"/>
        <v>2</v>
      </c>
      <c r="Q57" s="11" t="str">
        <f t="shared" si="1"/>
        <v>team a victory</v>
      </c>
      <c r="R57" s="11" t="str">
        <f t="shared" si="2"/>
        <v>at least one scored</v>
      </c>
      <c r="S57" s="11" t="str">
        <f t="shared" si="3"/>
        <v>no BTTS</v>
      </c>
    </row>
    <row r="58" spans="11:19" x14ac:dyDescent="0.2">
      <c r="K58" s="12">
        <v>9472</v>
      </c>
      <c r="L58" s="11" t="s">
        <v>2807</v>
      </c>
      <c r="M58" s="11" t="s">
        <v>2810</v>
      </c>
      <c r="N58" s="11">
        <v>5</v>
      </c>
      <c r="O58" s="11">
        <v>2</v>
      </c>
      <c r="P58" s="11">
        <f t="shared" si="0"/>
        <v>7</v>
      </c>
      <c r="Q58" s="11" t="str">
        <f t="shared" si="1"/>
        <v>team a victory</v>
      </c>
      <c r="R58" s="11" t="str">
        <f t="shared" si="2"/>
        <v>at least one scored</v>
      </c>
      <c r="S58" s="11" t="str">
        <f t="shared" si="3"/>
        <v>BTTS</v>
      </c>
    </row>
    <row r="59" spans="11:19" x14ac:dyDescent="0.2">
      <c r="K59" s="12">
        <v>9479</v>
      </c>
      <c r="L59" s="11" t="s">
        <v>2805</v>
      </c>
      <c r="M59" s="11" t="s">
        <v>2807</v>
      </c>
      <c r="N59" s="11">
        <v>4</v>
      </c>
      <c r="O59" s="11">
        <v>1</v>
      </c>
      <c r="P59" s="11">
        <f t="shared" si="0"/>
        <v>5</v>
      </c>
      <c r="Q59" s="11" t="str">
        <f t="shared" si="1"/>
        <v>team a victory</v>
      </c>
      <c r="R59" s="11" t="str">
        <f t="shared" si="2"/>
        <v>at least one scored</v>
      </c>
      <c r="S59" s="11" t="str">
        <f t="shared" si="3"/>
        <v>BTTS</v>
      </c>
    </row>
    <row r="60" spans="11:19" x14ac:dyDescent="0.2">
      <c r="K60" s="12">
        <v>9483</v>
      </c>
      <c r="L60" s="11" t="s">
        <v>2807</v>
      </c>
      <c r="M60" s="11" t="s">
        <v>2810</v>
      </c>
      <c r="N60" s="11">
        <v>3</v>
      </c>
      <c r="O60" s="11">
        <v>1</v>
      </c>
      <c r="P60" s="11">
        <f t="shared" si="0"/>
        <v>4</v>
      </c>
      <c r="Q60" s="11" t="str">
        <f t="shared" si="1"/>
        <v>team a victory</v>
      </c>
      <c r="R60" s="11" t="str">
        <f t="shared" si="2"/>
        <v>at least one scored</v>
      </c>
      <c r="S60" s="11" t="str">
        <f t="shared" si="3"/>
        <v>BTTS</v>
      </c>
    </row>
    <row r="61" spans="11:19" x14ac:dyDescent="0.2">
      <c r="K61" s="12">
        <v>9486</v>
      </c>
      <c r="L61" s="11" t="s">
        <v>2805</v>
      </c>
      <c r="M61" s="11" t="s">
        <v>2810</v>
      </c>
      <c r="N61" s="11">
        <v>3</v>
      </c>
      <c r="O61" s="11">
        <v>1</v>
      </c>
      <c r="P61" s="11">
        <f t="shared" si="0"/>
        <v>4</v>
      </c>
      <c r="Q61" s="11" t="str">
        <f t="shared" si="1"/>
        <v>team a victory</v>
      </c>
      <c r="R61" s="11" t="str">
        <f t="shared" si="2"/>
        <v>at least one scored</v>
      </c>
      <c r="S61" s="11" t="str">
        <f t="shared" si="3"/>
        <v>BTTS</v>
      </c>
    </row>
    <row r="62" spans="11:19" x14ac:dyDescent="0.2">
      <c r="K62" s="12">
        <v>9491</v>
      </c>
      <c r="L62" s="11" t="s">
        <v>2805</v>
      </c>
      <c r="M62" s="11" t="s">
        <v>2807</v>
      </c>
      <c r="N62" s="11">
        <v>2</v>
      </c>
      <c r="O62" s="11">
        <v>2</v>
      </c>
      <c r="P62" s="11">
        <f t="shared" si="0"/>
        <v>4</v>
      </c>
      <c r="Q62" s="11" t="str">
        <f t="shared" si="1"/>
        <v>team a victory</v>
      </c>
      <c r="R62" s="11" t="str">
        <f t="shared" si="2"/>
        <v>at least one scored</v>
      </c>
      <c r="S62" s="11" t="str">
        <f t="shared" si="3"/>
        <v>BTTS</v>
      </c>
    </row>
    <row r="63" spans="11:19" x14ac:dyDescent="0.2">
      <c r="K63" s="12">
        <v>9782</v>
      </c>
      <c r="L63" s="11" t="s">
        <v>2806</v>
      </c>
      <c r="M63" s="11" t="s">
        <v>2815</v>
      </c>
      <c r="N63" s="11">
        <v>7</v>
      </c>
      <c r="O63" s="11">
        <v>1</v>
      </c>
      <c r="P63" s="11">
        <f t="shared" si="0"/>
        <v>8</v>
      </c>
      <c r="Q63" s="11" t="str">
        <f t="shared" si="1"/>
        <v>team a victory</v>
      </c>
      <c r="R63" s="11" t="str">
        <f t="shared" si="2"/>
        <v>at least one scored</v>
      </c>
      <c r="S63" s="11" t="str">
        <f t="shared" si="3"/>
        <v>BTTS</v>
      </c>
    </row>
    <row r="64" spans="11:19" x14ac:dyDescent="0.2">
      <c r="K64" s="12">
        <v>9786</v>
      </c>
      <c r="L64" s="11" t="s">
        <v>2805</v>
      </c>
      <c r="M64" s="11" t="s">
        <v>2815</v>
      </c>
      <c r="N64" s="11">
        <v>5</v>
      </c>
      <c r="O64" s="11">
        <v>0</v>
      </c>
      <c r="P64" s="11">
        <f t="shared" si="0"/>
        <v>5</v>
      </c>
      <c r="Q64" s="11" t="str">
        <f t="shared" si="1"/>
        <v>team a victory</v>
      </c>
      <c r="R64" s="11" t="str">
        <f t="shared" si="2"/>
        <v>at least one scored</v>
      </c>
      <c r="S64" s="11" t="str">
        <f t="shared" si="3"/>
        <v>no BTTS</v>
      </c>
    </row>
    <row r="65" spans="11:19" x14ac:dyDescent="0.2">
      <c r="K65" s="12">
        <v>9787</v>
      </c>
      <c r="L65" s="11" t="s">
        <v>2806</v>
      </c>
      <c r="M65" s="11" t="s">
        <v>2804</v>
      </c>
      <c r="N65" s="11">
        <v>1</v>
      </c>
      <c r="O65" s="11">
        <v>3</v>
      </c>
      <c r="P65" s="11">
        <f t="shared" si="0"/>
        <v>4</v>
      </c>
      <c r="Q65" s="11" t="str">
        <f t="shared" si="1"/>
        <v>team a victory</v>
      </c>
      <c r="R65" s="11" t="str">
        <f t="shared" si="2"/>
        <v>at least one scored</v>
      </c>
      <c r="S65" s="11" t="str">
        <f t="shared" si="3"/>
        <v>BTTS</v>
      </c>
    </row>
    <row r="66" spans="11:19" x14ac:dyDescent="0.2">
      <c r="K66" s="12">
        <v>9790</v>
      </c>
      <c r="L66" s="11" t="s">
        <v>2805</v>
      </c>
      <c r="M66" s="11" t="s">
        <v>2810</v>
      </c>
      <c r="N66" s="11">
        <v>8</v>
      </c>
      <c r="O66" s="11">
        <v>0</v>
      </c>
      <c r="P66" s="11">
        <f t="shared" si="0"/>
        <v>8</v>
      </c>
      <c r="Q66" s="11" t="str">
        <f t="shared" si="1"/>
        <v>team a victory</v>
      </c>
      <c r="R66" s="11" t="str">
        <f t="shared" si="2"/>
        <v>at least one scored</v>
      </c>
      <c r="S66" s="11" t="str">
        <f t="shared" si="3"/>
        <v>no BTTS</v>
      </c>
    </row>
    <row r="67" spans="11:19" x14ac:dyDescent="0.2">
      <c r="K67" s="12">
        <v>9793</v>
      </c>
      <c r="L67" s="11" t="s">
        <v>2815</v>
      </c>
      <c r="M67" s="11" t="s">
        <v>2810</v>
      </c>
      <c r="N67" s="11">
        <v>1</v>
      </c>
      <c r="O67" s="11">
        <v>6</v>
      </c>
      <c r="P67" s="11">
        <f t="shared" ref="P67:P130" si="4">N67+O67</f>
        <v>7</v>
      </c>
      <c r="Q67" s="11" t="str">
        <f t="shared" ref="Q67:Q130" si="5">IF(N67&gt; O66,"team a victory", "team b victory")</f>
        <v>team a victory</v>
      </c>
      <c r="R67" s="11" t="str">
        <f t="shared" ref="R67:R130" si="6">IF(N67+O67&gt;0, "at least one scored", "no one scored")</f>
        <v>at least one scored</v>
      </c>
      <c r="S67" s="11" t="str">
        <f t="shared" ref="S67:S130" si="7">IF(AND(N67&gt;=1, O67&gt;=1), "BTTS", "no BTTS")</f>
        <v>BTTS</v>
      </c>
    </row>
    <row r="68" spans="11:19" x14ac:dyDescent="0.2">
      <c r="K68" s="12">
        <v>9794</v>
      </c>
      <c r="L68" s="11" t="s">
        <v>2805</v>
      </c>
      <c r="M68" s="11" t="s">
        <v>2804</v>
      </c>
      <c r="N68" s="11">
        <v>0</v>
      </c>
      <c r="O68" s="11">
        <v>2</v>
      </c>
      <c r="P68" s="11">
        <f t="shared" si="4"/>
        <v>2</v>
      </c>
      <c r="Q68" s="11" t="str">
        <f t="shared" si="5"/>
        <v>team b victory</v>
      </c>
      <c r="R68" s="11" t="str">
        <f t="shared" si="6"/>
        <v>at least one scored</v>
      </c>
      <c r="S68" s="11" t="str">
        <f t="shared" si="7"/>
        <v>no BTTS</v>
      </c>
    </row>
    <row r="69" spans="11:19" x14ac:dyDescent="0.2">
      <c r="K69" s="12">
        <v>9798</v>
      </c>
      <c r="L69" s="11" t="s">
        <v>2815</v>
      </c>
      <c r="M69" s="11" t="s">
        <v>2804</v>
      </c>
      <c r="N69" s="11">
        <v>0</v>
      </c>
      <c r="O69" s="11">
        <v>6</v>
      </c>
      <c r="P69" s="11">
        <f t="shared" si="4"/>
        <v>6</v>
      </c>
      <c r="Q69" s="11" t="str">
        <f t="shared" si="5"/>
        <v>team b victory</v>
      </c>
      <c r="R69" s="11" t="str">
        <f t="shared" si="6"/>
        <v>at least one scored</v>
      </c>
      <c r="S69" s="11" t="str">
        <f t="shared" si="7"/>
        <v>no BTTS</v>
      </c>
    </row>
    <row r="70" spans="11:19" x14ac:dyDescent="0.2">
      <c r="K70" s="12">
        <v>9801</v>
      </c>
      <c r="L70" s="11" t="s">
        <v>2806</v>
      </c>
      <c r="M70" s="11" t="s">
        <v>2805</v>
      </c>
      <c r="N70" s="11">
        <v>1</v>
      </c>
      <c r="O70" s="11">
        <v>1</v>
      </c>
      <c r="P70" s="11">
        <f t="shared" si="4"/>
        <v>2</v>
      </c>
      <c r="Q70" s="11" t="str">
        <f t="shared" si="5"/>
        <v>team b victory</v>
      </c>
      <c r="R70" s="11" t="str">
        <f t="shared" si="6"/>
        <v>at least one scored</v>
      </c>
      <c r="S70" s="11" t="str">
        <f t="shared" si="7"/>
        <v>BTTS</v>
      </c>
    </row>
    <row r="71" spans="11:19" x14ac:dyDescent="0.2">
      <c r="K71" s="12">
        <v>9802</v>
      </c>
      <c r="L71" s="11" t="s">
        <v>2810</v>
      </c>
      <c r="M71" s="11" t="s">
        <v>2804</v>
      </c>
      <c r="N71" s="11">
        <v>1</v>
      </c>
      <c r="O71" s="11">
        <v>6</v>
      </c>
      <c r="P71" s="11">
        <f t="shared" si="4"/>
        <v>7</v>
      </c>
      <c r="Q71" s="11" t="str">
        <f t="shared" si="5"/>
        <v>team b victory</v>
      </c>
      <c r="R71" s="11" t="str">
        <f t="shared" si="6"/>
        <v>at least one scored</v>
      </c>
      <c r="S71" s="11" t="str">
        <f t="shared" si="7"/>
        <v>BTTS</v>
      </c>
    </row>
    <row r="72" spans="11:19" x14ac:dyDescent="0.2">
      <c r="K72" s="12">
        <v>9804</v>
      </c>
      <c r="L72" s="11" t="s">
        <v>2806</v>
      </c>
      <c r="M72" s="11" t="s">
        <v>2810</v>
      </c>
      <c r="N72" s="11">
        <v>5</v>
      </c>
      <c r="O72" s="11">
        <v>1</v>
      </c>
      <c r="P72" s="11">
        <f t="shared" si="4"/>
        <v>6</v>
      </c>
      <c r="Q72" s="11" t="str">
        <f t="shared" si="5"/>
        <v>team b victory</v>
      </c>
      <c r="R72" s="11" t="str">
        <f t="shared" si="6"/>
        <v>at least one scored</v>
      </c>
      <c r="S72" s="11" t="str">
        <f t="shared" si="7"/>
        <v>BTTS</v>
      </c>
    </row>
    <row r="73" spans="11:19" x14ac:dyDescent="0.2">
      <c r="K73" s="12">
        <v>10165</v>
      </c>
      <c r="L73" s="11" t="s">
        <v>2805</v>
      </c>
      <c r="M73" s="11" t="s">
        <v>2815</v>
      </c>
      <c r="N73" s="11">
        <v>7</v>
      </c>
      <c r="O73" s="11">
        <v>1</v>
      </c>
      <c r="P73" s="11">
        <f t="shared" si="4"/>
        <v>8</v>
      </c>
      <c r="Q73" s="11" t="str">
        <f t="shared" si="5"/>
        <v>team a victory</v>
      </c>
      <c r="R73" s="11" t="str">
        <f t="shared" si="6"/>
        <v>at least one scored</v>
      </c>
      <c r="S73" s="11" t="str">
        <f t="shared" si="7"/>
        <v>BTTS</v>
      </c>
    </row>
    <row r="74" spans="11:19" x14ac:dyDescent="0.2">
      <c r="K74" s="12">
        <v>10167</v>
      </c>
      <c r="L74" s="11" t="s">
        <v>2816</v>
      </c>
      <c r="M74" s="11" t="s">
        <v>2804</v>
      </c>
      <c r="N74" s="11">
        <v>0</v>
      </c>
      <c r="O74" s="11">
        <v>4</v>
      </c>
      <c r="P74" s="11">
        <f t="shared" si="4"/>
        <v>4</v>
      </c>
      <c r="Q74" s="11" t="str">
        <f t="shared" si="5"/>
        <v>team b victory</v>
      </c>
      <c r="R74" s="11" t="str">
        <f t="shared" si="6"/>
        <v>at least one scored</v>
      </c>
      <c r="S74" s="11" t="str">
        <f t="shared" si="7"/>
        <v>no BTTS</v>
      </c>
    </row>
    <row r="75" spans="11:19" x14ac:dyDescent="0.2">
      <c r="K75" s="12">
        <v>10172</v>
      </c>
      <c r="L75" s="11" t="s">
        <v>2815</v>
      </c>
      <c r="M75" s="11" t="s">
        <v>2804</v>
      </c>
      <c r="N75" s="11">
        <v>0</v>
      </c>
      <c r="O75" s="11">
        <v>9</v>
      </c>
      <c r="P75" s="11">
        <f t="shared" si="4"/>
        <v>9</v>
      </c>
      <c r="Q75" s="11" t="str">
        <f t="shared" si="5"/>
        <v>team b victory</v>
      </c>
      <c r="R75" s="11" t="str">
        <f t="shared" si="6"/>
        <v>at least one scored</v>
      </c>
      <c r="S75" s="11" t="str">
        <f t="shared" si="7"/>
        <v>no BTTS</v>
      </c>
    </row>
    <row r="76" spans="11:19" x14ac:dyDescent="0.2">
      <c r="K76" s="12">
        <v>10179</v>
      </c>
      <c r="L76" s="11" t="s">
        <v>2816</v>
      </c>
      <c r="M76" s="11" t="s">
        <v>2815</v>
      </c>
      <c r="N76" s="11">
        <v>3</v>
      </c>
      <c r="O76" s="11">
        <v>2</v>
      </c>
      <c r="P76" s="11">
        <f t="shared" si="4"/>
        <v>5</v>
      </c>
      <c r="Q76" s="11" t="str">
        <f t="shared" si="5"/>
        <v>team b victory</v>
      </c>
      <c r="R76" s="11" t="str">
        <f t="shared" si="6"/>
        <v>at least one scored</v>
      </c>
      <c r="S76" s="11" t="str">
        <f t="shared" si="7"/>
        <v>BTTS</v>
      </c>
    </row>
    <row r="77" spans="11:19" x14ac:dyDescent="0.2">
      <c r="K77" s="12">
        <v>10186</v>
      </c>
      <c r="L77" s="11" t="s">
        <v>2805</v>
      </c>
      <c r="M77" s="11" t="s">
        <v>2804</v>
      </c>
      <c r="N77" s="11">
        <v>3</v>
      </c>
      <c r="O77" s="11">
        <v>2</v>
      </c>
      <c r="P77" s="11">
        <f t="shared" si="4"/>
        <v>5</v>
      </c>
      <c r="Q77" s="11" t="str">
        <f t="shared" si="5"/>
        <v>team a victory</v>
      </c>
      <c r="R77" s="11" t="str">
        <f t="shared" si="6"/>
        <v>at least one scored</v>
      </c>
      <c r="S77" s="11" t="str">
        <f t="shared" si="7"/>
        <v>BTTS</v>
      </c>
    </row>
    <row r="78" spans="11:19" x14ac:dyDescent="0.2">
      <c r="K78" s="12">
        <v>10193</v>
      </c>
      <c r="L78" s="11" t="s">
        <v>2816</v>
      </c>
      <c r="M78" s="11" t="s">
        <v>2805</v>
      </c>
      <c r="N78" s="11">
        <v>1</v>
      </c>
      <c r="O78" s="11">
        <v>5</v>
      </c>
      <c r="P78" s="11">
        <f t="shared" si="4"/>
        <v>6</v>
      </c>
      <c r="Q78" s="11" t="str">
        <f t="shared" si="5"/>
        <v>team b victory</v>
      </c>
      <c r="R78" s="11" t="str">
        <f t="shared" si="6"/>
        <v>at least one scored</v>
      </c>
      <c r="S78" s="11" t="str">
        <f t="shared" si="7"/>
        <v>BTTS</v>
      </c>
    </row>
    <row r="79" spans="11:19" x14ac:dyDescent="0.2">
      <c r="K79" s="12">
        <v>10898</v>
      </c>
      <c r="L79" s="11" t="s">
        <v>2810</v>
      </c>
      <c r="M79" s="11" t="s">
        <v>2804</v>
      </c>
      <c r="N79" s="11">
        <v>3</v>
      </c>
      <c r="O79" s="11">
        <v>0</v>
      </c>
      <c r="P79" s="11">
        <f t="shared" si="4"/>
        <v>3</v>
      </c>
      <c r="Q79" s="11" t="str">
        <f t="shared" si="5"/>
        <v>team b victory</v>
      </c>
      <c r="R79" s="11" t="str">
        <f t="shared" si="6"/>
        <v>at least one scored</v>
      </c>
      <c r="S79" s="11" t="str">
        <f t="shared" si="7"/>
        <v>no BTTS</v>
      </c>
    </row>
    <row r="80" spans="11:19" x14ac:dyDescent="0.2">
      <c r="K80" s="12">
        <v>10900</v>
      </c>
      <c r="L80" s="11" t="s">
        <v>2805</v>
      </c>
      <c r="M80" s="11" t="s">
        <v>2816</v>
      </c>
      <c r="N80" s="11">
        <v>3</v>
      </c>
      <c r="O80" s="11">
        <v>0</v>
      </c>
      <c r="P80" s="11">
        <f t="shared" si="4"/>
        <v>3</v>
      </c>
      <c r="Q80" s="11" t="str">
        <f t="shared" si="5"/>
        <v>team a victory</v>
      </c>
      <c r="R80" s="11" t="str">
        <f t="shared" si="6"/>
        <v>at least one scored</v>
      </c>
      <c r="S80" s="11" t="str">
        <f t="shared" si="7"/>
        <v>no BTTS</v>
      </c>
    </row>
    <row r="81" spans="11:19" x14ac:dyDescent="0.2">
      <c r="K81" s="12">
        <v>10907</v>
      </c>
      <c r="L81" s="11" t="s">
        <v>2805</v>
      </c>
      <c r="M81" s="11" t="s">
        <v>2810</v>
      </c>
      <c r="N81" s="11">
        <v>4</v>
      </c>
      <c r="O81" s="11">
        <v>1</v>
      </c>
      <c r="P81" s="11">
        <f t="shared" si="4"/>
        <v>5</v>
      </c>
      <c r="Q81" s="11" t="str">
        <f t="shared" si="5"/>
        <v>team a victory</v>
      </c>
      <c r="R81" s="11" t="str">
        <f t="shared" si="6"/>
        <v>at least one scored</v>
      </c>
      <c r="S81" s="11" t="str">
        <f t="shared" si="7"/>
        <v>BTTS</v>
      </c>
    </row>
    <row r="82" spans="11:19" x14ac:dyDescent="0.2">
      <c r="K82" s="12">
        <v>10908</v>
      </c>
      <c r="L82" s="11" t="s">
        <v>2816</v>
      </c>
      <c r="M82" s="11" t="s">
        <v>2804</v>
      </c>
      <c r="N82" s="11">
        <v>1</v>
      </c>
      <c r="O82" s="11">
        <v>4</v>
      </c>
      <c r="P82" s="11">
        <f t="shared" si="4"/>
        <v>5</v>
      </c>
      <c r="Q82" s="11" t="str">
        <f t="shared" si="5"/>
        <v>team b victory</v>
      </c>
      <c r="R82" s="11" t="str">
        <f t="shared" si="6"/>
        <v>at least one scored</v>
      </c>
      <c r="S82" s="11" t="str">
        <f t="shared" si="7"/>
        <v>BTTS</v>
      </c>
    </row>
    <row r="83" spans="11:19" x14ac:dyDescent="0.2">
      <c r="K83" s="12">
        <v>10913</v>
      </c>
      <c r="L83" s="11" t="s">
        <v>2810</v>
      </c>
      <c r="M83" s="11" t="s">
        <v>2816</v>
      </c>
      <c r="N83" s="11">
        <v>5</v>
      </c>
      <c r="O83" s="11">
        <v>0</v>
      </c>
      <c r="P83" s="11">
        <f t="shared" si="4"/>
        <v>5</v>
      </c>
      <c r="Q83" s="11" t="str">
        <f t="shared" si="5"/>
        <v>team a victory</v>
      </c>
      <c r="R83" s="11" t="str">
        <f t="shared" si="6"/>
        <v>at least one scored</v>
      </c>
      <c r="S83" s="11" t="str">
        <f t="shared" si="7"/>
        <v>no BTTS</v>
      </c>
    </row>
    <row r="84" spans="11:19" x14ac:dyDescent="0.2">
      <c r="K84" s="12">
        <v>10914</v>
      </c>
      <c r="L84" s="11" t="s">
        <v>2805</v>
      </c>
      <c r="M84" s="11" t="s">
        <v>2804</v>
      </c>
      <c r="N84" s="11">
        <v>2</v>
      </c>
      <c r="O84" s="11">
        <v>0</v>
      </c>
      <c r="P84" s="11">
        <f t="shared" si="4"/>
        <v>2</v>
      </c>
      <c r="Q84" s="11" t="str">
        <f t="shared" si="5"/>
        <v>team a victory</v>
      </c>
      <c r="R84" s="11" t="str">
        <f t="shared" si="6"/>
        <v>at least one scored</v>
      </c>
      <c r="S84" s="11" t="str">
        <f t="shared" si="7"/>
        <v>no BTTS</v>
      </c>
    </row>
    <row r="85" spans="11:19" x14ac:dyDescent="0.2">
      <c r="K85" s="12">
        <v>12790</v>
      </c>
      <c r="L85" s="11" t="s">
        <v>2805</v>
      </c>
      <c r="M85" s="11" t="s">
        <v>2806</v>
      </c>
      <c r="N85" s="11">
        <v>4</v>
      </c>
      <c r="O85" s="11">
        <v>1</v>
      </c>
      <c r="P85" s="11">
        <f t="shared" si="4"/>
        <v>5</v>
      </c>
      <c r="Q85" s="11" t="str">
        <f t="shared" si="5"/>
        <v>team a victory</v>
      </c>
      <c r="R85" s="11" t="str">
        <f t="shared" si="6"/>
        <v>at least one scored</v>
      </c>
      <c r="S85" s="11" t="str">
        <f t="shared" si="7"/>
        <v>BTTS</v>
      </c>
    </row>
    <row r="86" spans="11:19" x14ac:dyDescent="0.2">
      <c r="K86" s="12">
        <v>12797</v>
      </c>
      <c r="L86" s="11" t="s">
        <v>2816</v>
      </c>
      <c r="M86" s="11" t="s">
        <v>2804</v>
      </c>
      <c r="N86" s="11">
        <v>0</v>
      </c>
      <c r="O86" s="11">
        <v>1</v>
      </c>
      <c r="P86" s="11">
        <f t="shared" si="4"/>
        <v>1</v>
      </c>
      <c r="Q86" s="11" t="str">
        <f t="shared" si="5"/>
        <v>team b victory</v>
      </c>
      <c r="R86" s="11" t="str">
        <f t="shared" si="6"/>
        <v>at least one scored</v>
      </c>
      <c r="S86" s="11" t="str">
        <f t="shared" si="7"/>
        <v>no BTTS</v>
      </c>
    </row>
    <row r="87" spans="11:19" x14ac:dyDescent="0.2">
      <c r="K87" s="12">
        <v>12802</v>
      </c>
      <c r="L87" s="11" t="s">
        <v>2806</v>
      </c>
      <c r="M87" s="11" t="s">
        <v>2804</v>
      </c>
      <c r="N87" s="11">
        <v>1</v>
      </c>
      <c r="O87" s="11">
        <v>2</v>
      </c>
      <c r="P87" s="11">
        <f t="shared" si="4"/>
        <v>3</v>
      </c>
      <c r="Q87" s="11" t="str">
        <f t="shared" si="5"/>
        <v>team b victory</v>
      </c>
      <c r="R87" s="11" t="str">
        <f t="shared" si="6"/>
        <v>at least one scored</v>
      </c>
      <c r="S87" s="11" t="str">
        <f t="shared" si="7"/>
        <v>BTTS</v>
      </c>
    </row>
    <row r="88" spans="11:19" x14ac:dyDescent="0.2">
      <c r="K88" s="12">
        <v>12804</v>
      </c>
      <c r="L88" s="11" t="s">
        <v>2816</v>
      </c>
      <c r="M88" s="11" t="s">
        <v>2805</v>
      </c>
      <c r="N88" s="11">
        <v>1</v>
      </c>
      <c r="O88" s="11">
        <v>4</v>
      </c>
      <c r="P88" s="11">
        <f t="shared" si="4"/>
        <v>5</v>
      </c>
      <c r="Q88" s="11" t="str">
        <f t="shared" si="5"/>
        <v>team b victory</v>
      </c>
      <c r="R88" s="11" t="str">
        <f t="shared" si="6"/>
        <v>at least one scored</v>
      </c>
      <c r="S88" s="11" t="str">
        <f t="shared" si="7"/>
        <v>BTTS</v>
      </c>
    </row>
    <row r="89" spans="11:19" x14ac:dyDescent="0.2">
      <c r="K89" s="12">
        <v>12810</v>
      </c>
      <c r="L89" s="11" t="s">
        <v>2816</v>
      </c>
      <c r="M89" s="11" t="s">
        <v>2806</v>
      </c>
      <c r="N89" s="11">
        <v>1</v>
      </c>
      <c r="O89" s="11">
        <v>0</v>
      </c>
      <c r="P89" s="11">
        <f t="shared" si="4"/>
        <v>1</v>
      </c>
      <c r="Q89" s="11" t="str">
        <f t="shared" si="5"/>
        <v>team b victory</v>
      </c>
      <c r="R89" s="11" t="str">
        <f t="shared" si="6"/>
        <v>at least one scored</v>
      </c>
      <c r="S89" s="11" t="str">
        <f t="shared" si="7"/>
        <v>no BTTS</v>
      </c>
    </row>
    <row r="90" spans="11:19" x14ac:dyDescent="0.2">
      <c r="K90" s="12">
        <v>12811</v>
      </c>
      <c r="L90" s="11" t="s">
        <v>2805</v>
      </c>
      <c r="M90" s="11" t="s">
        <v>2804</v>
      </c>
      <c r="N90" s="11">
        <v>0</v>
      </c>
      <c r="O90" s="11">
        <v>3</v>
      </c>
      <c r="P90" s="11">
        <f t="shared" si="4"/>
        <v>3</v>
      </c>
      <c r="Q90" s="11" t="str">
        <f t="shared" si="5"/>
        <v>team b victory</v>
      </c>
      <c r="R90" s="11" t="str">
        <f t="shared" si="6"/>
        <v>at least one scored</v>
      </c>
      <c r="S90" s="11" t="str">
        <f t="shared" si="7"/>
        <v>no BTTS</v>
      </c>
    </row>
    <row r="91" spans="11:19" x14ac:dyDescent="0.2">
      <c r="K91" s="12">
        <v>13511</v>
      </c>
      <c r="L91" s="11" t="s">
        <v>2807</v>
      </c>
      <c r="M91" s="11" t="s">
        <v>2816</v>
      </c>
      <c r="N91" s="11">
        <v>3</v>
      </c>
      <c r="O91" s="11">
        <v>2</v>
      </c>
      <c r="P91" s="11">
        <f t="shared" si="4"/>
        <v>5</v>
      </c>
      <c r="Q91" s="11" t="str">
        <f t="shared" si="5"/>
        <v>team b victory</v>
      </c>
      <c r="R91" s="11" t="str">
        <f t="shared" si="6"/>
        <v>at least one scored</v>
      </c>
      <c r="S91" s="11" t="str">
        <f t="shared" si="7"/>
        <v>BTTS</v>
      </c>
    </row>
    <row r="92" spans="11:19" x14ac:dyDescent="0.2">
      <c r="K92" s="12">
        <v>13514</v>
      </c>
      <c r="L92" s="11" t="s">
        <v>2805</v>
      </c>
      <c r="M92" s="11" t="s">
        <v>2806</v>
      </c>
      <c r="N92" s="11">
        <v>2</v>
      </c>
      <c r="O92" s="11">
        <v>1</v>
      </c>
      <c r="P92" s="11">
        <f t="shared" si="4"/>
        <v>3</v>
      </c>
      <c r="Q92" s="11" t="str">
        <f t="shared" si="5"/>
        <v>team b victory</v>
      </c>
      <c r="R92" s="11" t="str">
        <f t="shared" si="6"/>
        <v>at least one scored</v>
      </c>
      <c r="S92" s="11" t="str">
        <f t="shared" si="7"/>
        <v>BTTS</v>
      </c>
    </row>
    <row r="93" spans="11:19" x14ac:dyDescent="0.2">
      <c r="K93" s="12">
        <v>13517</v>
      </c>
      <c r="L93" s="11" t="s">
        <v>2810</v>
      </c>
      <c r="M93" s="11" t="s">
        <v>2804</v>
      </c>
      <c r="N93" s="11">
        <v>4</v>
      </c>
      <c r="O93" s="11">
        <v>2</v>
      </c>
      <c r="P93" s="11">
        <f t="shared" si="4"/>
        <v>6</v>
      </c>
      <c r="Q93" s="11" t="str">
        <f t="shared" si="5"/>
        <v>team a victory</v>
      </c>
      <c r="R93" s="11" t="str">
        <f t="shared" si="6"/>
        <v>at least one scored</v>
      </c>
      <c r="S93" s="11" t="str">
        <f t="shared" si="7"/>
        <v>BTTS</v>
      </c>
    </row>
    <row r="94" spans="11:19" x14ac:dyDescent="0.2">
      <c r="K94" s="12">
        <v>13518</v>
      </c>
      <c r="L94" s="11" t="s">
        <v>2807</v>
      </c>
      <c r="M94" s="11" t="s">
        <v>2806</v>
      </c>
      <c r="N94" s="11">
        <v>6</v>
      </c>
      <c r="O94" s="11">
        <v>4</v>
      </c>
      <c r="P94" s="11">
        <f t="shared" si="4"/>
        <v>10</v>
      </c>
      <c r="Q94" s="11" t="str">
        <f t="shared" si="5"/>
        <v>team a victory</v>
      </c>
      <c r="R94" s="11" t="str">
        <f t="shared" si="6"/>
        <v>at least one scored</v>
      </c>
      <c r="S94" s="11" t="str">
        <f t="shared" si="7"/>
        <v>BTTS</v>
      </c>
    </row>
    <row r="95" spans="11:19" x14ac:dyDescent="0.2">
      <c r="K95" s="12">
        <v>13521</v>
      </c>
      <c r="L95" s="11" t="s">
        <v>2816</v>
      </c>
      <c r="M95" s="11" t="s">
        <v>2804</v>
      </c>
      <c r="N95" s="11">
        <v>2</v>
      </c>
      <c r="O95" s="11">
        <v>4</v>
      </c>
      <c r="P95" s="11">
        <f t="shared" si="4"/>
        <v>6</v>
      </c>
      <c r="Q95" s="11" t="str">
        <f t="shared" si="5"/>
        <v>team b victory</v>
      </c>
      <c r="R95" s="11" t="str">
        <f t="shared" si="6"/>
        <v>at least one scored</v>
      </c>
      <c r="S95" s="11" t="str">
        <f t="shared" si="7"/>
        <v>BTTS</v>
      </c>
    </row>
    <row r="96" spans="11:19" x14ac:dyDescent="0.2">
      <c r="K96" s="12">
        <v>13524</v>
      </c>
      <c r="L96" s="11" t="s">
        <v>2805</v>
      </c>
      <c r="M96" s="11" t="s">
        <v>2810</v>
      </c>
      <c r="N96" s="11">
        <v>6</v>
      </c>
      <c r="O96" s="11">
        <v>1</v>
      </c>
      <c r="P96" s="11">
        <f t="shared" si="4"/>
        <v>7</v>
      </c>
      <c r="Q96" s="11" t="str">
        <f t="shared" si="5"/>
        <v>team a victory</v>
      </c>
      <c r="R96" s="11" t="str">
        <f t="shared" si="6"/>
        <v>at least one scored</v>
      </c>
      <c r="S96" s="11" t="str">
        <f t="shared" si="7"/>
        <v>BTTS</v>
      </c>
    </row>
    <row r="97" spans="11:19" x14ac:dyDescent="0.2">
      <c r="K97" s="12">
        <v>13525</v>
      </c>
      <c r="L97" s="11" t="s">
        <v>2806</v>
      </c>
      <c r="M97" s="11" t="s">
        <v>2804</v>
      </c>
      <c r="N97" s="11">
        <v>3</v>
      </c>
      <c r="O97" s="11">
        <v>0</v>
      </c>
      <c r="P97" s="11">
        <f t="shared" si="4"/>
        <v>3</v>
      </c>
      <c r="Q97" s="11" t="str">
        <f t="shared" si="5"/>
        <v>team a victory</v>
      </c>
      <c r="R97" s="11" t="str">
        <f t="shared" si="6"/>
        <v>at least one scored</v>
      </c>
      <c r="S97" s="11" t="str">
        <f t="shared" si="7"/>
        <v>no BTTS</v>
      </c>
    </row>
    <row r="98" spans="11:19" x14ac:dyDescent="0.2">
      <c r="K98" s="12">
        <v>13528</v>
      </c>
      <c r="L98" s="11" t="s">
        <v>2807</v>
      </c>
      <c r="M98" s="11" t="s">
        <v>2810</v>
      </c>
      <c r="N98" s="11">
        <v>5</v>
      </c>
      <c r="O98" s="11">
        <v>0</v>
      </c>
      <c r="P98" s="11">
        <f t="shared" si="4"/>
        <v>5</v>
      </c>
      <c r="Q98" s="11" t="str">
        <f t="shared" si="5"/>
        <v>team a victory</v>
      </c>
      <c r="R98" s="11" t="str">
        <f t="shared" si="6"/>
        <v>at least one scored</v>
      </c>
      <c r="S98" s="11" t="str">
        <f t="shared" si="7"/>
        <v>no BTTS</v>
      </c>
    </row>
    <row r="99" spans="11:19" x14ac:dyDescent="0.2">
      <c r="K99" s="12">
        <v>13531</v>
      </c>
      <c r="L99" s="11" t="s">
        <v>2805</v>
      </c>
      <c r="M99" s="11" t="s">
        <v>2816</v>
      </c>
      <c r="N99" s="11">
        <v>1</v>
      </c>
      <c r="O99" s="11">
        <v>0</v>
      </c>
      <c r="P99" s="11">
        <f t="shared" si="4"/>
        <v>1</v>
      </c>
      <c r="Q99" s="11" t="str">
        <f t="shared" si="5"/>
        <v>team a victory</v>
      </c>
      <c r="R99" s="11" t="str">
        <f t="shared" si="6"/>
        <v>at least one scored</v>
      </c>
      <c r="S99" s="11" t="str">
        <f t="shared" si="7"/>
        <v>no BTTS</v>
      </c>
    </row>
    <row r="100" spans="11:19" x14ac:dyDescent="0.2">
      <c r="K100" s="12">
        <v>13532</v>
      </c>
      <c r="L100" s="11" t="s">
        <v>2806</v>
      </c>
      <c r="M100" s="11" t="s">
        <v>2810</v>
      </c>
      <c r="N100" s="11">
        <v>2</v>
      </c>
      <c r="O100" s="11">
        <v>3</v>
      </c>
      <c r="P100" s="11">
        <f t="shared" si="4"/>
        <v>5</v>
      </c>
      <c r="Q100" s="11" t="str">
        <f t="shared" si="5"/>
        <v>team a victory</v>
      </c>
      <c r="R100" s="11" t="str">
        <f t="shared" si="6"/>
        <v>at least one scored</v>
      </c>
      <c r="S100" s="11" t="str">
        <f t="shared" si="7"/>
        <v>BTTS</v>
      </c>
    </row>
    <row r="101" spans="11:19" x14ac:dyDescent="0.2">
      <c r="K101" s="12">
        <v>13534</v>
      </c>
      <c r="L101" s="11" t="s">
        <v>2807</v>
      </c>
      <c r="M101" s="11" t="s">
        <v>2804</v>
      </c>
      <c r="N101" s="11">
        <v>3</v>
      </c>
      <c r="O101" s="11">
        <v>2</v>
      </c>
      <c r="P101" s="11">
        <f t="shared" si="4"/>
        <v>5</v>
      </c>
      <c r="Q101" s="11" t="str">
        <f t="shared" si="5"/>
        <v>team b victory</v>
      </c>
      <c r="R101" s="11" t="str">
        <f t="shared" si="6"/>
        <v>at least one scored</v>
      </c>
      <c r="S101" s="11" t="str">
        <f t="shared" si="7"/>
        <v>BTTS</v>
      </c>
    </row>
    <row r="102" spans="11:19" x14ac:dyDescent="0.2">
      <c r="K102" s="12">
        <v>13536</v>
      </c>
      <c r="L102" s="11" t="s">
        <v>2806</v>
      </c>
      <c r="M102" s="11" t="s">
        <v>2816</v>
      </c>
      <c r="N102" s="11">
        <v>2</v>
      </c>
      <c r="O102" s="11">
        <v>2</v>
      </c>
      <c r="P102" s="11">
        <f t="shared" si="4"/>
        <v>4</v>
      </c>
      <c r="Q102" s="11" t="str">
        <f t="shared" si="5"/>
        <v>team b victory</v>
      </c>
      <c r="R102" s="11" t="str">
        <f t="shared" si="6"/>
        <v>at least one scored</v>
      </c>
      <c r="S102" s="11" t="str">
        <f t="shared" si="7"/>
        <v>BTTS</v>
      </c>
    </row>
    <row r="103" spans="11:19" x14ac:dyDescent="0.2">
      <c r="K103" s="12">
        <v>13538</v>
      </c>
      <c r="L103" s="11" t="s">
        <v>2805</v>
      </c>
      <c r="M103" s="11" t="s">
        <v>2804</v>
      </c>
      <c r="N103" s="11">
        <v>2</v>
      </c>
      <c r="O103" s="11">
        <v>3</v>
      </c>
      <c r="P103" s="11">
        <f t="shared" si="4"/>
        <v>5</v>
      </c>
      <c r="Q103" s="11" t="str">
        <f t="shared" si="5"/>
        <v>team b victory</v>
      </c>
      <c r="R103" s="11" t="str">
        <f t="shared" si="6"/>
        <v>at least one scored</v>
      </c>
      <c r="S103" s="11" t="str">
        <f t="shared" si="7"/>
        <v>BTTS</v>
      </c>
    </row>
    <row r="104" spans="11:19" x14ac:dyDescent="0.2">
      <c r="K104" s="12">
        <v>13539</v>
      </c>
      <c r="L104" s="11" t="s">
        <v>2810</v>
      </c>
      <c r="M104" s="11" t="s">
        <v>2816</v>
      </c>
      <c r="N104" s="11">
        <v>0</v>
      </c>
      <c r="O104" s="11">
        <v>1</v>
      </c>
      <c r="P104" s="11">
        <f t="shared" si="4"/>
        <v>1</v>
      </c>
      <c r="Q104" s="11" t="str">
        <f t="shared" si="5"/>
        <v>team b victory</v>
      </c>
      <c r="R104" s="11" t="str">
        <f t="shared" si="6"/>
        <v>at least one scored</v>
      </c>
      <c r="S104" s="11" t="str">
        <f t="shared" si="7"/>
        <v>no BTTS</v>
      </c>
    </row>
    <row r="105" spans="11:19" x14ac:dyDescent="0.2">
      <c r="K105" s="12">
        <v>13545</v>
      </c>
      <c r="L105" s="11" t="s">
        <v>2805</v>
      </c>
      <c r="M105" s="11" t="s">
        <v>2807</v>
      </c>
      <c r="N105" s="11">
        <v>1</v>
      </c>
      <c r="O105" s="11">
        <v>0</v>
      </c>
      <c r="P105" s="11">
        <f t="shared" si="4"/>
        <v>1</v>
      </c>
      <c r="Q105" s="11" t="str">
        <f t="shared" si="5"/>
        <v>team b victory</v>
      </c>
      <c r="R105" s="11" t="str">
        <f t="shared" si="6"/>
        <v>at least one scored</v>
      </c>
      <c r="S105" s="11" t="str">
        <f t="shared" si="7"/>
        <v>no BTTS</v>
      </c>
    </row>
    <row r="106" spans="11:19" x14ac:dyDescent="0.2">
      <c r="K106" s="12">
        <v>13547</v>
      </c>
      <c r="L106" s="11" t="s">
        <v>2805</v>
      </c>
      <c r="M106" s="11" t="s">
        <v>2807</v>
      </c>
      <c r="N106" s="11">
        <v>2</v>
      </c>
      <c r="O106" s="11">
        <v>0</v>
      </c>
      <c r="P106" s="11">
        <f t="shared" si="4"/>
        <v>2</v>
      </c>
      <c r="Q106" s="11" t="str">
        <f t="shared" si="5"/>
        <v>team a victory</v>
      </c>
      <c r="R106" s="11" t="str">
        <f t="shared" si="6"/>
        <v>at least one scored</v>
      </c>
      <c r="S106" s="11" t="str">
        <f t="shared" si="7"/>
        <v>no BTTS</v>
      </c>
    </row>
    <row r="107" spans="11:19" x14ac:dyDescent="0.2">
      <c r="K107" s="12">
        <v>14260</v>
      </c>
      <c r="L107" s="11" t="s">
        <v>2806</v>
      </c>
      <c r="M107" s="11" t="s">
        <v>2810</v>
      </c>
      <c r="N107" s="11">
        <v>1</v>
      </c>
      <c r="O107" s="11">
        <v>5</v>
      </c>
      <c r="P107" s="11">
        <f t="shared" si="4"/>
        <v>6</v>
      </c>
      <c r="Q107" s="11" t="str">
        <f t="shared" si="5"/>
        <v>team a victory</v>
      </c>
      <c r="R107" s="11" t="str">
        <f t="shared" si="6"/>
        <v>at least one scored</v>
      </c>
      <c r="S107" s="11" t="str">
        <f t="shared" si="7"/>
        <v>BTTS</v>
      </c>
    </row>
    <row r="108" spans="11:19" x14ac:dyDescent="0.2">
      <c r="K108" s="12">
        <v>14260</v>
      </c>
      <c r="L108" s="11" t="s">
        <v>2816</v>
      </c>
      <c r="M108" s="11" t="s">
        <v>2821</v>
      </c>
      <c r="N108" s="11">
        <v>5</v>
      </c>
      <c r="O108" s="11">
        <v>2</v>
      </c>
      <c r="P108" s="11">
        <f t="shared" si="4"/>
        <v>7</v>
      </c>
      <c r="Q108" s="11" t="str">
        <f t="shared" si="5"/>
        <v>team b victory</v>
      </c>
      <c r="R108" s="11" t="str">
        <f t="shared" si="6"/>
        <v>at least one scored</v>
      </c>
      <c r="S108" s="11" t="str">
        <f t="shared" si="7"/>
        <v>BTTS</v>
      </c>
    </row>
    <row r="109" spans="11:19" x14ac:dyDescent="0.2">
      <c r="K109" s="12">
        <v>14267</v>
      </c>
      <c r="L109" s="11" t="s">
        <v>2821</v>
      </c>
      <c r="M109" s="11" t="s">
        <v>2804</v>
      </c>
      <c r="N109" s="11">
        <v>0</v>
      </c>
      <c r="O109" s="11">
        <v>6</v>
      </c>
      <c r="P109" s="11">
        <f t="shared" si="4"/>
        <v>6</v>
      </c>
      <c r="Q109" s="11" t="str">
        <f t="shared" si="5"/>
        <v>team b victory</v>
      </c>
      <c r="R109" s="11" t="str">
        <f t="shared" si="6"/>
        <v>at least one scored</v>
      </c>
      <c r="S109" s="11" t="str">
        <f t="shared" si="7"/>
        <v>no BTTS</v>
      </c>
    </row>
    <row r="110" spans="11:19" x14ac:dyDescent="0.2">
      <c r="K110" s="12">
        <v>14267</v>
      </c>
      <c r="L110" s="11" t="s">
        <v>2816</v>
      </c>
      <c r="M110" s="11" t="s">
        <v>2806</v>
      </c>
      <c r="N110" s="11">
        <v>3</v>
      </c>
      <c r="O110" s="11">
        <v>1</v>
      </c>
      <c r="P110" s="11">
        <f t="shared" si="4"/>
        <v>4</v>
      </c>
      <c r="Q110" s="11" t="str">
        <f t="shared" si="5"/>
        <v>team b victory</v>
      </c>
      <c r="R110" s="11" t="str">
        <f t="shared" si="6"/>
        <v>at least one scored</v>
      </c>
      <c r="S110" s="11" t="str">
        <f t="shared" si="7"/>
        <v>BTTS</v>
      </c>
    </row>
    <row r="111" spans="11:19" x14ac:dyDescent="0.2">
      <c r="K111" s="12">
        <v>14274</v>
      </c>
      <c r="L111" s="11" t="s">
        <v>2806</v>
      </c>
      <c r="M111" s="11" t="s">
        <v>2804</v>
      </c>
      <c r="N111" s="11">
        <v>2</v>
      </c>
      <c r="O111" s="11">
        <v>3</v>
      </c>
      <c r="P111" s="11">
        <f t="shared" si="4"/>
        <v>5</v>
      </c>
      <c r="Q111" s="11" t="str">
        <f t="shared" si="5"/>
        <v>team a victory</v>
      </c>
      <c r="R111" s="11" t="str">
        <f t="shared" si="6"/>
        <v>at least one scored</v>
      </c>
      <c r="S111" s="11" t="str">
        <f t="shared" si="7"/>
        <v>BTTS</v>
      </c>
    </row>
    <row r="112" spans="11:19" x14ac:dyDescent="0.2">
      <c r="K112" s="12">
        <v>14274</v>
      </c>
      <c r="L112" s="11" t="s">
        <v>2816</v>
      </c>
      <c r="M112" s="11" t="s">
        <v>2810</v>
      </c>
      <c r="N112" s="11">
        <v>3</v>
      </c>
      <c r="O112" s="11">
        <v>0</v>
      </c>
      <c r="P112" s="11">
        <f t="shared" si="4"/>
        <v>3</v>
      </c>
      <c r="Q112" s="11" t="str">
        <f t="shared" si="5"/>
        <v>team b victory</v>
      </c>
      <c r="R112" s="11" t="str">
        <f t="shared" si="6"/>
        <v>at least one scored</v>
      </c>
      <c r="S112" s="11" t="str">
        <f t="shared" si="7"/>
        <v>no BTTS</v>
      </c>
    </row>
    <row r="113" spans="11:19" x14ac:dyDescent="0.2">
      <c r="K113" s="12">
        <v>14281</v>
      </c>
      <c r="L113" s="11" t="s">
        <v>2806</v>
      </c>
      <c r="M113" s="11" t="s">
        <v>2821</v>
      </c>
      <c r="N113" s="11">
        <v>4</v>
      </c>
      <c r="O113" s="11">
        <v>1</v>
      </c>
      <c r="P113" s="11">
        <f t="shared" si="4"/>
        <v>5</v>
      </c>
      <c r="Q113" s="11" t="str">
        <f t="shared" si="5"/>
        <v>team a victory</v>
      </c>
      <c r="R113" s="11" t="str">
        <f t="shared" si="6"/>
        <v>at least one scored</v>
      </c>
      <c r="S113" s="11" t="str">
        <f t="shared" si="7"/>
        <v>BTTS</v>
      </c>
    </row>
    <row r="114" spans="11:19" x14ac:dyDescent="0.2">
      <c r="K114" s="12">
        <v>14281</v>
      </c>
      <c r="L114" s="11" t="s">
        <v>2810</v>
      </c>
      <c r="M114" s="11" t="s">
        <v>2804</v>
      </c>
      <c r="N114" s="11">
        <v>1</v>
      </c>
      <c r="O114" s="11">
        <v>3</v>
      </c>
      <c r="P114" s="11">
        <f t="shared" si="4"/>
        <v>4</v>
      </c>
      <c r="Q114" s="11" t="str">
        <f t="shared" si="5"/>
        <v>team b victory</v>
      </c>
      <c r="R114" s="11" t="str">
        <f t="shared" si="6"/>
        <v>at least one scored</v>
      </c>
      <c r="S114" s="11" t="str">
        <f t="shared" si="7"/>
        <v>BTTS</v>
      </c>
    </row>
    <row r="115" spans="11:19" x14ac:dyDescent="0.2">
      <c r="K115" s="12">
        <v>14288</v>
      </c>
      <c r="L115" s="11" t="s">
        <v>2821</v>
      </c>
      <c r="M115" s="11" t="s">
        <v>2810</v>
      </c>
      <c r="N115" s="11">
        <v>1</v>
      </c>
      <c r="O115" s="11">
        <v>3</v>
      </c>
      <c r="P115" s="11">
        <f t="shared" si="4"/>
        <v>4</v>
      </c>
      <c r="Q115" s="11" t="str">
        <f t="shared" si="5"/>
        <v>team b victory</v>
      </c>
      <c r="R115" s="11" t="str">
        <f t="shared" si="6"/>
        <v>at least one scored</v>
      </c>
      <c r="S115" s="11" t="str">
        <f t="shared" si="7"/>
        <v>BTTS</v>
      </c>
    </row>
    <row r="116" spans="11:19" x14ac:dyDescent="0.2">
      <c r="K116" s="12">
        <v>14288</v>
      </c>
      <c r="L116" s="11" t="s">
        <v>2816</v>
      </c>
      <c r="M116" s="11" t="s">
        <v>2804</v>
      </c>
      <c r="N116" s="11">
        <v>2</v>
      </c>
      <c r="O116" s="11">
        <v>1</v>
      </c>
      <c r="P116" s="11">
        <f t="shared" si="4"/>
        <v>3</v>
      </c>
      <c r="Q116" s="11" t="str">
        <f t="shared" si="5"/>
        <v>team b victory</v>
      </c>
      <c r="R116" s="11" t="str">
        <f t="shared" si="6"/>
        <v>at least one scored</v>
      </c>
      <c r="S116" s="11" t="str">
        <f t="shared" si="7"/>
        <v>BTTS</v>
      </c>
    </row>
    <row r="117" spans="11:19" x14ac:dyDescent="0.2">
      <c r="K117" s="12">
        <v>15009</v>
      </c>
      <c r="L117" s="11" t="s">
        <v>2806</v>
      </c>
      <c r="M117" s="11" t="s">
        <v>2821</v>
      </c>
      <c r="N117" s="11">
        <v>5</v>
      </c>
      <c r="O117" s="11">
        <v>0</v>
      </c>
      <c r="P117" s="11">
        <f t="shared" si="4"/>
        <v>5</v>
      </c>
      <c r="Q117" s="11" t="str">
        <f t="shared" si="5"/>
        <v>team a victory</v>
      </c>
      <c r="R117" s="11" t="str">
        <f t="shared" si="6"/>
        <v>at least one scored</v>
      </c>
      <c r="S117" s="11" t="str">
        <f t="shared" si="7"/>
        <v>no BTTS</v>
      </c>
    </row>
    <row r="118" spans="11:19" x14ac:dyDescent="0.2">
      <c r="K118" s="12">
        <v>15016</v>
      </c>
      <c r="L118" s="11" t="s">
        <v>2806</v>
      </c>
      <c r="M118" s="11" t="s">
        <v>2816</v>
      </c>
      <c r="N118" s="11">
        <v>1</v>
      </c>
      <c r="O118" s="11">
        <v>0</v>
      </c>
      <c r="P118" s="11">
        <f t="shared" si="4"/>
        <v>1</v>
      </c>
      <c r="Q118" s="11" t="str">
        <f t="shared" si="5"/>
        <v>team a victory</v>
      </c>
      <c r="R118" s="11" t="str">
        <f t="shared" si="6"/>
        <v>at least one scored</v>
      </c>
      <c r="S118" s="11" t="str">
        <f t="shared" si="7"/>
        <v>no BTTS</v>
      </c>
    </row>
    <row r="119" spans="11:19" x14ac:dyDescent="0.2">
      <c r="K119" s="12">
        <v>15016</v>
      </c>
      <c r="L119" s="11" t="s">
        <v>2821</v>
      </c>
      <c r="M119" s="11" t="s">
        <v>2804</v>
      </c>
      <c r="N119" s="11">
        <v>0</v>
      </c>
      <c r="O119" s="11">
        <v>6</v>
      </c>
      <c r="P119" s="11">
        <f t="shared" si="4"/>
        <v>6</v>
      </c>
      <c r="Q119" s="11" t="str">
        <f t="shared" si="5"/>
        <v>team b victory</v>
      </c>
      <c r="R119" s="11" t="str">
        <f t="shared" si="6"/>
        <v>at least one scored</v>
      </c>
      <c r="S119" s="11" t="str">
        <f t="shared" si="7"/>
        <v>no BTTS</v>
      </c>
    </row>
    <row r="120" spans="11:19" x14ac:dyDescent="0.2">
      <c r="K120" s="12">
        <v>15019</v>
      </c>
      <c r="L120" s="11" t="s">
        <v>2805</v>
      </c>
      <c r="M120" s="11" t="s">
        <v>2816</v>
      </c>
      <c r="N120" s="11">
        <v>2</v>
      </c>
      <c r="O120" s="11">
        <v>1</v>
      </c>
      <c r="P120" s="11">
        <f t="shared" si="4"/>
        <v>3</v>
      </c>
      <c r="Q120" s="11" t="str">
        <f t="shared" si="5"/>
        <v>team b victory</v>
      </c>
      <c r="R120" s="11" t="str">
        <f t="shared" si="6"/>
        <v>at least one scored</v>
      </c>
      <c r="S120" s="11" t="str">
        <f t="shared" si="7"/>
        <v>BTTS</v>
      </c>
    </row>
    <row r="121" spans="11:19" x14ac:dyDescent="0.2">
      <c r="K121" s="12">
        <v>15023</v>
      </c>
      <c r="L121" s="11" t="s">
        <v>2805</v>
      </c>
      <c r="M121" s="11" t="s">
        <v>2821</v>
      </c>
      <c r="N121" s="11">
        <v>6</v>
      </c>
      <c r="O121" s="11">
        <v>1</v>
      </c>
      <c r="P121" s="11">
        <f t="shared" si="4"/>
        <v>7</v>
      </c>
      <c r="Q121" s="11" t="str">
        <f t="shared" si="5"/>
        <v>team a victory</v>
      </c>
      <c r="R121" s="11" t="str">
        <f t="shared" si="6"/>
        <v>at least one scored</v>
      </c>
      <c r="S121" s="11" t="str">
        <f t="shared" si="7"/>
        <v>BTTS</v>
      </c>
    </row>
    <row r="122" spans="11:19" x14ac:dyDescent="0.2">
      <c r="K122" s="12">
        <v>15023</v>
      </c>
      <c r="L122" s="11" t="s">
        <v>2806</v>
      </c>
      <c r="M122" s="11" t="s">
        <v>2804</v>
      </c>
      <c r="N122" s="11">
        <v>0</v>
      </c>
      <c r="O122" s="11">
        <v>2</v>
      </c>
      <c r="P122" s="11">
        <f t="shared" si="4"/>
        <v>2</v>
      </c>
      <c r="Q122" s="11" t="str">
        <f t="shared" si="5"/>
        <v>team b victory</v>
      </c>
      <c r="R122" s="11" t="str">
        <f t="shared" si="6"/>
        <v>at least one scored</v>
      </c>
      <c r="S122" s="11" t="str">
        <f t="shared" si="7"/>
        <v>no BTTS</v>
      </c>
    </row>
    <row r="123" spans="11:19" x14ac:dyDescent="0.2">
      <c r="K123" s="12">
        <v>15030</v>
      </c>
      <c r="L123" s="11" t="s">
        <v>2805</v>
      </c>
      <c r="M123" s="11" t="s">
        <v>2804</v>
      </c>
      <c r="N123" s="11">
        <v>1</v>
      </c>
      <c r="O123" s="11">
        <v>0</v>
      </c>
      <c r="P123" s="11">
        <f t="shared" si="4"/>
        <v>1</v>
      </c>
      <c r="Q123" s="11" t="str">
        <f t="shared" si="5"/>
        <v>team b victory</v>
      </c>
      <c r="R123" s="11" t="str">
        <f t="shared" si="6"/>
        <v>at least one scored</v>
      </c>
      <c r="S123" s="11" t="str">
        <f t="shared" si="7"/>
        <v>no BTTS</v>
      </c>
    </row>
    <row r="124" spans="11:19" x14ac:dyDescent="0.2">
      <c r="K124" s="12">
        <v>15030</v>
      </c>
      <c r="L124" s="11" t="s">
        <v>2821</v>
      </c>
      <c r="M124" s="11" t="s">
        <v>2816</v>
      </c>
      <c r="N124" s="11">
        <v>0</v>
      </c>
      <c r="O124" s="11">
        <v>4</v>
      </c>
      <c r="P124" s="11">
        <f t="shared" si="4"/>
        <v>4</v>
      </c>
      <c r="Q124" s="11" t="str">
        <f t="shared" si="5"/>
        <v>team b victory</v>
      </c>
      <c r="R124" s="11" t="str">
        <f t="shared" si="6"/>
        <v>at least one scored</v>
      </c>
      <c r="S124" s="11" t="str">
        <f t="shared" si="7"/>
        <v>no BTTS</v>
      </c>
    </row>
    <row r="125" spans="11:19" x14ac:dyDescent="0.2">
      <c r="K125" s="12">
        <v>15033</v>
      </c>
      <c r="L125" s="11" t="s">
        <v>2816</v>
      </c>
      <c r="M125" s="11" t="s">
        <v>2804</v>
      </c>
      <c r="N125" s="11">
        <v>0</v>
      </c>
      <c r="O125" s="11">
        <v>2</v>
      </c>
      <c r="P125" s="11">
        <f t="shared" si="4"/>
        <v>2</v>
      </c>
      <c r="Q125" s="11" t="str">
        <f t="shared" si="5"/>
        <v>team b victory</v>
      </c>
      <c r="R125" s="11" t="str">
        <f t="shared" si="6"/>
        <v>at least one scored</v>
      </c>
      <c r="S125" s="11" t="str">
        <f t="shared" si="7"/>
        <v>no BTTS</v>
      </c>
    </row>
    <row r="126" spans="11:19" x14ac:dyDescent="0.2">
      <c r="K126" s="12">
        <v>15039</v>
      </c>
      <c r="L126" s="11" t="s">
        <v>2806</v>
      </c>
      <c r="M126" s="11" t="s">
        <v>2805</v>
      </c>
      <c r="N126" s="11">
        <v>0</v>
      </c>
      <c r="O126" s="11">
        <v>1</v>
      </c>
      <c r="P126" s="11">
        <f t="shared" si="4"/>
        <v>1</v>
      </c>
      <c r="Q126" s="11" t="str">
        <f t="shared" si="5"/>
        <v>team b victory</v>
      </c>
      <c r="R126" s="11" t="str">
        <f t="shared" si="6"/>
        <v>at least one scored</v>
      </c>
      <c r="S126" s="11" t="str">
        <f t="shared" si="7"/>
        <v>no BTTS</v>
      </c>
    </row>
    <row r="127" spans="11:19" x14ac:dyDescent="0.2">
      <c r="K127" s="12">
        <v>15351</v>
      </c>
      <c r="L127" s="11" t="s">
        <v>2804</v>
      </c>
      <c r="M127" s="11" t="s">
        <v>2806</v>
      </c>
      <c r="N127" s="11">
        <v>6</v>
      </c>
      <c r="O127" s="11">
        <v>1</v>
      </c>
      <c r="P127" s="11">
        <f t="shared" si="4"/>
        <v>7</v>
      </c>
      <c r="Q127" s="11" t="str">
        <f t="shared" si="5"/>
        <v>team a victory</v>
      </c>
      <c r="R127" s="11" t="str">
        <f t="shared" si="6"/>
        <v>at least one scored</v>
      </c>
      <c r="S127" s="11" t="str">
        <f t="shared" si="7"/>
        <v>BTTS</v>
      </c>
    </row>
    <row r="128" spans="11:19" x14ac:dyDescent="0.2">
      <c r="K128" s="12">
        <v>15352</v>
      </c>
      <c r="L128" s="11" t="s">
        <v>2805</v>
      </c>
      <c r="M128" s="11" t="s">
        <v>2810</v>
      </c>
      <c r="N128" s="11">
        <v>4</v>
      </c>
      <c r="O128" s="11">
        <v>3</v>
      </c>
      <c r="P128" s="11">
        <f t="shared" si="4"/>
        <v>7</v>
      </c>
      <c r="Q128" s="11" t="str">
        <f t="shared" si="5"/>
        <v>team a victory</v>
      </c>
      <c r="R128" s="11" t="str">
        <f t="shared" si="6"/>
        <v>at least one scored</v>
      </c>
      <c r="S128" s="11" t="str">
        <f t="shared" si="7"/>
        <v>BTTS</v>
      </c>
    </row>
    <row r="129" spans="11:19" x14ac:dyDescent="0.2">
      <c r="K129" s="12">
        <v>15355</v>
      </c>
      <c r="L129" s="11" t="s">
        <v>2807</v>
      </c>
      <c r="M129" s="11" t="s">
        <v>2806</v>
      </c>
      <c r="N129" s="11">
        <v>6</v>
      </c>
      <c r="O129" s="11">
        <v>1</v>
      </c>
      <c r="P129" s="11">
        <f t="shared" si="4"/>
        <v>7</v>
      </c>
      <c r="Q129" s="11" t="str">
        <f t="shared" si="5"/>
        <v>team a victory</v>
      </c>
      <c r="R129" s="11" t="str">
        <f t="shared" si="6"/>
        <v>at least one scored</v>
      </c>
      <c r="S129" s="11" t="str">
        <f t="shared" si="7"/>
        <v>BTTS</v>
      </c>
    </row>
    <row r="130" spans="11:19" x14ac:dyDescent="0.2">
      <c r="K130" s="12">
        <v>15358</v>
      </c>
      <c r="L130" s="11" t="s">
        <v>2805</v>
      </c>
      <c r="M130" s="11" t="s">
        <v>2807</v>
      </c>
      <c r="N130" s="11">
        <v>2</v>
      </c>
      <c r="O130" s="11">
        <v>1</v>
      </c>
      <c r="P130" s="11">
        <f t="shared" si="4"/>
        <v>3</v>
      </c>
      <c r="Q130" s="11" t="str">
        <f t="shared" si="5"/>
        <v>team a victory</v>
      </c>
      <c r="R130" s="11" t="str">
        <f t="shared" si="6"/>
        <v>at least one scored</v>
      </c>
      <c r="S130" s="11" t="str">
        <f t="shared" si="7"/>
        <v>BTTS</v>
      </c>
    </row>
    <row r="131" spans="11:19" x14ac:dyDescent="0.2">
      <c r="K131" s="12">
        <v>15359</v>
      </c>
      <c r="L131" s="11" t="s">
        <v>2810</v>
      </c>
      <c r="M131" s="11" t="s">
        <v>2816</v>
      </c>
      <c r="N131" s="11">
        <v>1</v>
      </c>
      <c r="O131" s="11">
        <v>1</v>
      </c>
      <c r="P131" s="11">
        <f t="shared" ref="P131:P194" si="8">N131+O131</f>
        <v>2</v>
      </c>
      <c r="Q131" s="11" t="str">
        <f t="shared" ref="Q131:Q194" si="9">IF(N131&gt; O130,"team a victory", "team b victory")</f>
        <v>team b victory</v>
      </c>
      <c r="R131" s="11" t="str">
        <f t="shared" ref="R131:R194" si="10">IF(N131+O131&gt;0, "at least one scored", "no one scored")</f>
        <v>at least one scored</v>
      </c>
      <c r="S131" s="11" t="str">
        <f t="shared" ref="S131:S194" si="11">IF(AND(N131&gt;=1, O131&gt;=1), "BTTS", "no BTTS")</f>
        <v>BTTS</v>
      </c>
    </row>
    <row r="132" spans="11:19" x14ac:dyDescent="0.2">
      <c r="K132" s="12">
        <v>15359</v>
      </c>
      <c r="L132" s="11" t="s">
        <v>2804</v>
      </c>
      <c r="M132" s="11" t="s">
        <v>2821</v>
      </c>
      <c r="N132" s="11">
        <v>7</v>
      </c>
      <c r="O132" s="11">
        <v>0</v>
      </c>
      <c r="P132" s="11">
        <f t="shared" si="8"/>
        <v>7</v>
      </c>
      <c r="Q132" s="11" t="str">
        <f t="shared" si="9"/>
        <v>team a victory</v>
      </c>
      <c r="R132" s="11" t="str">
        <f t="shared" si="10"/>
        <v>at least one scored</v>
      </c>
      <c r="S132" s="11" t="str">
        <f t="shared" si="11"/>
        <v>no BTTS</v>
      </c>
    </row>
    <row r="133" spans="11:19" x14ac:dyDescent="0.2">
      <c r="K133" s="12">
        <v>15362</v>
      </c>
      <c r="L133" s="11" t="s">
        <v>2807</v>
      </c>
      <c r="M133" s="11" t="s">
        <v>2816</v>
      </c>
      <c r="N133" s="11">
        <v>2</v>
      </c>
      <c r="O133" s="11">
        <v>1</v>
      </c>
      <c r="P133" s="11">
        <f t="shared" si="8"/>
        <v>3</v>
      </c>
      <c r="Q133" s="11" t="str">
        <f t="shared" si="9"/>
        <v>team a victory</v>
      </c>
      <c r="R133" s="11" t="str">
        <f t="shared" si="10"/>
        <v>at least one scored</v>
      </c>
      <c r="S133" s="11" t="str">
        <f t="shared" si="11"/>
        <v>BTTS</v>
      </c>
    </row>
    <row r="134" spans="11:19" x14ac:dyDescent="0.2">
      <c r="K134" s="12">
        <v>15363</v>
      </c>
      <c r="L134" s="11" t="s">
        <v>2805</v>
      </c>
      <c r="M134" s="11" t="s">
        <v>2821</v>
      </c>
      <c r="N134" s="11">
        <v>12</v>
      </c>
      <c r="O134" s="11">
        <v>0</v>
      </c>
      <c r="P134" s="11">
        <f t="shared" si="8"/>
        <v>12</v>
      </c>
      <c r="Q134" s="11" t="str">
        <f t="shared" si="9"/>
        <v>team a victory</v>
      </c>
      <c r="R134" s="11" t="str">
        <f t="shared" si="10"/>
        <v>at least one scored</v>
      </c>
      <c r="S134" s="11" t="str">
        <f t="shared" si="11"/>
        <v>no BTTS</v>
      </c>
    </row>
    <row r="135" spans="11:19" x14ac:dyDescent="0.2">
      <c r="K135" s="12">
        <v>15363</v>
      </c>
      <c r="L135" s="11" t="s">
        <v>2806</v>
      </c>
      <c r="M135" s="11" t="s">
        <v>2810</v>
      </c>
      <c r="N135" s="11">
        <v>0</v>
      </c>
      <c r="O135" s="11">
        <v>2</v>
      </c>
      <c r="P135" s="11">
        <f t="shared" si="8"/>
        <v>2</v>
      </c>
      <c r="Q135" s="11" t="str">
        <f t="shared" si="9"/>
        <v>team b victory</v>
      </c>
      <c r="R135" s="11" t="str">
        <f t="shared" si="10"/>
        <v>at least one scored</v>
      </c>
      <c r="S135" s="11" t="str">
        <f t="shared" si="11"/>
        <v>no BTTS</v>
      </c>
    </row>
    <row r="136" spans="11:19" x14ac:dyDescent="0.2">
      <c r="K136" s="12">
        <v>15365</v>
      </c>
      <c r="L136" s="11" t="s">
        <v>2804</v>
      </c>
      <c r="M136" s="11" t="s">
        <v>2807</v>
      </c>
      <c r="N136" s="11">
        <v>1</v>
      </c>
      <c r="O136" s="11">
        <v>0</v>
      </c>
      <c r="P136" s="11">
        <f t="shared" si="8"/>
        <v>1</v>
      </c>
      <c r="Q136" s="11" t="str">
        <f t="shared" si="9"/>
        <v>team b victory</v>
      </c>
      <c r="R136" s="11" t="str">
        <f t="shared" si="10"/>
        <v>at least one scored</v>
      </c>
      <c r="S136" s="11" t="str">
        <f t="shared" si="11"/>
        <v>no BTTS</v>
      </c>
    </row>
    <row r="137" spans="11:19" x14ac:dyDescent="0.2">
      <c r="K137" s="12">
        <v>15366</v>
      </c>
      <c r="L137" s="11" t="s">
        <v>2805</v>
      </c>
      <c r="M137" s="11" t="s">
        <v>2816</v>
      </c>
      <c r="N137" s="11">
        <v>3</v>
      </c>
      <c r="O137" s="11">
        <v>1</v>
      </c>
      <c r="P137" s="11">
        <f t="shared" si="8"/>
        <v>4</v>
      </c>
      <c r="Q137" s="11" t="str">
        <f t="shared" si="9"/>
        <v>team a victory</v>
      </c>
      <c r="R137" s="11" t="str">
        <f t="shared" si="10"/>
        <v>at least one scored</v>
      </c>
      <c r="S137" s="11" t="str">
        <f t="shared" si="11"/>
        <v>BTTS</v>
      </c>
    </row>
    <row r="138" spans="11:19" x14ac:dyDescent="0.2">
      <c r="K138" s="12">
        <v>15366</v>
      </c>
      <c r="L138" s="11" t="s">
        <v>2821</v>
      </c>
      <c r="M138" s="11" t="s">
        <v>2810</v>
      </c>
      <c r="N138" s="11">
        <v>1</v>
      </c>
      <c r="O138" s="11">
        <v>3</v>
      </c>
      <c r="P138" s="11">
        <f t="shared" si="8"/>
        <v>4</v>
      </c>
      <c r="Q138" s="11" t="str">
        <f t="shared" si="9"/>
        <v>team b victory</v>
      </c>
      <c r="R138" s="11" t="str">
        <f t="shared" si="10"/>
        <v>at least one scored</v>
      </c>
      <c r="S138" s="11" t="str">
        <f t="shared" si="11"/>
        <v>BTTS</v>
      </c>
    </row>
    <row r="139" spans="11:19" x14ac:dyDescent="0.2">
      <c r="K139" s="12">
        <v>15369</v>
      </c>
      <c r="L139" s="11" t="s">
        <v>2821</v>
      </c>
      <c r="M139" s="11" t="s">
        <v>2816</v>
      </c>
      <c r="N139" s="11">
        <v>1</v>
      </c>
      <c r="O139" s="11">
        <v>2</v>
      </c>
      <c r="P139" s="11">
        <f t="shared" si="8"/>
        <v>3</v>
      </c>
      <c r="Q139" s="11" t="str">
        <f t="shared" si="9"/>
        <v>team b victory</v>
      </c>
      <c r="R139" s="11" t="str">
        <f t="shared" si="10"/>
        <v>at least one scored</v>
      </c>
      <c r="S139" s="11" t="str">
        <f t="shared" si="11"/>
        <v>BTTS</v>
      </c>
    </row>
    <row r="140" spans="11:19" x14ac:dyDescent="0.2">
      <c r="K140" s="12">
        <v>15369</v>
      </c>
      <c r="L140" s="11" t="s">
        <v>2804</v>
      </c>
      <c r="M140" s="11" t="s">
        <v>2810</v>
      </c>
      <c r="N140" s="11">
        <v>3</v>
      </c>
      <c r="O140" s="11">
        <v>1</v>
      </c>
      <c r="P140" s="11">
        <f t="shared" si="8"/>
        <v>4</v>
      </c>
      <c r="Q140" s="11" t="str">
        <f t="shared" si="9"/>
        <v>team a victory</v>
      </c>
      <c r="R140" s="11" t="str">
        <f t="shared" si="10"/>
        <v>at least one scored</v>
      </c>
      <c r="S140" s="11" t="str">
        <f t="shared" si="11"/>
        <v>BTTS</v>
      </c>
    </row>
    <row r="141" spans="11:19" x14ac:dyDescent="0.2">
      <c r="K141" s="12">
        <v>15372</v>
      </c>
      <c r="L141" s="11" t="s">
        <v>2805</v>
      </c>
      <c r="M141" s="11" t="s">
        <v>2806</v>
      </c>
      <c r="N141" s="11">
        <v>0</v>
      </c>
      <c r="O141" s="11">
        <v>0</v>
      </c>
      <c r="P141" s="11">
        <f t="shared" si="8"/>
        <v>0</v>
      </c>
      <c r="Q141" s="11" t="str">
        <f t="shared" si="9"/>
        <v>team b victory</v>
      </c>
      <c r="R141" s="11" t="str">
        <f t="shared" si="10"/>
        <v>no one scored</v>
      </c>
      <c r="S141" s="11" t="str">
        <f t="shared" si="11"/>
        <v>no BTTS</v>
      </c>
    </row>
    <row r="142" spans="11:19" x14ac:dyDescent="0.2">
      <c r="K142" s="12">
        <v>15372</v>
      </c>
      <c r="L142" s="11" t="s">
        <v>2807</v>
      </c>
      <c r="M142" s="11" t="s">
        <v>2821</v>
      </c>
      <c r="N142" s="11">
        <v>5</v>
      </c>
      <c r="O142" s="11">
        <v>1</v>
      </c>
      <c r="P142" s="11">
        <f t="shared" si="8"/>
        <v>6</v>
      </c>
      <c r="Q142" s="11" t="str">
        <f t="shared" si="9"/>
        <v>team a victory</v>
      </c>
      <c r="R142" s="11" t="str">
        <f t="shared" si="10"/>
        <v>at least one scored</v>
      </c>
      <c r="S142" s="11" t="str">
        <f t="shared" si="11"/>
        <v>BTTS</v>
      </c>
    </row>
    <row r="143" spans="11:19" x14ac:dyDescent="0.2">
      <c r="K143" s="12">
        <v>15373</v>
      </c>
      <c r="L143" s="11" t="s">
        <v>2804</v>
      </c>
      <c r="M143" s="11" t="s">
        <v>2816</v>
      </c>
      <c r="N143" s="11">
        <v>3</v>
      </c>
      <c r="O143" s="11">
        <v>0</v>
      </c>
      <c r="P143" s="11">
        <f t="shared" si="8"/>
        <v>3</v>
      </c>
      <c r="Q143" s="11" t="str">
        <f t="shared" si="9"/>
        <v>team a victory</v>
      </c>
      <c r="R143" s="11" t="str">
        <f t="shared" si="10"/>
        <v>at least one scored</v>
      </c>
      <c r="S143" s="11" t="str">
        <f t="shared" si="11"/>
        <v>no BTTS</v>
      </c>
    </row>
    <row r="144" spans="11:19" x14ac:dyDescent="0.2">
      <c r="K144" s="12">
        <v>15377</v>
      </c>
      <c r="L144" s="11" t="s">
        <v>2807</v>
      </c>
      <c r="M144" s="11" t="s">
        <v>2810</v>
      </c>
      <c r="N144" s="11">
        <v>1</v>
      </c>
      <c r="O144" s="11">
        <v>1</v>
      </c>
      <c r="P144" s="11">
        <f t="shared" si="8"/>
        <v>2</v>
      </c>
      <c r="Q144" s="11" t="str">
        <f t="shared" si="9"/>
        <v>team a victory</v>
      </c>
      <c r="R144" s="11" t="str">
        <f t="shared" si="10"/>
        <v>at least one scored</v>
      </c>
      <c r="S144" s="11" t="str">
        <f t="shared" si="11"/>
        <v>BTTS</v>
      </c>
    </row>
    <row r="145" spans="11:19" x14ac:dyDescent="0.2">
      <c r="K145" s="12">
        <v>15377</v>
      </c>
      <c r="L145" s="11" t="s">
        <v>2806</v>
      </c>
      <c r="M145" s="11" t="s">
        <v>2821</v>
      </c>
      <c r="N145" s="11">
        <v>2</v>
      </c>
      <c r="O145" s="11">
        <v>1</v>
      </c>
      <c r="P145" s="11">
        <f t="shared" si="8"/>
        <v>3</v>
      </c>
      <c r="Q145" s="11" t="str">
        <f t="shared" si="9"/>
        <v>team a victory</v>
      </c>
      <c r="R145" s="11" t="str">
        <f t="shared" si="10"/>
        <v>at least one scored</v>
      </c>
      <c r="S145" s="11" t="str">
        <f t="shared" si="11"/>
        <v>BTTS</v>
      </c>
    </row>
    <row r="146" spans="11:19" x14ac:dyDescent="0.2">
      <c r="K146" s="12">
        <v>15379</v>
      </c>
      <c r="L146" s="11" t="s">
        <v>2806</v>
      </c>
      <c r="M146" s="11" t="s">
        <v>2816</v>
      </c>
      <c r="N146" s="11">
        <v>0</v>
      </c>
      <c r="O146" s="11">
        <v>0</v>
      </c>
      <c r="P146" s="11">
        <f t="shared" si="8"/>
        <v>0</v>
      </c>
      <c r="Q146" s="11" t="str">
        <f t="shared" si="9"/>
        <v>team b victory</v>
      </c>
      <c r="R146" s="11" t="str">
        <f t="shared" si="10"/>
        <v>no one scored</v>
      </c>
      <c r="S146" s="11" t="str">
        <f t="shared" si="11"/>
        <v>no BTTS</v>
      </c>
    </row>
    <row r="147" spans="11:19" x14ac:dyDescent="0.2">
      <c r="K147" s="12">
        <v>15379</v>
      </c>
      <c r="L147" s="11" t="s">
        <v>2804</v>
      </c>
      <c r="M147" s="11" t="s">
        <v>2805</v>
      </c>
      <c r="N147" s="11">
        <v>1</v>
      </c>
      <c r="O147" s="11">
        <v>0</v>
      </c>
      <c r="P147" s="11">
        <f t="shared" si="8"/>
        <v>1</v>
      </c>
      <c r="Q147" s="11" t="str">
        <f t="shared" si="9"/>
        <v>team a victory</v>
      </c>
      <c r="R147" s="11" t="str">
        <f t="shared" si="10"/>
        <v>at least one scored</v>
      </c>
      <c r="S147" s="11" t="str">
        <f t="shared" si="11"/>
        <v>no BTTS</v>
      </c>
    </row>
    <row r="148" spans="11:19" x14ac:dyDescent="0.2">
      <c r="K148" s="12">
        <v>16451</v>
      </c>
      <c r="L148" s="11" t="s">
        <v>2806</v>
      </c>
      <c r="M148" s="11" t="s">
        <v>2821</v>
      </c>
      <c r="N148" s="11">
        <v>6</v>
      </c>
      <c r="O148" s="11">
        <v>3</v>
      </c>
      <c r="P148" s="11">
        <f t="shared" si="8"/>
        <v>9</v>
      </c>
      <c r="Q148" s="11" t="str">
        <f t="shared" si="9"/>
        <v>team a victory</v>
      </c>
      <c r="R148" s="11" t="str">
        <f t="shared" si="10"/>
        <v>at least one scored</v>
      </c>
      <c r="S148" s="11" t="str">
        <f t="shared" si="11"/>
        <v>BTTS</v>
      </c>
    </row>
    <row r="149" spans="11:19" x14ac:dyDescent="0.2">
      <c r="K149" s="12">
        <v>16455</v>
      </c>
      <c r="L149" s="11" t="s">
        <v>2805</v>
      </c>
      <c r="M149" s="11" t="s">
        <v>2815</v>
      </c>
      <c r="N149" s="11">
        <v>4</v>
      </c>
      <c r="O149" s="11">
        <v>0</v>
      </c>
      <c r="P149" s="11">
        <f t="shared" si="8"/>
        <v>4</v>
      </c>
      <c r="Q149" s="11" t="str">
        <f t="shared" si="9"/>
        <v>team a victory</v>
      </c>
      <c r="R149" s="11" t="str">
        <f t="shared" si="10"/>
        <v>at least one scored</v>
      </c>
      <c r="S149" s="11" t="str">
        <f t="shared" si="11"/>
        <v>no BTTS</v>
      </c>
    </row>
    <row r="150" spans="11:19" x14ac:dyDescent="0.2">
      <c r="K150" s="12">
        <v>16458</v>
      </c>
      <c r="L150" s="11" t="s">
        <v>2807</v>
      </c>
      <c r="M150" s="11" t="s">
        <v>2818</v>
      </c>
      <c r="N150" s="11">
        <v>3</v>
      </c>
      <c r="O150" s="11">
        <v>0</v>
      </c>
      <c r="P150" s="11">
        <f t="shared" si="8"/>
        <v>3</v>
      </c>
      <c r="Q150" s="11" t="str">
        <f t="shared" si="9"/>
        <v>team a victory</v>
      </c>
      <c r="R150" s="11" t="str">
        <f t="shared" si="10"/>
        <v>at least one scored</v>
      </c>
      <c r="S150" s="11" t="str">
        <f t="shared" si="11"/>
        <v>no BTTS</v>
      </c>
    </row>
    <row r="151" spans="11:19" x14ac:dyDescent="0.2">
      <c r="K151" s="12">
        <v>16461</v>
      </c>
      <c r="L151" s="11" t="s">
        <v>2806</v>
      </c>
      <c r="M151" s="11" t="s">
        <v>2815</v>
      </c>
      <c r="N151" s="11">
        <v>5</v>
      </c>
      <c r="O151" s="11">
        <v>0</v>
      </c>
      <c r="P151" s="11">
        <f t="shared" si="8"/>
        <v>5</v>
      </c>
      <c r="Q151" s="11" t="str">
        <f t="shared" si="9"/>
        <v>team a victory</v>
      </c>
      <c r="R151" s="11" t="str">
        <f t="shared" si="10"/>
        <v>at least one scored</v>
      </c>
      <c r="S151" s="11" t="str">
        <f t="shared" si="11"/>
        <v>no BTTS</v>
      </c>
    </row>
    <row r="152" spans="11:19" x14ac:dyDescent="0.2">
      <c r="K152" s="12">
        <v>16461</v>
      </c>
      <c r="L152" s="11" t="s">
        <v>2821</v>
      </c>
      <c r="M152" s="11" t="s">
        <v>2804</v>
      </c>
      <c r="N152" s="11">
        <v>1</v>
      </c>
      <c r="O152" s="11">
        <v>5</v>
      </c>
      <c r="P152" s="11">
        <f t="shared" si="8"/>
        <v>6</v>
      </c>
      <c r="Q152" s="11" t="str">
        <f t="shared" si="9"/>
        <v>team a victory</v>
      </c>
      <c r="R152" s="11" t="str">
        <f t="shared" si="10"/>
        <v>at least one scored</v>
      </c>
      <c r="S152" s="11" t="str">
        <f t="shared" si="11"/>
        <v>BTTS</v>
      </c>
    </row>
    <row r="153" spans="11:19" x14ac:dyDescent="0.2">
      <c r="K153" s="12">
        <v>16465</v>
      </c>
      <c r="L153" s="11" t="s">
        <v>2815</v>
      </c>
      <c r="M153" s="11" t="s">
        <v>2807</v>
      </c>
      <c r="N153" s="11">
        <v>0</v>
      </c>
      <c r="O153" s="11">
        <v>2</v>
      </c>
      <c r="P153" s="11">
        <f t="shared" si="8"/>
        <v>2</v>
      </c>
      <c r="Q153" s="11" t="str">
        <f t="shared" si="9"/>
        <v>team b victory</v>
      </c>
      <c r="R153" s="11" t="str">
        <f t="shared" si="10"/>
        <v>at least one scored</v>
      </c>
      <c r="S153" s="11" t="str">
        <f t="shared" si="11"/>
        <v>no BTTS</v>
      </c>
    </row>
    <row r="154" spans="11:19" x14ac:dyDescent="0.2">
      <c r="K154" s="12">
        <v>16465</v>
      </c>
      <c r="L154" s="11" t="s">
        <v>2818</v>
      </c>
      <c r="M154" s="11" t="s">
        <v>2804</v>
      </c>
      <c r="N154" s="11">
        <v>0</v>
      </c>
      <c r="O154" s="11">
        <v>7</v>
      </c>
      <c r="P154" s="11">
        <f t="shared" si="8"/>
        <v>7</v>
      </c>
      <c r="Q154" s="11" t="str">
        <f t="shared" si="9"/>
        <v>team b victory</v>
      </c>
      <c r="R154" s="11" t="str">
        <f t="shared" si="10"/>
        <v>at least one scored</v>
      </c>
      <c r="S154" s="11" t="str">
        <f t="shared" si="11"/>
        <v>no BTTS</v>
      </c>
    </row>
    <row r="155" spans="11:19" x14ac:dyDescent="0.2">
      <c r="K155" s="12">
        <v>16468</v>
      </c>
      <c r="L155" s="11" t="s">
        <v>2805</v>
      </c>
      <c r="M155" s="11" t="s">
        <v>2821</v>
      </c>
      <c r="N155" s="11">
        <v>4</v>
      </c>
      <c r="O155" s="11">
        <v>2</v>
      </c>
      <c r="P155" s="11">
        <f t="shared" si="8"/>
        <v>6</v>
      </c>
      <c r="Q155" s="11" t="str">
        <f t="shared" si="9"/>
        <v>team b victory</v>
      </c>
      <c r="R155" s="11" t="str">
        <f t="shared" si="10"/>
        <v>at least one scored</v>
      </c>
      <c r="S155" s="11" t="str">
        <f t="shared" si="11"/>
        <v>BTTS</v>
      </c>
    </row>
    <row r="156" spans="11:19" x14ac:dyDescent="0.2">
      <c r="K156" s="12">
        <v>16468</v>
      </c>
      <c r="L156" s="11" t="s">
        <v>2806</v>
      </c>
      <c r="M156" s="11" t="s">
        <v>2818</v>
      </c>
      <c r="N156" s="11">
        <v>2</v>
      </c>
      <c r="O156" s="11">
        <v>0</v>
      </c>
      <c r="P156" s="11">
        <f t="shared" si="8"/>
        <v>2</v>
      </c>
      <c r="Q156" s="11" t="str">
        <f t="shared" si="9"/>
        <v>team b victory</v>
      </c>
      <c r="R156" s="11" t="str">
        <f t="shared" si="10"/>
        <v>at least one scored</v>
      </c>
      <c r="S156" s="11" t="str">
        <f t="shared" si="11"/>
        <v>no BTTS</v>
      </c>
    </row>
    <row r="157" spans="11:19" x14ac:dyDescent="0.2">
      <c r="K157" s="12">
        <v>16475</v>
      </c>
      <c r="L157" s="11" t="s">
        <v>2805</v>
      </c>
      <c r="M157" s="11" t="s">
        <v>2818</v>
      </c>
      <c r="N157" s="11">
        <v>9</v>
      </c>
      <c r="O157" s="11">
        <v>1</v>
      </c>
      <c r="P157" s="11">
        <f t="shared" si="8"/>
        <v>10</v>
      </c>
      <c r="Q157" s="11" t="str">
        <f t="shared" si="9"/>
        <v>team a victory</v>
      </c>
      <c r="R157" s="11" t="str">
        <f t="shared" si="10"/>
        <v>at least one scored</v>
      </c>
      <c r="S157" s="11" t="str">
        <f t="shared" si="11"/>
        <v>BTTS</v>
      </c>
    </row>
    <row r="158" spans="11:19" x14ac:dyDescent="0.2">
      <c r="K158" s="12">
        <v>16475</v>
      </c>
      <c r="L158" s="11" t="s">
        <v>2807</v>
      </c>
      <c r="M158" s="11" t="s">
        <v>2804</v>
      </c>
      <c r="N158" s="11">
        <v>3</v>
      </c>
      <c r="O158" s="11">
        <v>0</v>
      </c>
      <c r="P158" s="11">
        <f t="shared" si="8"/>
        <v>3</v>
      </c>
      <c r="Q158" s="11" t="str">
        <f t="shared" si="9"/>
        <v>team a victory</v>
      </c>
      <c r="R158" s="11" t="str">
        <f t="shared" si="10"/>
        <v>at least one scored</v>
      </c>
      <c r="S158" s="11" t="str">
        <f t="shared" si="11"/>
        <v>no BTTS</v>
      </c>
    </row>
    <row r="159" spans="11:19" x14ac:dyDescent="0.2">
      <c r="K159" s="12">
        <v>16479</v>
      </c>
      <c r="L159" s="11" t="s">
        <v>2815</v>
      </c>
      <c r="M159" s="11" t="s">
        <v>2821</v>
      </c>
      <c r="N159" s="11">
        <v>0</v>
      </c>
      <c r="O159" s="11">
        <v>0</v>
      </c>
      <c r="P159" s="11">
        <f t="shared" si="8"/>
        <v>0</v>
      </c>
      <c r="Q159" s="11" t="str">
        <f t="shared" si="9"/>
        <v>team b victory</v>
      </c>
      <c r="R159" s="11" t="str">
        <f t="shared" si="10"/>
        <v>no one scored</v>
      </c>
      <c r="S159" s="11" t="str">
        <f t="shared" si="11"/>
        <v>no BTTS</v>
      </c>
    </row>
    <row r="160" spans="11:19" x14ac:dyDescent="0.2">
      <c r="K160" s="12">
        <v>16479</v>
      </c>
      <c r="L160" s="11" t="s">
        <v>2806</v>
      </c>
      <c r="M160" s="11" t="s">
        <v>2805</v>
      </c>
      <c r="N160" s="11">
        <v>1</v>
      </c>
      <c r="O160" s="11">
        <v>1</v>
      </c>
      <c r="P160" s="11">
        <f t="shared" si="8"/>
        <v>2</v>
      </c>
      <c r="Q160" s="11" t="str">
        <f t="shared" si="9"/>
        <v>team a victory</v>
      </c>
      <c r="R160" s="11" t="str">
        <f t="shared" si="10"/>
        <v>at least one scored</v>
      </c>
      <c r="S160" s="11" t="str">
        <f t="shared" si="11"/>
        <v>BTTS</v>
      </c>
    </row>
    <row r="161" spans="11:19" x14ac:dyDescent="0.2">
      <c r="K161" s="12">
        <v>16483</v>
      </c>
      <c r="L161" s="11" t="s">
        <v>2805</v>
      </c>
      <c r="M161" s="11" t="s">
        <v>2807</v>
      </c>
      <c r="N161" s="11">
        <v>3</v>
      </c>
      <c r="O161" s="11">
        <v>1</v>
      </c>
      <c r="P161" s="11">
        <f t="shared" si="8"/>
        <v>4</v>
      </c>
      <c r="Q161" s="11" t="str">
        <f t="shared" si="9"/>
        <v>team a victory</v>
      </c>
      <c r="R161" s="11" t="str">
        <f t="shared" si="10"/>
        <v>at least one scored</v>
      </c>
      <c r="S161" s="11" t="str">
        <f t="shared" si="11"/>
        <v>BTTS</v>
      </c>
    </row>
    <row r="162" spans="11:19" x14ac:dyDescent="0.2">
      <c r="K162" s="12">
        <v>16483</v>
      </c>
      <c r="L162" s="11" t="s">
        <v>2815</v>
      </c>
      <c r="M162" s="11" t="s">
        <v>2804</v>
      </c>
      <c r="N162" s="11">
        <v>0</v>
      </c>
      <c r="O162" s="11">
        <v>2</v>
      </c>
      <c r="P162" s="11">
        <f t="shared" si="8"/>
        <v>2</v>
      </c>
      <c r="Q162" s="11" t="str">
        <f t="shared" si="9"/>
        <v>team b victory</v>
      </c>
      <c r="R162" s="11" t="str">
        <f t="shared" si="10"/>
        <v>at least one scored</v>
      </c>
      <c r="S162" s="11" t="str">
        <f t="shared" si="11"/>
        <v>no BTTS</v>
      </c>
    </row>
    <row r="163" spans="11:19" x14ac:dyDescent="0.2">
      <c r="K163" s="12">
        <v>16486</v>
      </c>
      <c r="L163" s="11" t="s">
        <v>2806</v>
      </c>
      <c r="M163" s="11" t="s">
        <v>2804</v>
      </c>
      <c r="N163" s="11">
        <v>1</v>
      </c>
      <c r="O163" s="11">
        <v>0</v>
      </c>
      <c r="P163" s="11">
        <f t="shared" si="8"/>
        <v>1</v>
      </c>
      <c r="Q163" s="11" t="str">
        <f t="shared" si="9"/>
        <v>team b victory</v>
      </c>
      <c r="R163" s="11" t="str">
        <f t="shared" si="10"/>
        <v>at least one scored</v>
      </c>
      <c r="S163" s="11" t="str">
        <f t="shared" si="11"/>
        <v>no BTTS</v>
      </c>
    </row>
    <row r="164" spans="11:19" x14ac:dyDescent="0.2">
      <c r="K164" s="12">
        <v>16486</v>
      </c>
      <c r="L164" s="11" t="s">
        <v>2818</v>
      </c>
      <c r="M164" s="11" t="s">
        <v>2821</v>
      </c>
      <c r="N164" s="11">
        <v>3</v>
      </c>
      <c r="O164" s="11">
        <v>1</v>
      </c>
      <c r="P164" s="11">
        <f t="shared" si="8"/>
        <v>4</v>
      </c>
      <c r="Q164" s="11" t="str">
        <f t="shared" si="9"/>
        <v>team a victory</v>
      </c>
      <c r="R164" s="11" t="str">
        <f t="shared" si="10"/>
        <v>at least one scored</v>
      </c>
      <c r="S164" s="11" t="str">
        <f t="shared" si="11"/>
        <v>BTTS</v>
      </c>
    </row>
    <row r="165" spans="11:19" x14ac:dyDescent="0.2">
      <c r="K165" s="12">
        <v>16489</v>
      </c>
      <c r="L165" s="11" t="s">
        <v>2815</v>
      </c>
      <c r="M165" s="11" t="s">
        <v>2818</v>
      </c>
      <c r="N165" s="11">
        <v>3</v>
      </c>
      <c r="O165" s="11">
        <v>3</v>
      </c>
      <c r="P165" s="11">
        <f t="shared" si="8"/>
        <v>6</v>
      </c>
      <c r="Q165" s="11" t="str">
        <f t="shared" si="9"/>
        <v>team a victory</v>
      </c>
      <c r="R165" s="11" t="str">
        <f t="shared" si="10"/>
        <v>at least one scored</v>
      </c>
      <c r="S165" s="11" t="str">
        <f t="shared" si="11"/>
        <v>BTTS</v>
      </c>
    </row>
    <row r="166" spans="11:19" x14ac:dyDescent="0.2">
      <c r="K166" s="12">
        <v>16489</v>
      </c>
      <c r="L166" s="11" t="s">
        <v>2807</v>
      </c>
      <c r="M166" s="11" t="s">
        <v>2821</v>
      </c>
      <c r="N166" s="11">
        <v>9</v>
      </c>
      <c r="O166" s="11">
        <v>2</v>
      </c>
      <c r="P166" s="11">
        <f t="shared" si="8"/>
        <v>11</v>
      </c>
      <c r="Q166" s="11" t="str">
        <f t="shared" si="9"/>
        <v>team a victory</v>
      </c>
      <c r="R166" s="11" t="str">
        <f t="shared" si="10"/>
        <v>at least one scored</v>
      </c>
      <c r="S166" s="11" t="str">
        <f t="shared" si="11"/>
        <v>BTTS</v>
      </c>
    </row>
    <row r="167" spans="11:19" x14ac:dyDescent="0.2">
      <c r="K167" s="12">
        <v>16493</v>
      </c>
      <c r="L167" s="11" t="s">
        <v>2805</v>
      </c>
      <c r="M167" s="11" t="s">
        <v>2804</v>
      </c>
      <c r="N167" s="11">
        <v>1</v>
      </c>
      <c r="O167" s="11">
        <v>0</v>
      </c>
      <c r="P167" s="11">
        <f t="shared" si="8"/>
        <v>1</v>
      </c>
      <c r="Q167" s="11" t="str">
        <f t="shared" si="9"/>
        <v>team b victory</v>
      </c>
      <c r="R167" s="11" t="str">
        <f t="shared" si="10"/>
        <v>at least one scored</v>
      </c>
      <c r="S167" s="11" t="str">
        <f t="shared" si="11"/>
        <v>no BTTS</v>
      </c>
    </row>
    <row r="168" spans="11:19" x14ac:dyDescent="0.2">
      <c r="K168" s="12">
        <v>16496</v>
      </c>
      <c r="L168" s="11" t="s">
        <v>2806</v>
      </c>
      <c r="M168" s="11" t="s">
        <v>2807</v>
      </c>
      <c r="N168" s="11">
        <v>0</v>
      </c>
      <c r="O168" s="11">
        <v>1</v>
      </c>
      <c r="P168" s="11">
        <f t="shared" si="8"/>
        <v>1</v>
      </c>
      <c r="Q168" s="11" t="str">
        <f t="shared" si="9"/>
        <v>team b victory</v>
      </c>
      <c r="R168" s="11" t="str">
        <f t="shared" si="10"/>
        <v>at least one scored</v>
      </c>
      <c r="S168" s="11" t="str">
        <f t="shared" si="11"/>
        <v>no BTTS</v>
      </c>
    </row>
    <row r="169" spans="11:19" x14ac:dyDescent="0.2">
      <c r="K169" s="12">
        <v>16814</v>
      </c>
      <c r="L169" s="11" t="s">
        <v>2805</v>
      </c>
      <c r="M169" s="11" t="s">
        <v>2810</v>
      </c>
      <c r="N169" s="11">
        <v>2</v>
      </c>
      <c r="O169" s="11">
        <v>0</v>
      </c>
      <c r="P169" s="11">
        <f t="shared" si="8"/>
        <v>2</v>
      </c>
      <c r="Q169" s="11" t="str">
        <f t="shared" si="9"/>
        <v>team a victory</v>
      </c>
      <c r="R169" s="11" t="str">
        <f t="shared" si="10"/>
        <v>at least one scored</v>
      </c>
      <c r="S169" s="11" t="str">
        <f t="shared" si="11"/>
        <v>no BTTS</v>
      </c>
    </row>
    <row r="170" spans="11:19" x14ac:dyDescent="0.2">
      <c r="K170" s="12">
        <v>16818</v>
      </c>
      <c r="L170" s="11" t="s">
        <v>2815</v>
      </c>
      <c r="M170" s="11" t="s">
        <v>2807</v>
      </c>
      <c r="N170" s="11">
        <v>0</v>
      </c>
      <c r="O170" s="11">
        <v>3</v>
      </c>
      <c r="P170" s="11">
        <f t="shared" si="8"/>
        <v>3</v>
      </c>
      <c r="Q170" s="11" t="str">
        <f t="shared" si="9"/>
        <v>team b victory</v>
      </c>
      <c r="R170" s="11" t="str">
        <f t="shared" si="10"/>
        <v>at least one scored</v>
      </c>
      <c r="S170" s="11" t="str">
        <f t="shared" si="11"/>
        <v>no BTTS</v>
      </c>
    </row>
    <row r="171" spans="11:19" x14ac:dyDescent="0.2">
      <c r="K171" s="12">
        <v>16818</v>
      </c>
      <c r="L171" s="11" t="s">
        <v>2806</v>
      </c>
      <c r="M171" s="11" t="s">
        <v>2804</v>
      </c>
      <c r="N171" s="11">
        <v>0</v>
      </c>
      <c r="O171" s="11">
        <v>1</v>
      </c>
      <c r="P171" s="11">
        <f t="shared" si="8"/>
        <v>1</v>
      </c>
      <c r="Q171" s="11" t="str">
        <f t="shared" si="9"/>
        <v>team b victory</v>
      </c>
      <c r="R171" s="11" t="str">
        <f t="shared" si="10"/>
        <v>at least one scored</v>
      </c>
      <c r="S171" s="11" t="str">
        <f t="shared" si="11"/>
        <v>no BTTS</v>
      </c>
    </row>
    <row r="172" spans="11:19" x14ac:dyDescent="0.2">
      <c r="K172" s="12">
        <v>16821</v>
      </c>
      <c r="L172" s="11" t="s">
        <v>2805</v>
      </c>
      <c r="M172" s="11" t="s">
        <v>2815</v>
      </c>
      <c r="N172" s="11">
        <v>7</v>
      </c>
      <c r="O172" s="11">
        <v>1</v>
      </c>
      <c r="P172" s="11">
        <f t="shared" si="8"/>
        <v>8</v>
      </c>
      <c r="Q172" s="11" t="str">
        <f t="shared" si="9"/>
        <v>team a victory</v>
      </c>
      <c r="R172" s="11" t="str">
        <f t="shared" si="10"/>
        <v>at least one scored</v>
      </c>
      <c r="S172" s="11" t="str">
        <f t="shared" si="11"/>
        <v>BTTS</v>
      </c>
    </row>
    <row r="173" spans="11:19" x14ac:dyDescent="0.2">
      <c r="K173" s="12">
        <v>16821</v>
      </c>
      <c r="L173" s="11" t="s">
        <v>2806</v>
      </c>
      <c r="M173" s="11" t="s">
        <v>2810</v>
      </c>
      <c r="N173" s="11">
        <v>2</v>
      </c>
      <c r="O173" s="11">
        <v>1</v>
      </c>
      <c r="P173" s="11">
        <f t="shared" si="8"/>
        <v>3</v>
      </c>
      <c r="Q173" s="11" t="str">
        <f t="shared" si="9"/>
        <v>team a victory</v>
      </c>
      <c r="R173" s="11" t="str">
        <f t="shared" si="10"/>
        <v>at least one scored</v>
      </c>
      <c r="S173" s="11" t="str">
        <f t="shared" si="11"/>
        <v>BTTS</v>
      </c>
    </row>
    <row r="174" spans="11:19" x14ac:dyDescent="0.2">
      <c r="K174" s="12">
        <v>16825</v>
      </c>
      <c r="L174" s="11" t="s">
        <v>2807</v>
      </c>
      <c r="M174" s="11" t="s">
        <v>2804</v>
      </c>
      <c r="N174" s="11">
        <v>4</v>
      </c>
      <c r="O174" s="11">
        <v>3</v>
      </c>
      <c r="P174" s="11">
        <f t="shared" si="8"/>
        <v>7</v>
      </c>
      <c r="Q174" s="11" t="str">
        <f t="shared" si="9"/>
        <v>team a victory</v>
      </c>
      <c r="R174" s="11" t="str">
        <f t="shared" si="10"/>
        <v>at least one scored</v>
      </c>
      <c r="S174" s="11" t="str">
        <f t="shared" si="11"/>
        <v>BTTS</v>
      </c>
    </row>
    <row r="175" spans="11:19" x14ac:dyDescent="0.2">
      <c r="K175" s="12">
        <v>16828</v>
      </c>
      <c r="L175" s="11" t="s">
        <v>2805</v>
      </c>
      <c r="M175" s="11" t="s">
        <v>2806</v>
      </c>
      <c r="N175" s="11">
        <v>3</v>
      </c>
      <c r="O175" s="11">
        <v>1</v>
      </c>
      <c r="P175" s="11">
        <f t="shared" si="8"/>
        <v>4</v>
      </c>
      <c r="Q175" s="11" t="str">
        <f t="shared" si="9"/>
        <v>team b victory</v>
      </c>
      <c r="R175" s="11" t="str">
        <f t="shared" si="10"/>
        <v>at least one scored</v>
      </c>
      <c r="S175" s="11" t="str">
        <f t="shared" si="11"/>
        <v>BTTS</v>
      </c>
    </row>
    <row r="176" spans="11:19" x14ac:dyDescent="0.2">
      <c r="K176" s="12">
        <v>16828</v>
      </c>
      <c r="L176" s="11" t="s">
        <v>2815</v>
      </c>
      <c r="M176" s="11" t="s">
        <v>2810</v>
      </c>
      <c r="N176" s="11">
        <v>2</v>
      </c>
      <c r="O176" s="11">
        <v>4</v>
      </c>
      <c r="P176" s="11">
        <f t="shared" si="8"/>
        <v>6</v>
      </c>
      <c r="Q176" s="11" t="str">
        <f t="shared" si="9"/>
        <v>team a victory</v>
      </c>
      <c r="R176" s="11" t="str">
        <f t="shared" si="10"/>
        <v>at least one scored</v>
      </c>
      <c r="S176" s="11" t="str">
        <f t="shared" si="11"/>
        <v>BTTS</v>
      </c>
    </row>
    <row r="177" spans="11:19" x14ac:dyDescent="0.2">
      <c r="K177" s="12">
        <v>16831</v>
      </c>
      <c r="L177" s="11" t="s">
        <v>2815</v>
      </c>
      <c r="M177" s="11" t="s">
        <v>2804</v>
      </c>
      <c r="N177" s="11">
        <v>0</v>
      </c>
      <c r="O177" s="11">
        <v>5</v>
      </c>
      <c r="P177" s="11">
        <f t="shared" si="8"/>
        <v>5</v>
      </c>
      <c r="Q177" s="11" t="str">
        <f t="shared" si="9"/>
        <v>team b victory</v>
      </c>
      <c r="R177" s="11" t="str">
        <f t="shared" si="10"/>
        <v>at least one scored</v>
      </c>
      <c r="S177" s="11" t="str">
        <f t="shared" si="11"/>
        <v>no BTTS</v>
      </c>
    </row>
    <row r="178" spans="11:19" x14ac:dyDescent="0.2">
      <c r="K178" s="12">
        <v>16831</v>
      </c>
      <c r="L178" s="11" t="s">
        <v>2807</v>
      </c>
      <c r="M178" s="11" t="s">
        <v>2810</v>
      </c>
      <c r="N178" s="11">
        <v>1</v>
      </c>
      <c r="O178" s="11">
        <v>1</v>
      </c>
      <c r="P178" s="11">
        <f t="shared" si="8"/>
        <v>2</v>
      </c>
      <c r="Q178" s="11" t="str">
        <f t="shared" si="9"/>
        <v>team b victory</v>
      </c>
      <c r="R178" s="11" t="str">
        <f t="shared" si="10"/>
        <v>at least one scored</v>
      </c>
      <c r="S178" s="11" t="str">
        <f t="shared" si="11"/>
        <v>BTTS</v>
      </c>
    </row>
    <row r="179" spans="11:19" x14ac:dyDescent="0.2">
      <c r="K179" s="12">
        <v>16835</v>
      </c>
      <c r="L179" s="11" t="s">
        <v>2805</v>
      </c>
      <c r="M179" s="11" t="s">
        <v>2804</v>
      </c>
      <c r="N179" s="11">
        <v>3</v>
      </c>
      <c r="O179" s="11">
        <v>1</v>
      </c>
      <c r="P179" s="11">
        <f t="shared" si="8"/>
        <v>4</v>
      </c>
      <c r="Q179" s="11" t="str">
        <f t="shared" si="9"/>
        <v>team a victory</v>
      </c>
      <c r="R179" s="11" t="str">
        <f t="shared" si="10"/>
        <v>at least one scored</v>
      </c>
      <c r="S179" s="11" t="str">
        <f t="shared" si="11"/>
        <v>BTTS</v>
      </c>
    </row>
    <row r="180" spans="11:19" x14ac:dyDescent="0.2">
      <c r="K180" s="12">
        <v>16836</v>
      </c>
      <c r="L180" s="11" t="s">
        <v>2807</v>
      </c>
      <c r="M180" s="11" t="s">
        <v>2806</v>
      </c>
      <c r="N180" s="11">
        <v>5</v>
      </c>
      <c r="O180" s="11">
        <v>1</v>
      </c>
      <c r="P180" s="11">
        <f t="shared" si="8"/>
        <v>6</v>
      </c>
      <c r="Q180" s="11" t="str">
        <f t="shared" si="9"/>
        <v>team a victory</v>
      </c>
      <c r="R180" s="11" t="str">
        <f t="shared" si="10"/>
        <v>at least one scored</v>
      </c>
      <c r="S180" s="11" t="str">
        <f t="shared" si="11"/>
        <v>BTTS</v>
      </c>
    </row>
    <row r="181" spans="11:19" x14ac:dyDescent="0.2">
      <c r="K181" s="12">
        <v>16841</v>
      </c>
      <c r="L181" s="11" t="s">
        <v>2815</v>
      </c>
      <c r="M181" s="11" t="s">
        <v>2806</v>
      </c>
      <c r="N181" s="11">
        <v>1</v>
      </c>
      <c r="O181" s="11">
        <v>4</v>
      </c>
      <c r="P181" s="11">
        <f t="shared" si="8"/>
        <v>5</v>
      </c>
      <c r="Q181" s="11" t="str">
        <f t="shared" si="9"/>
        <v>team b victory</v>
      </c>
      <c r="R181" s="11" t="str">
        <f t="shared" si="10"/>
        <v>at least one scored</v>
      </c>
      <c r="S181" s="11" t="str">
        <f t="shared" si="11"/>
        <v>BTTS</v>
      </c>
    </row>
    <row r="182" spans="11:19" x14ac:dyDescent="0.2">
      <c r="K182" s="12">
        <v>16841</v>
      </c>
      <c r="L182" s="11" t="s">
        <v>2810</v>
      </c>
      <c r="M182" s="11" t="s">
        <v>2804</v>
      </c>
      <c r="N182" s="11">
        <v>2</v>
      </c>
      <c r="O182" s="11">
        <v>1</v>
      </c>
      <c r="P182" s="11">
        <f t="shared" si="8"/>
        <v>3</v>
      </c>
      <c r="Q182" s="11" t="str">
        <f t="shared" si="9"/>
        <v>team b victory</v>
      </c>
      <c r="R182" s="11" t="str">
        <f t="shared" si="10"/>
        <v>at least one scored</v>
      </c>
      <c r="S182" s="11" t="str">
        <f t="shared" si="11"/>
        <v>BTTS</v>
      </c>
    </row>
    <row r="183" spans="11:19" x14ac:dyDescent="0.2">
      <c r="K183" s="12">
        <v>16843</v>
      </c>
      <c r="L183" s="11" t="s">
        <v>2805</v>
      </c>
      <c r="M183" s="11" t="s">
        <v>2807</v>
      </c>
      <c r="N183" s="11">
        <v>2</v>
      </c>
      <c r="O183" s="11">
        <v>0</v>
      </c>
      <c r="P183" s="11">
        <f t="shared" si="8"/>
        <v>2</v>
      </c>
      <c r="Q183" s="11" t="str">
        <f t="shared" si="9"/>
        <v>team a victory</v>
      </c>
      <c r="R183" s="11" t="str">
        <f t="shared" si="10"/>
        <v>at least one scored</v>
      </c>
      <c r="S183" s="11" t="str">
        <f t="shared" si="11"/>
        <v>no BTTS</v>
      </c>
    </row>
    <row r="184" spans="11:19" x14ac:dyDescent="0.2">
      <c r="K184" s="12">
        <v>17501</v>
      </c>
      <c r="L184" s="11" t="s">
        <v>2821</v>
      </c>
      <c r="M184" s="11" t="s">
        <v>2815</v>
      </c>
      <c r="N184" s="11">
        <v>2</v>
      </c>
      <c r="O184" s="11">
        <v>2</v>
      </c>
      <c r="P184" s="11">
        <f t="shared" si="8"/>
        <v>4</v>
      </c>
      <c r="Q184" s="11" t="str">
        <f t="shared" si="9"/>
        <v>team a victory</v>
      </c>
      <c r="R184" s="11" t="str">
        <f t="shared" si="10"/>
        <v>at least one scored</v>
      </c>
      <c r="S184" s="11" t="str">
        <f t="shared" si="11"/>
        <v>BTTS</v>
      </c>
    </row>
    <row r="185" spans="11:19" x14ac:dyDescent="0.2">
      <c r="K185" s="12">
        <v>17503</v>
      </c>
      <c r="L185" s="11" t="s">
        <v>2805</v>
      </c>
      <c r="M185" s="11" t="s">
        <v>2810</v>
      </c>
      <c r="N185" s="11">
        <v>6</v>
      </c>
      <c r="O185" s="11">
        <v>0</v>
      </c>
      <c r="P185" s="11">
        <f t="shared" si="8"/>
        <v>6</v>
      </c>
      <c r="Q185" s="11" t="str">
        <f t="shared" si="9"/>
        <v>team a victory</v>
      </c>
      <c r="R185" s="11" t="str">
        <f t="shared" si="10"/>
        <v>at least one scored</v>
      </c>
      <c r="S185" s="11" t="str">
        <f t="shared" si="11"/>
        <v>no BTTS</v>
      </c>
    </row>
    <row r="186" spans="11:19" x14ac:dyDescent="0.2">
      <c r="K186" s="12">
        <v>17503</v>
      </c>
      <c r="L186" s="11" t="s">
        <v>2818</v>
      </c>
      <c r="M186" s="11" t="s">
        <v>2804</v>
      </c>
      <c r="N186" s="11">
        <v>0</v>
      </c>
      <c r="O186" s="11">
        <v>2</v>
      </c>
      <c r="P186" s="11">
        <f t="shared" si="8"/>
        <v>2</v>
      </c>
      <c r="Q186" s="11" t="str">
        <f t="shared" si="9"/>
        <v>team b victory</v>
      </c>
      <c r="R186" s="11" t="str">
        <f t="shared" si="10"/>
        <v>at least one scored</v>
      </c>
      <c r="S186" s="11" t="str">
        <f t="shared" si="11"/>
        <v>no BTTS</v>
      </c>
    </row>
    <row r="187" spans="11:19" x14ac:dyDescent="0.2">
      <c r="K187" s="12">
        <v>17505</v>
      </c>
      <c r="L187" s="11" t="s">
        <v>2805</v>
      </c>
      <c r="M187" s="11" t="s">
        <v>2815</v>
      </c>
      <c r="N187" s="11">
        <v>7</v>
      </c>
      <c r="O187" s="11">
        <v>0</v>
      </c>
      <c r="P187" s="11">
        <f t="shared" si="8"/>
        <v>7</v>
      </c>
      <c r="Q187" s="11" t="str">
        <f t="shared" si="9"/>
        <v>team a victory</v>
      </c>
      <c r="R187" s="11" t="str">
        <f t="shared" si="10"/>
        <v>at least one scored</v>
      </c>
      <c r="S187" s="11" t="str">
        <f t="shared" si="11"/>
        <v>no BTTS</v>
      </c>
    </row>
    <row r="188" spans="11:19" x14ac:dyDescent="0.2">
      <c r="K188" s="12">
        <v>17505</v>
      </c>
      <c r="L188" s="11" t="s">
        <v>2821</v>
      </c>
      <c r="M188" s="11" t="s">
        <v>2818</v>
      </c>
      <c r="N188" s="11">
        <v>0</v>
      </c>
      <c r="O188" s="11">
        <v>0</v>
      </c>
      <c r="P188" s="11">
        <f t="shared" si="8"/>
        <v>0</v>
      </c>
      <c r="Q188" s="11" t="str">
        <f t="shared" si="9"/>
        <v>team b victory</v>
      </c>
      <c r="R188" s="11" t="str">
        <f t="shared" si="10"/>
        <v>no one scored</v>
      </c>
      <c r="S188" s="11" t="str">
        <f t="shared" si="11"/>
        <v>no BTTS</v>
      </c>
    </row>
    <row r="189" spans="11:19" x14ac:dyDescent="0.2">
      <c r="K189" s="12">
        <v>17507</v>
      </c>
      <c r="L189" s="11" t="s">
        <v>2806</v>
      </c>
      <c r="M189" s="11" t="s">
        <v>2804</v>
      </c>
      <c r="N189" s="11">
        <v>0</v>
      </c>
      <c r="O189" s="11">
        <v>6</v>
      </c>
      <c r="P189" s="11">
        <f t="shared" si="8"/>
        <v>6</v>
      </c>
      <c r="Q189" s="11" t="str">
        <f t="shared" si="9"/>
        <v>team b victory</v>
      </c>
      <c r="R189" s="11" t="str">
        <f t="shared" si="10"/>
        <v>at least one scored</v>
      </c>
      <c r="S189" s="11" t="str">
        <f t="shared" si="11"/>
        <v>no BTTS</v>
      </c>
    </row>
    <row r="190" spans="11:19" x14ac:dyDescent="0.2">
      <c r="K190" s="12">
        <v>17507</v>
      </c>
      <c r="L190" s="11" t="s">
        <v>2810</v>
      </c>
      <c r="M190" s="11" t="s">
        <v>2816</v>
      </c>
      <c r="N190" s="11">
        <v>2</v>
      </c>
      <c r="O190" s="11">
        <v>2</v>
      </c>
      <c r="P190" s="11">
        <f t="shared" si="8"/>
        <v>4</v>
      </c>
      <c r="Q190" s="11" t="str">
        <f t="shared" si="9"/>
        <v>team b victory</v>
      </c>
      <c r="R190" s="11" t="str">
        <f t="shared" si="10"/>
        <v>at least one scored</v>
      </c>
      <c r="S190" s="11" t="str">
        <f t="shared" si="11"/>
        <v>BTTS</v>
      </c>
    </row>
    <row r="191" spans="11:19" x14ac:dyDescent="0.2">
      <c r="K191" s="12">
        <v>17510</v>
      </c>
      <c r="L191" s="11" t="s">
        <v>2815</v>
      </c>
      <c r="M191" s="11" t="s">
        <v>2804</v>
      </c>
      <c r="N191" s="11">
        <v>0</v>
      </c>
      <c r="O191" s="11">
        <v>3</v>
      </c>
      <c r="P191" s="11">
        <f t="shared" si="8"/>
        <v>3</v>
      </c>
      <c r="Q191" s="11" t="str">
        <f t="shared" si="9"/>
        <v>team b victory</v>
      </c>
      <c r="R191" s="11" t="str">
        <f t="shared" si="10"/>
        <v>at least one scored</v>
      </c>
      <c r="S191" s="11" t="str">
        <f t="shared" si="11"/>
        <v>no BTTS</v>
      </c>
    </row>
    <row r="192" spans="11:19" x14ac:dyDescent="0.2">
      <c r="K192" s="12">
        <v>17510</v>
      </c>
      <c r="L192" s="11" t="s">
        <v>2806</v>
      </c>
      <c r="M192" s="11" t="s">
        <v>2816</v>
      </c>
      <c r="N192" s="11">
        <v>2</v>
      </c>
      <c r="O192" s="11">
        <v>1</v>
      </c>
      <c r="P192" s="11">
        <f t="shared" si="8"/>
        <v>3</v>
      </c>
      <c r="Q192" s="11" t="str">
        <f t="shared" si="9"/>
        <v>team b victory</v>
      </c>
      <c r="R192" s="11" t="str">
        <f t="shared" si="10"/>
        <v>at least one scored</v>
      </c>
      <c r="S192" s="11" t="str">
        <f t="shared" si="11"/>
        <v>BTTS</v>
      </c>
    </row>
    <row r="193" spans="11:19" x14ac:dyDescent="0.2">
      <c r="K193" s="12">
        <v>17512</v>
      </c>
      <c r="L193" s="11" t="s">
        <v>2805</v>
      </c>
      <c r="M193" s="11" t="s">
        <v>2816</v>
      </c>
      <c r="N193" s="11">
        <v>3</v>
      </c>
      <c r="O193" s="11">
        <v>2</v>
      </c>
      <c r="P193" s="11">
        <f t="shared" si="8"/>
        <v>5</v>
      </c>
      <c r="Q193" s="11" t="str">
        <f t="shared" si="9"/>
        <v>team a victory</v>
      </c>
      <c r="R193" s="11" t="str">
        <f t="shared" si="10"/>
        <v>at least one scored</v>
      </c>
      <c r="S193" s="11" t="str">
        <f t="shared" si="11"/>
        <v>BTTS</v>
      </c>
    </row>
    <row r="194" spans="11:19" x14ac:dyDescent="0.2">
      <c r="K194" s="12">
        <v>17512</v>
      </c>
      <c r="L194" s="11" t="s">
        <v>2821</v>
      </c>
      <c r="M194" s="11" t="s">
        <v>2806</v>
      </c>
      <c r="N194" s="11">
        <v>0</v>
      </c>
      <c r="O194" s="11">
        <v>3</v>
      </c>
      <c r="P194" s="11">
        <f t="shared" si="8"/>
        <v>3</v>
      </c>
      <c r="Q194" s="11" t="str">
        <f t="shared" si="9"/>
        <v>team b victory</v>
      </c>
      <c r="R194" s="11" t="str">
        <f t="shared" si="10"/>
        <v>at least one scored</v>
      </c>
      <c r="S194" s="11" t="str">
        <f t="shared" si="11"/>
        <v>no BTTS</v>
      </c>
    </row>
    <row r="195" spans="11:19" x14ac:dyDescent="0.2">
      <c r="K195" s="12">
        <v>17514</v>
      </c>
      <c r="L195" s="11" t="s">
        <v>2815</v>
      </c>
      <c r="M195" s="11" t="s">
        <v>2818</v>
      </c>
      <c r="N195" s="11">
        <v>0</v>
      </c>
      <c r="O195" s="11">
        <v>0</v>
      </c>
      <c r="P195" s="11">
        <f t="shared" ref="P195:P258" si="12">N195+O195</f>
        <v>0</v>
      </c>
      <c r="Q195" s="11" t="str">
        <f t="shared" ref="Q195:Q258" si="13">IF(N195&gt; O194,"team a victory", "team b victory")</f>
        <v>team b victory</v>
      </c>
      <c r="R195" s="11" t="str">
        <f t="shared" ref="R195:R258" si="14">IF(N195+O195&gt;0, "at least one scored", "no one scored")</f>
        <v>no one scored</v>
      </c>
      <c r="S195" s="11" t="str">
        <f t="shared" ref="S195:S258" si="15">IF(AND(N195&gt;=1, O195&gt;=1), "BTTS", "no BTTS")</f>
        <v>no BTTS</v>
      </c>
    </row>
    <row r="196" spans="11:19" x14ac:dyDescent="0.2">
      <c r="K196" s="12">
        <v>17514</v>
      </c>
      <c r="L196" s="11" t="s">
        <v>2810</v>
      </c>
      <c r="M196" s="11" t="s">
        <v>2804</v>
      </c>
      <c r="N196" s="11">
        <v>4</v>
      </c>
      <c r="O196" s="11">
        <v>2</v>
      </c>
      <c r="P196" s="11">
        <f t="shared" si="12"/>
        <v>6</v>
      </c>
      <c r="Q196" s="11" t="str">
        <f t="shared" si="13"/>
        <v>team a victory</v>
      </c>
      <c r="R196" s="11" t="str">
        <f t="shared" si="14"/>
        <v>at least one scored</v>
      </c>
      <c r="S196" s="11" t="str">
        <f t="shared" si="15"/>
        <v>BTTS</v>
      </c>
    </row>
    <row r="197" spans="11:19" x14ac:dyDescent="0.2">
      <c r="K197" s="12">
        <v>17517</v>
      </c>
      <c r="L197" s="11" t="s">
        <v>2805</v>
      </c>
      <c r="M197" s="11" t="s">
        <v>2806</v>
      </c>
      <c r="N197" s="11">
        <v>1</v>
      </c>
      <c r="O197" s="11">
        <v>1</v>
      </c>
      <c r="P197" s="11">
        <f t="shared" si="12"/>
        <v>2</v>
      </c>
      <c r="Q197" s="11" t="str">
        <f t="shared" si="13"/>
        <v>team b victory</v>
      </c>
      <c r="R197" s="11" t="str">
        <f t="shared" si="14"/>
        <v>at least one scored</v>
      </c>
      <c r="S197" s="11" t="str">
        <f t="shared" si="15"/>
        <v>BTTS</v>
      </c>
    </row>
    <row r="198" spans="11:19" x14ac:dyDescent="0.2">
      <c r="K198" s="12">
        <v>17517</v>
      </c>
      <c r="L198" s="11" t="s">
        <v>2821</v>
      </c>
      <c r="M198" s="11" t="s">
        <v>2804</v>
      </c>
      <c r="N198" s="11">
        <v>1</v>
      </c>
      <c r="O198" s="11">
        <v>6</v>
      </c>
      <c r="P198" s="11">
        <f t="shared" si="12"/>
        <v>7</v>
      </c>
      <c r="Q198" s="11" t="str">
        <f t="shared" si="13"/>
        <v>team b victory</v>
      </c>
      <c r="R198" s="11" t="str">
        <f t="shared" si="14"/>
        <v>at least one scored</v>
      </c>
      <c r="S198" s="11" t="str">
        <f t="shared" si="15"/>
        <v>BTTS</v>
      </c>
    </row>
    <row r="199" spans="11:19" x14ac:dyDescent="0.2">
      <c r="K199" s="12">
        <v>17519</v>
      </c>
      <c r="L199" s="11" t="s">
        <v>2805</v>
      </c>
      <c r="M199" s="11" t="s">
        <v>2818</v>
      </c>
      <c r="N199" s="11">
        <v>6</v>
      </c>
      <c r="O199" s="11">
        <v>0</v>
      </c>
      <c r="P199" s="11">
        <f t="shared" si="12"/>
        <v>6</v>
      </c>
      <c r="Q199" s="11" t="str">
        <f t="shared" si="13"/>
        <v>team b victory</v>
      </c>
      <c r="R199" s="11" t="str">
        <f t="shared" si="14"/>
        <v>at least one scored</v>
      </c>
      <c r="S199" s="11" t="str">
        <f t="shared" si="15"/>
        <v>no BTTS</v>
      </c>
    </row>
    <row r="200" spans="11:19" x14ac:dyDescent="0.2">
      <c r="K200" s="12">
        <v>17519</v>
      </c>
      <c r="L200" s="11" t="s">
        <v>2815</v>
      </c>
      <c r="M200" s="11" t="s">
        <v>2810</v>
      </c>
      <c r="N200" s="11">
        <v>1</v>
      </c>
      <c r="O200" s="11">
        <v>3</v>
      </c>
      <c r="P200" s="11">
        <f t="shared" si="12"/>
        <v>4</v>
      </c>
      <c r="Q200" s="11" t="str">
        <f t="shared" si="13"/>
        <v>team a victory</v>
      </c>
      <c r="R200" s="11" t="str">
        <f t="shared" si="14"/>
        <v>at least one scored</v>
      </c>
      <c r="S200" s="11" t="str">
        <f t="shared" si="15"/>
        <v>BTTS</v>
      </c>
    </row>
    <row r="201" spans="11:19" x14ac:dyDescent="0.2">
      <c r="K201" s="12">
        <v>17521</v>
      </c>
      <c r="L201" s="11" t="s">
        <v>2818</v>
      </c>
      <c r="M201" s="11" t="s">
        <v>2810</v>
      </c>
      <c r="N201" s="11">
        <v>0</v>
      </c>
      <c r="O201" s="11">
        <v>2</v>
      </c>
      <c r="P201" s="11">
        <f t="shared" si="12"/>
        <v>2</v>
      </c>
      <c r="Q201" s="11" t="str">
        <f t="shared" si="13"/>
        <v>team b victory</v>
      </c>
      <c r="R201" s="11" t="str">
        <f t="shared" si="14"/>
        <v>at least one scored</v>
      </c>
      <c r="S201" s="11" t="str">
        <f t="shared" si="15"/>
        <v>no BTTS</v>
      </c>
    </row>
    <row r="202" spans="11:19" x14ac:dyDescent="0.2">
      <c r="K202" s="12">
        <v>17521</v>
      </c>
      <c r="L202" s="11" t="s">
        <v>2821</v>
      </c>
      <c r="M202" s="11" t="s">
        <v>2816</v>
      </c>
      <c r="N202" s="11">
        <v>0</v>
      </c>
      <c r="O202" s="11">
        <v>0</v>
      </c>
      <c r="P202" s="11">
        <f t="shared" si="12"/>
        <v>0</v>
      </c>
      <c r="Q202" s="11" t="str">
        <f t="shared" si="13"/>
        <v>team b victory</v>
      </c>
      <c r="R202" s="11" t="str">
        <f t="shared" si="14"/>
        <v>no one scored</v>
      </c>
      <c r="S202" s="11" t="str">
        <f t="shared" si="15"/>
        <v>no BTTS</v>
      </c>
    </row>
    <row r="203" spans="11:19" x14ac:dyDescent="0.2">
      <c r="K203" s="12">
        <v>17524</v>
      </c>
      <c r="L203" s="11" t="s">
        <v>2806</v>
      </c>
      <c r="M203" s="11" t="s">
        <v>2810</v>
      </c>
      <c r="N203" s="11">
        <v>0</v>
      </c>
      <c r="O203" s="11">
        <v>1</v>
      </c>
      <c r="P203" s="11">
        <f t="shared" si="12"/>
        <v>1</v>
      </c>
      <c r="Q203" s="11" t="str">
        <f t="shared" si="13"/>
        <v>team b victory</v>
      </c>
      <c r="R203" s="11" t="str">
        <f t="shared" si="14"/>
        <v>at least one scored</v>
      </c>
      <c r="S203" s="11" t="str">
        <f t="shared" si="15"/>
        <v>no BTTS</v>
      </c>
    </row>
    <row r="204" spans="11:19" x14ac:dyDescent="0.2">
      <c r="K204" s="12">
        <v>17524</v>
      </c>
      <c r="L204" s="11" t="s">
        <v>2818</v>
      </c>
      <c r="M204" s="11" t="s">
        <v>2816</v>
      </c>
      <c r="N204" s="11">
        <v>1</v>
      </c>
      <c r="O204" s="11">
        <v>5</v>
      </c>
      <c r="P204" s="11">
        <f t="shared" si="12"/>
        <v>6</v>
      </c>
      <c r="Q204" s="11" t="str">
        <f t="shared" si="13"/>
        <v>team b victory</v>
      </c>
      <c r="R204" s="11" t="str">
        <f t="shared" si="14"/>
        <v>at least one scored</v>
      </c>
      <c r="S204" s="11" t="str">
        <f t="shared" si="15"/>
        <v>BTTS</v>
      </c>
    </row>
    <row r="205" spans="11:19" x14ac:dyDescent="0.2">
      <c r="K205" s="12">
        <v>17526</v>
      </c>
      <c r="L205" s="11" t="s">
        <v>2821</v>
      </c>
      <c r="M205" s="11" t="s">
        <v>2805</v>
      </c>
      <c r="N205" s="11">
        <v>0</v>
      </c>
      <c r="O205" s="11">
        <v>2</v>
      </c>
      <c r="P205" s="11">
        <f t="shared" si="12"/>
        <v>2</v>
      </c>
      <c r="Q205" s="11" t="str">
        <f t="shared" si="13"/>
        <v>team b victory</v>
      </c>
      <c r="R205" s="11" t="str">
        <f t="shared" si="14"/>
        <v>at least one scored</v>
      </c>
      <c r="S205" s="11" t="str">
        <f t="shared" si="15"/>
        <v>no BTTS</v>
      </c>
    </row>
    <row r="206" spans="11:19" x14ac:dyDescent="0.2">
      <c r="K206" s="12">
        <v>17526</v>
      </c>
      <c r="L206" s="11" t="s">
        <v>2816</v>
      </c>
      <c r="M206" s="11" t="s">
        <v>2804</v>
      </c>
      <c r="N206" s="11">
        <v>0</v>
      </c>
      <c r="O206" s="11">
        <v>1</v>
      </c>
      <c r="P206" s="11">
        <f t="shared" si="12"/>
        <v>1</v>
      </c>
      <c r="Q206" s="11" t="str">
        <f t="shared" si="13"/>
        <v>team b victory</v>
      </c>
      <c r="R206" s="11" t="str">
        <f t="shared" si="14"/>
        <v>at least one scored</v>
      </c>
      <c r="S206" s="11" t="str">
        <f t="shared" si="15"/>
        <v>no BTTS</v>
      </c>
    </row>
    <row r="207" spans="11:19" x14ac:dyDescent="0.2">
      <c r="K207" s="12">
        <v>17528</v>
      </c>
      <c r="L207" s="11" t="s">
        <v>2815</v>
      </c>
      <c r="M207" s="11" t="s">
        <v>2816</v>
      </c>
      <c r="N207" s="11">
        <v>0</v>
      </c>
      <c r="O207" s="11">
        <v>2</v>
      </c>
      <c r="P207" s="11">
        <f t="shared" si="12"/>
        <v>2</v>
      </c>
      <c r="Q207" s="11" t="str">
        <f t="shared" si="13"/>
        <v>team b victory</v>
      </c>
      <c r="R207" s="11" t="str">
        <f t="shared" si="14"/>
        <v>at least one scored</v>
      </c>
      <c r="S207" s="11" t="str">
        <f t="shared" si="15"/>
        <v>no BTTS</v>
      </c>
    </row>
    <row r="208" spans="11:19" x14ac:dyDescent="0.2">
      <c r="K208" s="12">
        <v>17529</v>
      </c>
      <c r="L208" s="11" t="s">
        <v>2805</v>
      </c>
      <c r="M208" s="11" t="s">
        <v>2804</v>
      </c>
      <c r="N208" s="11">
        <v>3</v>
      </c>
      <c r="O208" s="11">
        <v>1</v>
      </c>
      <c r="P208" s="11">
        <f t="shared" si="12"/>
        <v>4</v>
      </c>
      <c r="Q208" s="11" t="str">
        <f t="shared" si="13"/>
        <v>team a victory</v>
      </c>
      <c r="R208" s="11" t="str">
        <f t="shared" si="14"/>
        <v>at least one scored</v>
      </c>
      <c r="S208" s="11" t="str">
        <f t="shared" si="15"/>
        <v>BTTS</v>
      </c>
    </row>
    <row r="209" spans="11:19" x14ac:dyDescent="0.2">
      <c r="K209" s="12">
        <v>17530</v>
      </c>
      <c r="L209" s="11" t="s">
        <v>2806</v>
      </c>
      <c r="M209" s="11" t="s">
        <v>2818</v>
      </c>
      <c r="N209" s="11">
        <v>4</v>
      </c>
      <c r="O209" s="11">
        <v>1</v>
      </c>
      <c r="P209" s="11">
        <f t="shared" si="12"/>
        <v>5</v>
      </c>
      <c r="Q209" s="11" t="str">
        <f t="shared" si="13"/>
        <v>team a victory</v>
      </c>
      <c r="R209" s="11" t="str">
        <f t="shared" si="14"/>
        <v>at least one scored</v>
      </c>
      <c r="S209" s="11" t="str">
        <f t="shared" si="15"/>
        <v>BTTS</v>
      </c>
    </row>
    <row r="210" spans="11:19" x14ac:dyDescent="0.2">
      <c r="K210" s="12">
        <v>17530</v>
      </c>
      <c r="L210" s="11" t="s">
        <v>2821</v>
      </c>
      <c r="M210" s="11" t="s">
        <v>2810</v>
      </c>
      <c r="N210" s="11">
        <v>0</v>
      </c>
      <c r="O210" s="11">
        <v>4</v>
      </c>
      <c r="P210" s="11">
        <f t="shared" si="12"/>
        <v>4</v>
      </c>
      <c r="Q210" s="11" t="str">
        <f t="shared" si="13"/>
        <v>team b victory</v>
      </c>
      <c r="R210" s="11" t="str">
        <f t="shared" si="14"/>
        <v>at least one scored</v>
      </c>
      <c r="S210" s="11" t="str">
        <f t="shared" si="15"/>
        <v>no BTTS</v>
      </c>
    </row>
    <row r="211" spans="11:19" x14ac:dyDescent="0.2">
      <c r="K211" s="12">
        <v>17532</v>
      </c>
      <c r="L211" s="11" t="s">
        <v>2815</v>
      </c>
      <c r="M211" s="11" t="s">
        <v>2806</v>
      </c>
      <c r="N211" s="11">
        <v>3</v>
      </c>
      <c r="O211" s="11">
        <v>4</v>
      </c>
      <c r="P211" s="11">
        <f t="shared" si="12"/>
        <v>7</v>
      </c>
      <c r="Q211" s="11" t="str">
        <f t="shared" si="13"/>
        <v>team b victory</v>
      </c>
      <c r="R211" s="11" t="str">
        <f t="shared" si="14"/>
        <v>at least one scored</v>
      </c>
      <c r="S211" s="11" t="str">
        <f t="shared" si="15"/>
        <v>BTTS</v>
      </c>
    </row>
    <row r="212" spans="11:19" x14ac:dyDescent="0.2">
      <c r="K212" s="12">
        <v>17991</v>
      </c>
      <c r="L212" s="11" t="s">
        <v>2807</v>
      </c>
      <c r="M212" s="11" t="s">
        <v>2821</v>
      </c>
      <c r="N212" s="11">
        <v>9</v>
      </c>
      <c r="O212" s="11">
        <v>1</v>
      </c>
      <c r="P212" s="11">
        <f t="shared" si="12"/>
        <v>10</v>
      </c>
      <c r="Q212" s="11" t="str">
        <f t="shared" si="13"/>
        <v>team a victory</v>
      </c>
      <c r="R212" s="11" t="str">
        <f t="shared" si="14"/>
        <v>at least one scored</v>
      </c>
      <c r="S212" s="11" t="str">
        <f t="shared" si="15"/>
        <v>BTTS</v>
      </c>
    </row>
    <row r="213" spans="11:19" x14ac:dyDescent="0.2">
      <c r="K213" s="12">
        <v>17994</v>
      </c>
      <c r="L213" s="11" t="s">
        <v>2815</v>
      </c>
      <c r="M213" s="11" t="s">
        <v>2806</v>
      </c>
      <c r="N213" s="11">
        <v>3</v>
      </c>
      <c r="O213" s="11">
        <v>2</v>
      </c>
      <c r="P213" s="11">
        <f t="shared" si="12"/>
        <v>5</v>
      </c>
      <c r="Q213" s="11" t="str">
        <f t="shared" si="13"/>
        <v>team a victory</v>
      </c>
      <c r="R213" s="11" t="str">
        <f t="shared" si="14"/>
        <v>at least one scored</v>
      </c>
      <c r="S213" s="11" t="str">
        <f t="shared" si="15"/>
        <v>BTTS</v>
      </c>
    </row>
    <row r="214" spans="11:19" x14ac:dyDescent="0.2">
      <c r="K214" s="12">
        <v>17994</v>
      </c>
      <c r="L214" s="11" t="s">
        <v>2818</v>
      </c>
      <c r="M214" s="11" t="s">
        <v>2810</v>
      </c>
      <c r="N214" s="11">
        <v>0</v>
      </c>
      <c r="O214" s="11">
        <v>3</v>
      </c>
      <c r="P214" s="11">
        <f t="shared" si="12"/>
        <v>3</v>
      </c>
      <c r="Q214" s="11" t="str">
        <f t="shared" si="13"/>
        <v>team b victory</v>
      </c>
      <c r="R214" s="11" t="str">
        <f t="shared" si="14"/>
        <v>at least one scored</v>
      </c>
      <c r="S214" s="11" t="str">
        <f t="shared" si="15"/>
        <v>no BTTS</v>
      </c>
    </row>
    <row r="215" spans="11:19" x14ac:dyDescent="0.2">
      <c r="K215" s="12">
        <v>17998</v>
      </c>
      <c r="L215" s="11" t="s">
        <v>2807</v>
      </c>
      <c r="M215" s="11" t="s">
        <v>2815</v>
      </c>
      <c r="N215" s="11">
        <v>10</v>
      </c>
      <c r="O215" s="11">
        <v>1</v>
      </c>
      <c r="P215" s="11">
        <f t="shared" si="12"/>
        <v>11</v>
      </c>
      <c r="Q215" s="11" t="str">
        <f t="shared" si="13"/>
        <v>team a victory</v>
      </c>
      <c r="R215" s="11" t="str">
        <f t="shared" si="14"/>
        <v>at least one scored</v>
      </c>
      <c r="S215" s="11" t="str">
        <f t="shared" si="15"/>
        <v>BTTS</v>
      </c>
    </row>
    <row r="216" spans="11:19" x14ac:dyDescent="0.2">
      <c r="K216" s="12">
        <v>17998</v>
      </c>
      <c r="L216" s="11" t="s">
        <v>2818</v>
      </c>
      <c r="M216" s="11" t="s">
        <v>2816</v>
      </c>
      <c r="N216" s="11">
        <v>0</v>
      </c>
      <c r="O216" s="11">
        <v>4</v>
      </c>
      <c r="P216" s="11">
        <f t="shared" si="12"/>
        <v>4</v>
      </c>
      <c r="Q216" s="11" t="str">
        <f t="shared" si="13"/>
        <v>team b victory</v>
      </c>
      <c r="R216" s="11" t="str">
        <f t="shared" si="14"/>
        <v>at least one scored</v>
      </c>
      <c r="S216" s="11" t="str">
        <f t="shared" si="15"/>
        <v>no BTTS</v>
      </c>
    </row>
    <row r="217" spans="11:19" x14ac:dyDescent="0.2">
      <c r="K217" s="12">
        <v>17998</v>
      </c>
      <c r="L217" s="11" t="s">
        <v>2821</v>
      </c>
      <c r="M217" s="11" t="s">
        <v>2810</v>
      </c>
      <c r="N217" s="11">
        <v>0</v>
      </c>
      <c r="O217" s="11">
        <v>1</v>
      </c>
      <c r="P217" s="11">
        <f t="shared" si="12"/>
        <v>1</v>
      </c>
      <c r="Q217" s="11" t="str">
        <f t="shared" si="13"/>
        <v>team b victory</v>
      </c>
      <c r="R217" s="11" t="str">
        <f t="shared" si="14"/>
        <v>at least one scored</v>
      </c>
      <c r="S217" s="11" t="str">
        <f t="shared" si="15"/>
        <v>no BTTS</v>
      </c>
    </row>
    <row r="218" spans="11:19" x14ac:dyDescent="0.2">
      <c r="K218" s="12">
        <v>18001</v>
      </c>
      <c r="L218" s="11" t="s">
        <v>2807</v>
      </c>
      <c r="M218" s="11" t="s">
        <v>2806</v>
      </c>
      <c r="N218" s="11">
        <v>2</v>
      </c>
      <c r="O218" s="11">
        <v>1</v>
      </c>
      <c r="P218" s="11">
        <f t="shared" si="12"/>
        <v>3</v>
      </c>
      <c r="Q218" s="11" t="str">
        <f t="shared" si="13"/>
        <v>team a victory</v>
      </c>
      <c r="R218" s="11" t="str">
        <f t="shared" si="14"/>
        <v>at least one scored</v>
      </c>
      <c r="S218" s="11" t="str">
        <f t="shared" si="15"/>
        <v>BTTS</v>
      </c>
    </row>
    <row r="219" spans="11:19" x14ac:dyDescent="0.2">
      <c r="K219" s="12">
        <v>18001</v>
      </c>
      <c r="L219" s="11" t="s">
        <v>2821</v>
      </c>
      <c r="M219" s="11" t="s">
        <v>2804</v>
      </c>
      <c r="N219" s="11">
        <v>2</v>
      </c>
      <c r="O219" s="11">
        <v>3</v>
      </c>
      <c r="P219" s="11">
        <f t="shared" si="12"/>
        <v>5</v>
      </c>
      <c r="Q219" s="11" t="str">
        <f t="shared" si="13"/>
        <v>team a victory</v>
      </c>
      <c r="R219" s="11" t="str">
        <f t="shared" si="14"/>
        <v>at least one scored</v>
      </c>
      <c r="S219" s="11" t="str">
        <f t="shared" si="15"/>
        <v>BTTS</v>
      </c>
    </row>
    <row r="220" spans="11:19" x14ac:dyDescent="0.2">
      <c r="K220" s="12">
        <v>18001</v>
      </c>
      <c r="L220" s="11" t="s">
        <v>2810</v>
      </c>
      <c r="M220" s="11" t="s">
        <v>2816</v>
      </c>
      <c r="N220" s="11">
        <v>3</v>
      </c>
      <c r="O220" s="11">
        <v>1</v>
      </c>
      <c r="P220" s="11">
        <f t="shared" si="12"/>
        <v>4</v>
      </c>
      <c r="Q220" s="11" t="str">
        <f t="shared" si="13"/>
        <v>team b victory</v>
      </c>
      <c r="R220" s="11" t="str">
        <f t="shared" si="14"/>
        <v>at least one scored</v>
      </c>
      <c r="S220" s="11" t="str">
        <f t="shared" si="15"/>
        <v>BTTS</v>
      </c>
    </row>
    <row r="221" spans="11:19" x14ac:dyDescent="0.2">
      <c r="K221" s="12">
        <v>18005</v>
      </c>
      <c r="L221" s="11" t="s">
        <v>2815</v>
      </c>
      <c r="M221" s="11" t="s">
        <v>2804</v>
      </c>
      <c r="N221" s="11">
        <v>3</v>
      </c>
      <c r="O221" s="11">
        <v>2</v>
      </c>
      <c r="P221" s="11">
        <f t="shared" si="12"/>
        <v>5</v>
      </c>
      <c r="Q221" s="11" t="str">
        <f t="shared" si="13"/>
        <v>team a victory</v>
      </c>
      <c r="R221" s="11" t="str">
        <f t="shared" si="14"/>
        <v>at least one scored</v>
      </c>
      <c r="S221" s="11" t="str">
        <f t="shared" si="15"/>
        <v>BTTS</v>
      </c>
    </row>
    <row r="222" spans="11:19" x14ac:dyDescent="0.2">
      <c r="K222" s="12">
        <v>18005</v>
      </c>
      <c r="L222" s="11" t="s">
        <v>2807</v>
      </c>
      <c r="M222" s="11" t="s">
        <v>2818</v>
      </c>
      <c r="N222" s="11">
        <v>5</v>
      </c>
      <c r="O222" s="11">
        <v>0</v>
      </c>
      <c r="P222" s="11">
        <f t="shared" si="12"/>
        <v>5</v>
      </c>
      <c r="Q222" s="11" t="str">
        <f t="shared" si="13"/>
        <v>team a victory</v>
      </c>
      <c r="R222" s="11" t="str">
        <f t="shared" si="14"/>
        <v>at least one scored</v>
      </c>
      <c r="S222" s="11" t="str">
        <f t="shared" si="15"/>
        <v>no BTTS</v>
      </c>
    </row>
    <row r="223" spans="11:19" x14ac:dyDescent="0.2">
      <c r="K223" s="12">
        <v>18005</v>
      </c>
      <c r="L223" s="11" t="s">
        <v>2806</v>
      </c>
      <c r="M223" s="11" t="s">
        <v>2821</v>
      </c>
      <c r="N223" s="11">
        <v>1</v>
      </c>
      <c r="O223" s="11">
        <v>0</v>
      </c>
      <c r="P223" s="11">
        <f t="shared" si="12"/>
        <v>1</v>
      </c>
      <c r="Q223" s="11" t="str">
        <f t="shared" si="13"/>
        <v>team a victory</v>
      </c>
      <c r="R223" s="11" t="str">
        <f t="shared" si="14"/>
        <v>at least one scored</v>
      </c>
      <c r="S223" s="11" t="str">
        <f t="shared" si="15"/>
        <v>no BTTS</v>
      </c>
    </row>
    <row r="224" spans="11:19" x14ac:dyDescent="0.2">
      <c r="K224" s="12">
        <v>18008</v>
      </c>
      <c r="L224" s="11" t="s">
        <v>2806</v>
      </c>
      <c r="M224" s="11" t="s">
        <v>2818</v>
      </c>
      <c r="N224" s="11">
        <v>1</v>
      </c>
      <c r="O224" s="11">
        <v>1</v>
      </c>
      <c r="P224" s="11">
        <f t="shared" si="12"/>
        <v>2</v>
      </c>
      <c r="Q224" s="11" t="str">
        <f t="shared" si="13"/>
        <v>team a victory</v>
      </c>
      <c r="R224" s="11" t="str">
        <f t="shared" si="14"/>
        <v>at least one scored</v>
      </c>
      <c r="S224" s="11" t="str">
        <f t="shared" si="15"/>
        <v>BTTS</v>
      </c>
    </row>
    <row r="225" spans="11:19" x14ac:dyDescent="0.2">
      <c r="K225" s="12">
        <v>18008</v>
      </c>
      <c r="L225" s="11" t="s">
        <v>2821</v>
      </c>
      <c r="M225" s="11" t="s">
        <v>2816</v>
      </c>
      <c r="N225" s="11">
        <v>0</v>
      </c>
      <c r="O225" s="11">
        <v>4</v>
      </c>
      <c r="P225" s="11">
        <f t="shared" si="12"/>
        <v>4</v>
      </c>
      <c r="Q225" s="11" t="str">
        <f t="shared" si="13"/>
        <v>team b victory</v>
      </c>
      <c r="R225" s="11" t="str">
        <f t="shared" si="14"/>
        <v>at least one scored</v>
      </c>
      <c r="S225" s="11" t="str">
        <f t="shared" si="15"/>
        <v>no BTTS</v>
      </c>
    </row>
    <row r="226" spans="11:19" x14ac:dyDescent="0.2">
      <c r="K226" s="12">
        <v>18008</v>
      </c>
      <c r="L226" s="11" t="s">
        <v>2810</v>
      </c>
      <c r="M226" s="11" t="s">
        <v>2804</v>
      </c>
      <c r="N226" s="11">
        <v>1</v>
      </c>
      <c r="O226" s="11">
        <v>2</v>
      </c>
      <c r="P226" s="11">
        <f t="shared" si="12"/>
        <v>3</v>
      </c>
      <c r="Q226" s="11" t="str">
        <f t="shared" si="13"/>
        <v>team b victory</v>
      </c>
      <c r="R226" s="11" t="str">
        <f t="shared" si="14"/>
        <v>at least one scored</v>
      </c>
      <c r="S226" s="11" t="str">
        <f t="shared" si="15"/>
        <v>BTTS</v>
      </c>
    </row>
    <row r="227" spans="11:19" x14ac:dyDescent="0.2">
      <c r="K227" s="12">
        <v>18012</v>
      </c>
      <c r="L227" s="11" t="s">
        <v>2807</v>
      </c>
      <c r="M227" s="11" t="s">
        <v>2816</v>
      </c>
      <c r="N227" s="11">
        <v>7</v>
      </c>
      <c r="O227" s="11">
        <v>1</v>
      </c>
      <c r="P227" s="11">
        <f t="shared" si="12"/>
        <v>8</v>
      </c>
      <c r="Q227" s="11" t="str">
        <f t="shared" si="13"/>
        <v>team a victory</v>
      </c>
      <c r="R227" s="11" t="str">
        <f t="shared" si="14"/>
        <v>at least one scored</v>
      </c>
      <c r="S227" s="11" t="str">
        <f t="shared" si="15"/>
        <v>BTTS</v>
      </c>
    </row>
    <row r="228" spans="11:19" x14ac:dyDescent="0.2">
      <c r="K228" s="12">
        <v>18013</v>
      </c>
      <c r="L228" s="11" t="s">
        <v>2815</v>
      </c>
      <c r="M228" s="11" t="s">
        <v>2821</v>
      </c>
      <c r="N228" s="11">
        <v>2</v>
      </c>
      <c r="O228" s="11">
        <v>0</v>
      </c>
      <c r="P228" s="11">
        <f t="shared" si="12"/>
        <v>2</v>
      </c>
      <c r="Q228" s="11" t="str">
        <f t="shared" si="13"/>
        <v>team a victory</v>
      </c>
      <c r="R228" s="11" t="str">
        <f t="shared" si="14"/>
        <v>at least one scored</v>
      </c>
      <c r="S228" s="11" t="str">
        <f t="shared" si="15"/>
        <v>no BTTS</v>
      </c>
    </row>
    <row r="229" spans="11:19" x14ac:dyDescent="0.2">
      <c r="K229" s="12">
        <v>18013</v>
      </c>
      <c r="L229" s="11" t="s">
        <v>2804</v>
      </c>
      <c r="M229" s="11" t="s">
        <v>2818</v>
      </c>
      <c r="N229" s="11">
        <v>2</v>
      </c>
      <c r="O229" s="11">
        <v>2</v>
      </c>
      <c r="P229" s="11">
        <f t="shared" si="12"/>
        <v>4</v>
      </c>
      <c r="Q229" s="11" t="str">
        <f t="shared" si="13"/>
        <v>team a victory</v>
      </c>
      <c r="R229" s="11" t="str">
        <f t="shared" si="14"/>
        <v>at least one scored</v>
      </c>
      <c r="S229" s="11" t="str">
        <f t="shared" si="15"/>
        <v>BTTS</v>
      </c>
    </row>
    <row r="230" spans="11:19" x14ac:dyDescent="0.2">
      <c r="K230" s="12">
        <v>18015</v>
      </c>
      <c r="L230" s="11" t="s">
        <v>2815</v>
      </c>
      <c r="M230" s="11" t="s">
        <v>2816</v>
      </c>
      <c r="N230" s="11">
        <v>0</v>
      </c>
      <c r="O230" s="11">
        <v>3</v>
      </c>
      <c r="P230" s="11">
        <f t="shared" si="12"/>
        <v>3</v>
      </c>
      <c r="Q230" s="11" t="str">
        <f t="shared" si="13"/>
        <v>team b victory</v>
      </c>
      <c r="R230" s="11" t="str">
        <f t="shared" si="14"/>
        <v>at least one scored</v>
      </c>
      <c r="S230" s="11" t="str">
        <f t="shared" si="15"/>
        <v>no BTTS</v>
      </c>
    </row>
    <row r="231" spans="11:19" x14ac:dyDescent="0.2">
      <c r="K231" s="12">
        <v>18015</v>
      </c>
      <c r="L231" s="11" t="s">
        <v>2806</v>
      </c>
      <c r="M231" s="11" t="s">
        <v>2810</v>
      </c>
      <c r="N231" s="11">
        <v>2</v>
      </c>
      <c r="O231" s="11">
        <v>4</v>
      </c>
      <c r="P231" s="11">
        <f t="shared" si="12"/>
        <v>6</v>
      </c>
      <c r="Q231" s="11" t="str">
        <f t="shared" si="13"/>
        <v>team b victory</v>
      </c>
      <c r="R231" s="11" t="str">
        <f t="shared" si="14"/>
        <v>at least one scored</v>
      </c>
      <c r="S231" s="11" t="str">
        <f t="shared" si="15"/>
        <v>BTTS</v>
      </c>
    </row>
    <row r="232" spans="11:19" x14ac:dyDescent="0.2">
      <c r="K232" s="12">
        <v>18018</v>
      </c>
      <c r="L232" s="11" t="s">
        <v>2815</v>
      </c>
      <c r="M232" s="11" t="s">
        <v>2810</v>
      </c>
      <c r="N232" s="11">
        <v>0</v>
      </c>
      <c r="O232" s="11">
        <v>7</v>
      </c>
      <c r="P232" s="11">
        <f t="shared" si="12"/>
        <v>7</v>
      </c>
      <c r="Q232" s="11" t="str">
        <f t="shared" si="13"/>
        <v>team b victory</v>
      </c>
      <c r="R232" s="11" t="str">
        <f t="shared" si="14"/>
        <v>at least one scored</v>
      </c>
      <c r="S232" s="11" t="str">
        <f t="shared" si="15"/>
        <v>no BTTS</v>
      </c>
    </row>
    <row r="233" spans="11:19" x14ac:dyDescent="0.2">
      <c r="K233" s="12">
        <v>18018</v>
      </c>
      <c r="L233" s="11" t="s">
        <v>2807</v>
      </c>
      <c r="M233" s="11" t="s">
        <v>2804</v>
      </c>
      <c r="N233" s="11">
        <v>5</v>
      </c>
      <c r="O233" s="11">
        <v>1</v>
      </c>
      <c r="P233" s="11">
        <f t="shared" si="12"/>
        <v>6</v>
      </c>
      <c r="Q233" s="11" t="str">
        <f t="shared" si="13"/>
        <v>team b victory</v>
      </c>
      <c r="R233" s="11" t="str">
        <f t="shared" si="14"/>
        <v>at least one scored</v>
      </c>
      <c r="S233" s="11" t="str">
        <f t="shared" si="15"/>
        <v>BTTS</v>
      </c>
    </row>
    <row r="234" spans="11:19" x14ac:dyDescent="0.2">
      <c r="K234" s="12">
        <v>18018</v>
      </c>
      <c r="L234" s="11" t="s">
        <v>2806</v>
      </c>
      <c r="M234" s="11" t="s">
        <v>2816</v>
      </c>
      <c r="N234" s="11">
        <v>0</v>
      </c>
      <c r="O234" s="11">
        <v>3</v>
      </c>
      <c r="P234" s="11">
        <f t="shared" si="12"/>
        <v>3</v>
      </c>
      <c r="Q234" s="11" t="str">
        <f t="shared" si="13"/>
        <v>team b victory</v>
      </c>
      <c r="R234" s="11" t="str">
        <f t="shared" si="14"/>
        <v>at least one scored</v>
      </c>
      <c r="S234" s="11" t="str">
        <f t="shared" si="15"/>
        <v>no BTTS</v>
      </c>
    </row>
    <row r="235" spans="11:19" x14ac:dyDescent="0.2">
      <c r="K235" s="12">
        <v>18021</v>
      </c>
      <c r="L235" s="11" t="s">
        <v>2818</v>
      </c>
      <c r="M235" s="11" t="s">
        <v>2821</v>
      </c>
      <c r="N235" s="11">
        <v>1</v>
      </c>
      <c r="O235" s="11">
        <v>4</v>
      </c>
      <c r="P235" s="11">
        <f t="shared" si="12"/>
        <v>5</v>
      </c>
      <c r="Q235" s="11" t="str">
        <f t="shared" si="13"/>
        <v>team b victory</v>
      </c>
      <c r="R235" s="11" t="str">
        <f t="shared" si="14"/>
        <v>at least one scored</v>
      </c>
      <c r="S235" s="11" t="str">
        <f t="shared" si="15"/>
        <v>BTTS</v>
      </c>
    </row>
    <row r="236" spans="11:19" x14ac:dyDescent="0.2">
      <c r="K236" s="12">
        <v>18022</v>
      </c>
      <c r="L236" s="11" t="s">
        <v>2816</v>
      </c>
      <c r="M236" s="11" t="s">
        <v>2804</v>
      </c>
      <c r="N236" s="11">
        <v>4</v>
      </c>
      <c r="O236" s="11">
        <v>3</v>
      </c>
      <c r="P236" s="11">
        <f t="shared" si="12"/>
        <v>7</v>
      </c>
      <c r="Q236" s="11" t="str">
        <f t="shared" si="13"/>
        <v>team b victory</v>
      </c>
      <c r="R236" s="11" t="str">
        <f t="shared" si="14"/>
        <v>at least one scored</v>
      </c>
      <c r="S236" s="11" t="str">
        <f t="shared" si="15"/>
        <v>BTTS</v>
      </c>
    </row>
    <row r="237" spans="11:19" x14ac:dyDescent="0.2">
      <c r="K237" s="12">
        <v>18024</v>
      </c>
      <c r="L237" s="11" t="s">
        <v>2815</v>
      </c>
      <c r="M237" s="11" t="s">
        <v>2818</v>
      </c>
      <c r="N237" s="11">
        <v>4</v>
      </c>
      <c r="O237" s="11">
        <v>0</v>
      </c>
      <c r="P237" s="11">
        <f t="shared" si="12"/>
        <v>4</v>
      </c>
      <c r="Q237" s="11" t="str">
        <f t="shared" si="13"/>
        <v>team a victory</v>
      </c>
      <c r="R237" s="11" t="str">
        <f t="shared" si="14"/>
        <v>at least one scored</v>
      </c>
      <c r="S237" s="11" t="str">
        <f t="shared" si="15"/>
        <v>no BTTS</v>
      </c>
    </row>
    <row r="238" spans="11:19" x14ac:dyDescent="0.2">
      <c r="K238" s="12">
        <v>18026</v>
      </c>
      <c r="L238" s="11" t="s">
        <v>2807</v>
      </c>
      <c r="M238" s="11" t="s">
        <v>2810</v>
      </c>
      <c r="N238" s="11">
        <v>1</v>
      </c>
      <c r="O238" s="11">
        <v>2</v>
      </c>
      <c r="P238" s="11">
        <f t="shared" si="12"/>
        <v>3</v>
      </c>
      <c r="Q238" s="11" t="str">
        <f t="shared" si="13"/>
        <v>team a victory</v>
      </c>
      <c r="R238" s="11" t="str">
        <f t="shared" si="14"/>
        <v>at least one scored</v>
      </c>
      <c r="S238" s="11" t="str">
        <f t="shared" si="15"/>
        <v>BTTS</v>
      </c>
    </row>
    <row r="239" spans="11:19" x14ac:dyDescent="0.2">
      <c r="K239" s="12">
        <v>18026</v>
      </c>
      <c r="L239" s="11" t="s">
        <v>2806</v>
      </c>
      <c r="M239" s="11" t="s">
        <v>2804</v>
      </c>
      <c r="N239" s="11">
        <v>3</v>
      </c>
      <c r="O239" s="11">
        <v>1</v>
      </c>
      <c r="P239" s="11">
        <f t="shared" si="12"/>
        <v>4</v>
      </c>
      <c r="Q239" s="11" t="str">
        <f t="shared" si="13"/>
        <v>team a victory</v>
      </c>
      <c r="R239" s="11" t="str">
        <f t="shared" si="14"/>
        <v>at least one scored</v>
      </c>
      <c r="S239" s="11" t="str">
        <f t="shared" si="15"/>
        <v>BTTS</v>
      </c>
    </row>
    <row r="240" spans="11:19" x14ac:dyDescent="0.2">
      <c r="K240" s="12">
        <v>18029</v>
      </c>
      <c r="L240" s="11" t="s">
        <v>2807</v>
      </c>
      <c r="M240" s="11" t="s">
        <v>2810</v>
      </c>
      <c r="N240" s="11">
        <v>7</v>
      </c>
      <c r="O240" s="11">
        <v>0</v>
      </c>
      <c r="P240" s="11">
        <f t="shared" si="12"/>
        <v>7</v>
      </c>
      <c r="Q240" s="11" t="str">
        <f t="shared" si="13"/>
        <v>team a victory</v>
      </c>
      <c r="R240" s="11" t="str">
        <f t="shared" si="14"/>
        <v>at least one scored</v>
      </c>
      <c r="S240" s="11" t="str">
        <f t="shared" si="15"/>
        <v>no BTTS</v>
      </c>
    </row>
    <row r="241" spans="11:19" x14ac:dyDescent="0.2">
      <c r="K241" s="12">
        <v>19412</v>
      </c>
      <c r="L241" s="11" t="s">
        <v>2816</v>
      </c>
      <c r="M241" s="11" t="s">
        <v>2815</v>
      </c>
      <c r="N241" s="11">
        <v>0</v>
      </c>
      <c r="O241" s="11">
        <v>1</v>
      </c>
      <c r="P241" s="11">
        <f t="shared" si="12"/>
        <v>1</v>
      </c>
      <c r="Q241" s="11" t="str">
        <f t="shared" si="13"/>
        <v>team b victory</v>
      </c>
      <c r="R241" s="11" t="str">
        <f t="shared" si="14"/>
        <v>at least one scored</v>
      </c>
      <c r="S241" s="11" t="str">
        <f t="shared" si="15"/>
        <v>no BTTS</v>
      </c>
    </row>
    <row r="242" spans="11:19" x14ac:dyDescent="0.2">
      <c r="K242" s="12">
        <v>19415</v>
      </c>
      <c r="L242" s="11" t="s">
        <v>2815</v>
      </c>
      <c r="M242" s="11" t="s">
        <v>2804</v>
      </c>
      <c r="N242" s="11">
        <v>0</v>
      </c>
      <c r="O242" s="11">
        <v>2</v>
      </c>
      <c r="P242" s="11">
        <f t="shared" si="12"/>
        <v>2</v>
      </c>
      <c r="Q242" s="11" t="str">
        <f t="shared" si="13"/>
        <v>team b victory</v>
      </c>
      <c r="R242" s="11" t="str">
        <f t="shared" si="14"/>
        <v>at least one scored</v>
      </c>
      <c r="S242" s="11" t="str">
        <f t="shared" si="15"/>
        <v>no BTTS</v>
      </c>
    </row>
    <row r="243" spans="11:19" x14ac:dyDescent="0.2">
      <c r="K243" s="12">
        <v>19415</v>
      </c>
      <c r="L243" s="11" t="s">
        <v>2806</v>
      </c>
      <c r="M243" s="11" t="s">
        <v>2810</v>
      </c>
      <c r="N243" s="11">
        <v>0</v>
      </c>
      <c r="O243" s="11">
        <v>3</v>
      </c>
      <c r="P243" s="11">
        <f t="shared" si="12"/>
        <v>3</v>
      </c>
      <c r="Q243" s="11" t="str">
        <f t="shared" si="13"/>
        <v>team b victory</v>
      </c>
      <c r="R243" s="11" t="str">
        <f t="shared" si="14"/>
        <v>at least one scored</v>
      </c>
      <c r="S243" s="11" t="str">
        <f t="shared" si="15"/>
        <v>no BTTS</v>
      </c>
    </row>
    <row r="244" spans="11:19" x14ac:dyDescent="0.2">
      <c r="K244" s="12">
        <v>19418</v>
      </c>
      <c r="L244" s="11" t="s">
        <v>2816</v>
      </c>
      <c r="M244" s="11" t="s">
        <v>2821</v>
      </c>
      <c r="N244" s="11">
        <v>1</v>
      </c>
      <c r="O244" s="11">
        <v>0</v>
      </c>
      <c r="P244" s="11">
        <f t="shared" si="12"/>
        <v>1</v>
      </c>
      <c r="Q244" s="11" t="str">
        <f t="shared" si="13"/>
        <v>team b victory</v>
      </c>
      <c r="R244" s="11" t="str">
        <f t="shared" si="14"/>
        <v>at least one scored</v>
      </c>
      <c r="S244" s="11" t="str">
        <f t="shared" si="15"/>
        <v>no BTTS</v>
      </c>
    </row>
    <row r="245" spans="11:19" x14ac:dyDescent="0.2">
      <c r="K245" s="12">
        <v>19419</v>
      </c>
      <c r="L245" s="11" t="s">
        <v>2815</v>
      </c>
      <c r="M245" s="11" t="s">
        <v>2807</v>
      </c>
      <c r="N245" s="11">
        <v>1</v>
      </c>
      <c r="O245" s="11">
        <v>8</v>
      </c>
      <c r="P245" s="11">
        <f t="shared" si="12"/>
        <v>9</v>
      </c>
      <c r="Q245" s="11" t="str">
        <f t="shared" si="13"/>
        <v>team a victory</v>
      </c>
      <c r="R245" s="11" t="str">
        <f t="shared" si="14"/>
        <v>at least one scored</v>
      </c>
      <c r="S245" s="11" t="str">
        <f t="shared" si="15"/>
        <v>BTTS</v>
      </c>
    </row>
    <row r="246" spans="11:19" x14ac:dyDescent="0.2">
      <c r="K246" s="12">
        <v>19419</v>
      </c>
      <c r="L246" s="11" t="s">
        <v>2806</v>
      </c>
      <c r="M246" s="11" t="s">
        <v>2804</v>
      </c>
      <c r="N246" s="11">
        <v>3</v>
      </c>
      <c r="O246" s="11">
        <v>2</v>
      </c>
      <c r="P246" s="11">
        <f t="shared" si="12"/>
        <v>5</v>
      </c>
      <c r="Q246" s="11" t="str">
        <f t="shared" si="13"/>
        <v>team b victory</v>
      </c>
      <c r="R246" s="11" t="str">
        <f t="shared" si="14"/>
        <v>at least one scored</v>
      </c>
      <c r="S246" s="11" t="str">
        <f t="shared" si="15"/>
        <v>BTTS</v>
      </c>
    </row>
    <row r="247" spans="11:19" x14ac:dyDescent="0.2">
      <c r="K247" s="12">
        <v>19422</v>
      </c>
      <c r="L247" s="11" t="s">
        <v>2821</v>
      </c>
      <c r="M247" s="11" t="s">
        <v>2810</v>
      </c>
      <c r="N247" s="11">
        <v>0</v>
      </c>
      <c r="O247" s="11">
        <v>0</v>
      </c>
      <c r="P247" s="11">
        <f t="shared" si="12"/>
        <v>0</v>
      </c>
      <c r="Q247" s="11" t="str">
        <f t="shared" si="13"/>
        <v>team b victory</v>
      </c>
      <c r="R247" s="11" t="str">
        <f t="shared" si="14"/>
        <v>no one scored</v>
      </c>
      <c r="S247" s="11" t="str">
        <f t="shared" si="15"/>
        <v>no BTTS</v>
      </c>
    </row>
    <row r="248" spans="11:19" x14ac:dyDescent="0.2">
      <c r="K248" s="12">
        <v>19422</v>
      </c>
      <c r="L248" s="11" t="s">
        <v>2816</v>
      </c>
      <c r="M248" s="11" t="s">
        <v>2806</v>
      </c>
      <c r="N248" s="11">
        <v>0</v>
      </c>
      <c r="O248" s="11">
        <v>0</v>
      </c>
      <c r="P248" s="11">
        <f t="shared" si="12"/>
        <v>0</v>
      </c>
      <c r="Q248" s="11" t="str">
        <f t="shared" si="13"/>
        <v>team b victory</v>
      </c>
      <c r="R248" s="11" t="str">
        <f t="shared" si="14"/>
        <v>no one scored</v>
      </c>
      <c r="S248" s="11" t="str">
        <f t="shared" si="15"/>
        <v>no BTTS</v>
      </c>
    </row>
    <row r="249" spans="11:19" x14ac:dyDescent="0.2">
      <c r="K249" s="12">
        <v>19426</v>
      </c>
      <c r="L249" s="11" t="s">
        <v>2815</v>
      </c>
      <c r="M249" s="11" t="s">
        <v>2821</v>
      </c>
      <c r="N249" s="11">
        <v>1</v>
      </c>
      <c r="O249" s="11">
        <v>1</v>
      </c>
      <c r="P249" s="11">
        <f t="shared" si="12"/>
        <v>2</v>
      </c>
      <c r="Q249" s="11" t="str">
        <f t="shared" si="13"/>
        <v>team a victory</v>
      </c>
      <c r="R249" s="11" t="str">
        <f t="shared" si="14"/>
        <v>at least one scored</v>
      </c>
      <c r="S249" s="11" t="str">
        <f t="shared" si="15"/>
        <v>BTTS</v>
      </c>
    </row>
    <row r="250" spans="11:19" x14ac:dyDescent="0.2">
      <c r="K250" s="12">
        <v>19426</v>
      </c>
      <c r="L250" s="11" t="s">
        <v>2816</v>
      </c>
      <c r="M250" s="11" t="s">
        <v>2810</v>
      </c>
      <c r="N250" s="11">
        <v>2</v>
      </c>
      <c r="O250" s="11">
        <v>2</v>
      </c>
      <c r="P250" s="11">
        <f t="shared" si="12"/>
        <v>4</v>
      </c>
      <c r="Q250" s="11" t="str">
        <f t="shared" si="13"/>
        <v>team a victory</v>
      </c>
      <c r="R250" s="11" t="str">
        <f t="shared" si="14"/>
        <v>at least one scored</v>
      </c>
      <c r="S250" s="11" t="str">
        <f t="shared" si="15"/>
        <v>BTTS</v>
      </c>
    </row>
    <row r="251" spans="11:19" x14ac:dyDescent="0.2">
      <c r="K251" s="12">
        <v>19430</v>
      </c>
      <c r="L251" s="11" t="s">
        <v>2807</v>
      </c>
      <c r="M251" s="11" t="s">
        <v>2821</v>
      </c>
      <c r="N251" s="11">
        <v>2</v>
      </c>
      <c r="O251" s="11">
        <v>0</v>
      </c>
      <c r="P251" s="11">
        <f t="shared" si="12"/>
        <v>2</v>
      </c>
      <c r="Q251" s="11" t="str">
        <f t="shared" si="13"/>
        <v>team b victory</v>
      </c>
      <c r="R251" s="11" t="str">
        <f t="shared" si="14"/>
        <v>at least one scored</v>
      </c>
      <c r="S251" s="11" t="str">
        <f t="shared" si="15"/>
        <v>no BTTS</v>
      </c>
    </row>
    <row r="252" spans="11:19" x14ac:dyDescent="0.2">
      <c r="K252" s="12">
        <v>19430</v>
      </c>
      <c r="L252" s="11" t="s">
        <v>2810</v>
      </c>
      <c r="M252" s="11" t="s">
        <v>2804</v>
      </c>
      <c r="N252" s="11">
        <v>2</v>
      </c>
      <c r="O252" s="11">
        <v>2</v>
      </c>
      <c r="P252" s="11">
        <f t="shared" si="12"/>
        <v>4</v>
      </c>
      <c r="Q252" s="11" t="str">
        <f t="shared" si="13"/>
        <v>team a victory</v>
      </c>
      <c r="R252" s="11" t="str">
        <f t="shared" si="14"/>
        <v>at least one scored</v>
      </c>
      <c r="S252" s="11" t="str">
        <f t="shared" si="15"/>
        <v>BTTS</v>
      </c>
    </row>
    <row r="253" spans="11:19" x14ac:dyDescent="0.2">
      <c r="K253" s="12">
        <v>19433</v>
      </c>
      <c r="L253" s="11" t="s">
        <v>2807</v>
      </c>
      <c r="M253" s="11" t="s">
        <v>2804</v>
      </c>
      <c r="N253" s="11">
        <v>1</v>
      </c>
      <c r="O253" s="11">
        <v>0</v>
      </c>
      <c r="P253" s="11">
        <f t="shared" si="12"/>
        <v>1</v>
      </c>
      <c r="Q253" s="11" t="str">
        <f t="shared" si="13"/>
        <v>team b victory</v>
      </c>
      <c r="R253" s="11" t="str">
        <f t="shared" si="14"/>
        <v>at least one scored</v>
      </c>
      <c r="S253" s="11" t="str">
        <f t="shared" si="15"/>
        <v>no BTTS</v>
      </c>
    </row>
    <row r="254" spans="11:19" x14ac:dyDescent="0.2">
      <c r="K254" s="12">
        <v>19434</v>
      </c>
      <c r="L254" s="11" t="s">
        <v>2815</v>
      </c>
      <c r="M254" s="11" t="s">
        <v>2810</v>
      </c>
      <c r="N254" s="11">
        <v>1</v>
      </c>
      <c r="O254" s="11">
        <v>2</v>
      </c>
      <c r="P254" s="11">
        <f t="shared" si="12"/>
        <v>3</v>
      </c>
      <c r="Q254" s="11" t="str">
        <f t="shared" si="13"/>
        <v>team a victory</v>
      </c>
      <c r="R254" s="11" t="str">
        <f t="shared" si="14"/>
        <v>at least one scored</v>
      </c>
      <c r="S254" s="11" t="str">
        <f t="shared" si="15"/>
        <v>BTTS</v>
      </c>
    </row>
    <row r="255" spans="11:19" x14ac:dyDescent="0.2">
      <c r="K255" s="12">
        <v>19437</v>
      </c>
      <c r="L255" s="11" t="s">
        <v>2806</v>
      </c>
      <c r="M255" s="11" t="s">
        <v>2821</v>
      </c>
      <c r="N255" s="11">
        <v>3</v>
      </c>
      <c r="O255" s="11">
        <v>0</v>
      </c>
      <c r="P255" s="11">
        <f t="shared" si="12"/>
        <v>3</v>
      </c>
      <c r="Q255" s="11" t="str">
        <f t="shared" si="13"/>
        <v>team a victory</v>
      </c>
      <c r="R255" s="11" t="str">
        <f t="shared" si="14"/>
        <v>at least one scored</v>
      </c>
      <c r="S255" s="11" t="str">
        <f t="shared" si="15"/>
        <v>no BTTS</v>
      </c>
    </row>
    <row r="256" spans="11:19" x14ac:dyDescent="0.2">
      <c r="K256" s="12">
        <v>19437</v>
      </c>
      <c r="L256" s="11" t="s">
        <v>2816</v>
      </c>
      <c r="M256" s="11" t="s">
        <v>2807</v>
      </c>
      <c r="N256" s="11">
        <v>1</v>
      </c>
      <c r="O256" s="11">
        <v>0</v>
      </c>
      <c r="P256" s="11">
        <f t="shared" si="12"/>
        <v>1</v>
      </c>
      <c r="Q256" s="11" t="str">
        <f t="shared" si="13"/>
        <v>team a victory</v>
      </c>
      <c r="R256" s="11" t="str">
        <f t="shared" si="14"/>
        <v>at least one scored</v>
      </c>
      <c r="S256" s="11" t="str">
        <f t="shared" si="15"/>
        <v>no BTTS</v>
      </c>
    </row>
    <row r="257" spans="11:19" x14ac:dyDescent="0.2">
      <c r="K257" s="12">
        <v>19441</v>
      </c>
      <c r="L257" s="11" t="s">
        <v>2807</v>
      </c>
      <c r="M257" s="11" t="s">
        <v>2806</v>
      </c>
      <c r="N257" s="11">
        <v>3</v>
      </c>
      <c r="O257" s="11">
        <v>2</v>
      </c>
      <c r="P257" s="11">
        <f t="shared" si="12"/>
        <v>5</v>
      </c>
      <c r="Q257" s="11" t="str">
        <f t="shared" si="13"/>
        <v>team a victory</v>
      </c>
      <c r="R257" s="11" t="str">
        <f t="shared" si="14"/>
        <v>at least one scored</v>
      </c>
      <c r="S257" s="11" t="str">
        <f t="shared" si="15"/>
        <v>BTTS</v>
      </c>
    </row>
    <row r="258" spans="11:19" x14ac:dyDescent="0.2">
      <c r="K258" s="12">
        <v>19441</v>
      </c>
      <c r="L258" s="11" t="s">
        <v>2821</v>
      </c>
      <c r="M258" s="11" t="s">
        <v>2804</v>
      </c>
      <c r="N258" s="11">
        <v>0</v>
      </c>
      <c r="O258" s="11">
        <v>6</v>
      </c>
      <c r="P258" s="11">
        <f t="shared" si="12"/>
        <v>6</v>
      </c>
      <c r="Q258" s="11" t="str">
        <f t="shared" si="13"/>
        <v>team b victory</v>
      </c>
      <c r="R258" s="11" t="str">
        <f t="shared" si="14"/>
        <v>at least one scored</v>
      </c>
      <c r="S258" s="11" t="str">
        <f t="shared" si="15"/>
        <v>no BTTS</v>
      </c>
    </row>
    <row r="259" spans="11:19" x14ac:dyDescent="0.2">
      <c r="K259" s="12">
        <v>19445</v>
      </c>
      <c r="L259" s="11" t="s">
        <v>2807</v>
      </c>
      <c r="M259" s="11" t="s">
        <v>2810</v>
      </c>
      <c r="N259" s="11">
        <v>1</v>
      </c>
      <c r="O259" s="11">
        <v>2</v>
      </c>
      <c r="P259" s="11">
        <f t="shared" ref="P259:P322" si="16">N259+O259</f>
        <v>3</v>
      </c>
      <c r="Q259" s="11" t="str">
        <f t="shared" ref="Q259:Q322" si="17">IF(N259&gt; O258,"team a victory", "team b victory")</f>
        <v>team b victory</v>
      </c>
      <c r="R259" s="11" t="str">
        <f t="shared" ref="R259:R322" si="18">IF(N259+O259&gt;0, "at least one scored", "no one scored")</f>
        <v>at least one scored</v>
      </c>
      <c r="S259" s="11" t="str">
        <f t="shared" ref="S259:S322" si="19">IF(AND(N259&gt;=1, O259&gt;=1), "BTTS", "no BTTS")</f>
        <v>BTTS</v>
      </c>
    </row>
    <row r="260" spans="11:19" x14ac:dyDescent="0.2">
      <c r="K260" s="12">
        <v>19446</v>
      </c>
      <c r="L260" s="11" t="s">
        <v>2815</v>
      </c>
      <c r="M260" s="11" t="s">
        <v>2806</v>
      </c>
      <c r="N260" s="11">
        <v>2</v>
      </c>
      <c r="O260" s="11">
        <v>2</v>
      </c>
      <c r="P260" s="11">
        <f t="shared" si="16"/>
        <v>4</v>
      </c>
      <c r="Q260" s="11" t="str">
        <f t="shared" si="17"/>
        <v>team b victory</v>
      </c>
      <c r="R260" s="11" t="str">
        <f t="shared" si="18"/>
        <v>at least one scored</v>
      </c>
      <c r="S260" s="11" t="str">
        <f t="shared" si="19"/>
        <v>BTTS</v>
      </c>
    </row>
    <row r="261" spans="11:19" x14ac:dyDescent="0.2">
      <c r="K261" s="12">
        <v>19446</v>
      </c>
      <c r="L261" s="11" t="s">
        <v>2816</v>
      </c>
      <c r="M261" s="11" t="s">
        <v>2804</v>
      </c>
      <c r="N261" s="11">
        <v>0</v>
      </c>
      <c r="O261" s="11">
        <v>3</v>
      </c>
      <c r="P261" s="11">
        <f t="shared" si="16"/>
        <v>3</v>
      </c>
      <c r="Q261" s="11" t="str">
        <f t="shared" si="17"/>
        <v>team b victory</v>
      </c>
      <c r="R261" s="11" t="str">
        <f t="shared" si="18"/>
        <v>at least one scored</v>
      </c>
      <c r="S261" s="11" t="str">
        <f t="shared" si="19"/>
        <v>no BTTS</v>
      </c>
    </row>
    <row r="262" spans="11:19" x14ac:dyDescent="0.2">
      <c r="K262" s="12">
        <v>19450</v>
      </c>
      <c r="L262" s="11" t="s">
        <v>2807</v>
      </c>
      <c r="M262" s="11" t="s">
        <v>2810</v>
      </c>
      <c r="N262" s="11">
        <v>2</v>
      </c>
      <c r="O262" s="11">
        <v>3</v>
      </c>
      <c r="P262" s="11">
        <f t="shared" si="16"/>
        <v>5</v>
      </c>
      <c r="Q262" s="11" t="str">
        <f t="shared" si="17"/>
        <v>team b victory</v>
      </c>
      <c r="R262" s="11" t="str">
        <f t="shared" si="18"/>
        <v>at least one scored</v>
      </c>
      <c r="S262" s="11" t="str">
        <f t="shared" si="19"/>
        <v>BTTS</v>
      </c>
    </row>
    <row r="263" spans="11:19" x14ac:dyDescent="0.2">
      <c r="K263" s="12">
        <v>20147</v>
      </c>
      <c r="L263" s="11" t="s">
        <v>2806</v>
      </c>
      <c r="M263" s="11" t="s">
        <v>2821</v>
      </c>
      <c r="N263" s="11">
        <v>7</v>
      </c>
      <c r="O263" s="11">
        <v>1</v>
      </c>
      <c r="P263" s="11">
        <f t="shared" si="16"/>
        <v>8</v>
      </c>
      <c r="Q263" s="11" t="str">
        <f t="shared" si="17"/>
        <v>team a victory</v>
      </c>
      <c r="R263" s="11" t="str">
        <f t="shared" si="18"/>
        <v>at least one scored</v>
      </c>
      <c r="S263" s="11" t="str">
        <f t="shared" si="19"/>
        <v>BTTS</v>
      </c>
    </row>
    <row r="264" spans="11:19" x14ac:dyDescent="0.2">
      <c r="K264" s="12">
        <v>20150</v>
      </c>
      <c r="L264" s="11" t="s">
        <v>2805</v>
      </c>
      <c r="M264" s="11" t="s">
        <v>2810</v>
      </c>
      <c r="N264" s="11">
        <v>5</v>
      </c>
      <c r="O264" s="11">
        <v>3</v>
      </c>
      <c r="P264" s="11">
        <f t="shared" si="16"/>
        <v>8</v>
      </c>
      <c r="Q264" s="11" t="str">
        <f t="shared" si="17"/>
        <v>team a victory</v>
      </c>
      <c r="R264" s="11" t="str">
        <f t="shared" si="18"/>
        <v>at least one scored</v>
      </c>
      <c r="S264" s="11" t="str">
        <f t="shared" si="19"/>
        <v>BTTS</v>
      </c>
    </row>
    <row r="265" spans="11:19" x14ac:dyDescent="0.2">
      <c r="K265" s="12">
        <v>20154</v>
      </c>
      <c r="L265" s="11" t="s">
        <v>2806</v>
      </c>
      <c r="M265" s="11" t="s">
        <v>2816</v>
      </c>
      <c r="N265" s="11">
        <v>5</v>
      </c>
      <c r="O265" s="11">
        <v>4</v>
      </c>
      <c r="P265" s="11">
        <f t="shared" si="16"/>
        <v>9</v>
      </c>
      <c r="Q265" s="11" t="str">
        <f t="shared" si="17"/>
        <v>team a victory</v>
      </c>
      <c r="R265" s="11" t="str">
        <f t="shared" si="18"/>
        <v>at least one scored</v>
      </c>
      <c r="S265" s="11" t="str">
        <f t="shared" si="19"/>
        <v>BTTS</v>
      </c>
    </row>
    <row r="266" spans="11:19" x14ac:dyDescent="0.2">
      <c r="K266" s="12">
        <v>20157</v>
      </c>
      <c r="L266" s="11" t="s">
        <v>2805</v>
      </c>
      <c r="M266" s="11" t="s">
        <v>2821</v>
      </c>
      <c r="N266" s="11">
        <v>4</v>
      </c>
      <c r="O266" s="11">
        <v>0</v>
      </c>
      <c r="P266" s="11">
        <f t="shared" si="16"/>
        <v>4</v>
      </c>
      <c r="Q266" s="11" t="str">
        <f t="shared" si="17"/>
        <v>team b victory</v>
      </c>
      <c r="R266" s="11" t="str">
        <f t="shared" si="18"/>
        <v>at least one scored</v>
      </c>
      <c r="S266" s="11" t="str">
        <f t="shared" si="19"/>
        <v>no BTTS</v>
      </c>
    </row>
    <row r="267" spans="11:19" x14ac:dyDescent="0.2">
      <c r="K267" s="12">
        <v>20157</v>
      </c>
      <c r="L267" s="11" t="s">
        <v>2810</v>
      </c>
      <c r="M267" s="11" t="s">
        <v>2804</v>
      </c>
      <c r="N267" s="11">
        <v>1</v>
      </c>
      <c r="O267" s="11">
        <v>3</v>
      </c>
      <c r="P267" s="11">
        <f t="shared" si="16"/>
        <v>4</v>
      </c>
      <c r="Q267" s="11" t="str">
        <f t="shared" si="17"/>
        <v>team a victory</v>
      </c>
      <c r="R267" s="11" t="str">
        <f t="shared" si="18"/>
        <v>at least one scored</v>
      </c>
      <c r="S267" s="11" t="str">
        <f t="shared" si="19"/>
        <v>BTTS</v>
      </c>
    </row>
    <row r="268" spans="11:19" x14ac:dyDescent="0.2">
      <c r="K268" s="12">
        <v>20161</v>
      </c>
      <c r="L268" s="11" t="s">
        <v>2806</v>
      </c>
      <c r="M268" s="11" t="s">
        <v>2804</v>
      </c>
      <c r="N268" s="11">
        <v>2</v>
      </c>
      <c r="O268" s="11">
        <v>2</v>
      </c>
      <c r="P268" s="11">
        <f t="shared" si="16"/>
        <v>4</v>
      </c>
      <c r="Q268" s="11" t="str">
        <f t="shared" si="17"/>
        <v>team b victory</v>
      </c>
      <c r="R268" s="11" t="str">
        <f t="shared" si="18"/>
        <v>at least one scored</v>
      </c>
      <c r="S268" s="11" t="str">
        <f t="shared" si="19"/>
        <v>BTTS</v>
      </c>
    </row>
    <row r="269" spans="11:19" x14ac:dyDescent="0.2">
      <c r="K269" s="12">
        <v>20161</v>
      </c>
      <c r="L269" s="11" t="s">
        <v>2821</v>
      </c>
      <c r="M269" s="11" t="s">
        <v>2816</v>
      </c>
      <c r="N269" s="11">
        <v>2</v>
      </c>
      <c r="O269" s="11">
        <v>4</v>
      </c>
      <c r="P269" s="11">
        <f t="shared" si="16"/>
        <v>6</v>
      </c>
      <c r="Q269" s="11" t="str">
        <f t="shared" si="17"/>
        <v>team b victory</v>
      </c>
      <c r="R269" s="11" t="str">
        <f t="shared" si="18"/>
        <v>at least one scored</v>
      </c>
      <c r="S269" s="11" t="str">
        <f t="shared" si="19"/>
        <v>BTTS</v>
      </c>
    </row>
    <row r="270" spans="11:19" x14ac:dyDescent="0.2">
      <c r="K270" s="12">
        <v>20164</v>
      </c>
      <c r="L270" s="11" t="s">
        <v>2805</v>
      </c>
      <c r="M270" s="11" t="s">
        <v>2816</v>
      </c>
      <c r="N270" s="11">
        <v>2</v>
      </c>
      <c r="O270" s="11">
        <v>2</v>
      </c>
      <c r="P270" s="11">
        <f t="shared" si="16"/>
        <v>4</v>
      </c>
      <c r="Q270" s="11" t="str">
        <f t="shared" si="17"/>
        <v>team b victory</v>
      </c>
      <c r="R270" s="11" t="str">
        <f t="shared" si="18"/>
        <v>at least one scored</v>
      </c>
      <c r="S270" s="11" t="str">
        <f t="shared" si="19"/>
        <v>BTTS</v>
      </c>
    </row>
    <row r="271" spans="11:19" x14ac:dyDescent="0.2">
      <c r="K271" s="12">
        <v>20164</v>
      </c>
      <c r="L271" s="11" t="s">
        <v>2821</v>
      </c>
      <c r="M271" s="11" t="s">
        <v>2810</v>
      </c>
      <c r="N271" s="11">
        <v>0</v>
      </c>
      <c r="O271" s="11">
        <v>2</v>
      </c>
      <c r="P271" s="11">
        <f t="shared" si="16"/>
        <v>2</v>
      </c>
      <c r="Q271" s="11" t="str">
        <f t="shared" si="17"/>
        <v>team b victory</v>
      </c>
      <c r="R271" s="11" t="str">
        <f t="shared" si="18"/>
        <v>at least one scored</v>
      </c>
      <c r="S271" s="11" t="str">
        <f t="shared" si="19"/>
        <v>no BTTS</v>
      </c>
    </row>
    <row r="272" spans="11:19" x14ac:dyDescent="0.2">
      <c r="K272" s="12">
        <v>20168</v>
      </c>
      <c r="L272" s="11" t="s">
        <v>2806</v>
      </c>
      <c r="M272" s="11" t="s">
        <v>2810</v>
      </c>
      <c r="N272" s="11">
        <v>5</v>
      </c>
      <c r="O272" s="11">
        <v>0</v>
      </c>
      <c r="P272" s="11">
        <f t="shared" si="16"/>
        <v>5</v>
      </c>
      <c r="Q272" s="11" t="str">
        <f t="shared" si="17"/>
        <v>team a victory</v>
      </c>
      <c r="R272" s="11" t="str">
        <f t="shared" si="18"/>
        <v>at least one scored</v>
      </c>
      <c r="S272" s="11" t="str">
        <f t="shared" si="19"/>
        <v>no BTTS</v>
      </c>
    </row>
    <row r="273" spans="11:19" x14ac:dyDescent="0.2">
      <c r="K273" s="12">
        <v>20171</v>
      </c>
      <c r="L273" s="11" t="s">
        <v>2821</v>
      </c>
      <c r="M273" s="11" t="s">
        <v>2804</v>
      </c>
      <c r="N273" s="11">
        <v>1</v>
      </c>
      <c r="O273" s="11">
        <v>5</v>
      </c>
      <c r="P273" s="11">
        <f t="shared" si="16"/>
        <v>6</v>
      </c>
      <c r="Q273" s="11" t="str">
        <f t="shared" si="17"/>
        <v>team a victory</v>
      </c>
      <c r="R273" s="11" t="str">
        <f t="shared" si="18"/>
        <v>at least one scored</v>
      </c>
      <c r="S273" s="11" t="str">
        <f t="shared" si="19"/>
        <v>BTTS</v>
      </c>
    </row>
    <row r="274" spans="11:19" x14ac:dyDescent="0.2">
      <c r="K274" s="12">
        <v>20171</v>
      </c>
      <c r="L274" s="11" t="s">
        <v>2810</v>
      </c>
      <c r="M274" s="11" t="s">
        <v>2816</v>
      </c>
      <c r="N274" s="11">
        <v>1</v>
      </c>
      <c r="O274" s="11">
        <v>1</v>
      </c>
      <c r="P274" s="11">
        <f t="shared" si="16"/>
        <v>2</v>
      </c>
      <c r="Q274" s="11" t="str">
        <f t="shared" si="17"/>
        <v>team b victory</v>
      </c>
      <c r="R274" s="11" t="str">
        <f t="shared" si="18"/>
        <v>at least one scored</v>
      </c>
      <c r="S274" s="11" t="str">
        <f t="shared" si="19"/>
        <v>BTTS</v>
      </c>
    </row>
    <row r="275" spans="11:19" x14ac:dyDescent="0.2">
      <c r="K275" s="12">
        <v>20175</v>
      </c>
      <c r="L275" s="11" t="s">
        <v>2805</v>
      </c>
      <c r="M275" s="11" t="s">
        <v>2804</v>
      </c>
      <c r="N275" s="11">
        <v>6</v>
      </c>
      <c r="O275" s="11">
        <v>1</v>
      </c>
      <c r="P275" s="11">
        <f t="shared" si="16"/>
        <v>7</v>
      </c>
      <c r="Q275" s="11" t="str">
        <f t="shared" si="17"/>
        <v>team a victory</v>
      </c>
      <c r="R275" s="11" t="str">
        <f t="shared" si="18"/>
        <v>at least one scored</v>
      </c>
      <c r="S275" s="11" t="str">
        <f t="shared" si="19"/>
        <v>BTTS</v>
      </c>
    </row>
    <row r="276" spans="11:19" x14ac:dyDescent="0.2">
      <c r="K276" s="12">
        <v>20178</v>
      </c>
      <c r="L276" s="11" t="s">
        <v>2806</v>
      </c>
      <c r="M276" s="11" t="s">
        <v>2805</v>
      </c>
      <c r="N276" s="11">
        <v>0</v>
      </c>
      <c r="O276" s="11">
        <v>1</v>
      </c>
      <c r="P276" s="11">
        <f t="shared" si="16"/>
        <v>1</v>
      </c>
      <c r="Q276" s="11" t="str">
        <f t="shared" si="17"/>
        <v>team b victory</v>
      </c>
      <c r="R276" s="11" t="str">
        <f t="shared" si="18"/>
        <v>at least one scored</v>
      </c>
      <c r="S276" s="11" t="str">
        <f t="shared" si="19"/>
        <v>no BTTS</v>
      </c>
    </row>
    <row r="277" spans="11:19" x14ac:dyDescent="0.2">
      <c r="K277" s="12">
        <v>20178</v>
      </c>
      <c r="L277" s="11" t="s">
        <v>2816</v>
      </c>
      <c r="M277" s="11" t="s">
        <v>2804</v>
      </c>
      <c r="N277" s="11">
        <v>2</v>
      </c>
      <c r="O277" s="11">
        <v>1</v>
      </c>
      <c r="P277" s="11">
        <f t="shared" si="16"/>
        <v>3</v>
      </c>
      <c r="Q277" s="11" t="str">
        <f t="shared" si="17"/>
        <v>team a victory</v>
      </c>
      <c r="R277" s="11" t="str">
        <f t="shared" si="18"/>
        <v>at least one scored</v>
      </c>
      <c r="S277" s="11" t="str">
        <f t="shared" si="19"/>
        <v>BTTS</v>
      </c>
    </row>
    <row r="278" spans="11:19" x14ac:dyDescent="0.2">
      <c r="K278" s="12">
        <v>20475</v>
      </c>
      <c r="L278" s="11" t="s">
        <v>2804</v>
      </c>
      <c r="M278" s="11" t="s">
        <v>2810</v>
      </c>
      <c r="N278" s="11">
        <v>4</v>
      </c>
      <c r="O278" s="11">
        <v>2</v>
      </c>
      <c r="P278" s="11">
        <f t="shared" si="16"/>
        <v>6</v>
      </c>
      <c r="Q278" s="11" t="str">
        <f t="shared" si="17"/>
        <v>team a victory</v>
      </c>
      <c r="R278" s="11" t="str">
        <f t="shared" si="18"/>
        <v>at least one scored</v>
      </c>
      <c r="S278" s="11" t="str">
        <f t="shared" si="19"/>
        <v>BTTS</v>
      </c>
    </row>
    <row r="279" spans="11:19" x14ac:dyDescent="0.2">
      <c r="K279" s="12">
        <v>20476</v>
      </c>
      <c r="L279" s="11" t="s">
        <v>2805</v>
      </c>
      <c r="M279" s="11" t="s">
        <v>2816</v>
      </c>
      <c r="N279" s="11">
        <v>2</v>
      </c>
      <c r="O279" s="11">
        <v>1</v>
      </c>
      <c r="P279" s="11">
        <f t="shared" si="16"/>
        <v>3</v>
      </c>
      <c r="Q279" s="11" t="str">
        <f t="shared" si="17"/>
        <v>team b victory</v>
      </c>
      <c r="R279" s="11" t="str">
        <f t="shared" si="18"/>
        <v>at least one scored</v>
      </c>
      <c r="S279" s="11" t="str">
        <f t="shared" si="19"/>
        <v>BTTS</v>
      </c>
    </row>
    <row r="280" spans="11:19" x14ac:dyDescent="0.2">
      <c r="K280" s="12">
        <v>20478</v>
      </c>
      <c r="L280" s="11" t="s">
        <v>2807</v>
      </c>
      <c r="M280" s="11" t="s">
        <v>2806</v>
      </c>
      <c r="N280" s="11">
        <v>1</v>
      </c>
      <c r="O280" s="11">
        <v>4</v>
      </c>
      <c r="P280" s="11">
        <f t="shared" si="16"/>
        <v>5</v>
      </c>
      <c r="Q280" s="11" t="str">
        <f t="shared" si="17"/>
        <v>team b victory</v>
      </c>
      <c r="R280" s="11" t="str">
        <f t="shared" si="18"/>
        <v>at least one scored</v>
      </c>
      <c r="S280" s="11" t="str">
        <f t="shared" si="19"/>
        <v>BTTS</v>
      </c>
    </row>
    <row r="281" spans="11:19" x14ac:dyDescent="0.2">
      <c r="K281" s="12">
        <v>20482</v>
      </c>
      <c r="L281" s="11" t="s">
        <v>2804</v>
      </c>
      <c r="M281" s="11" t="s">
        <v>2816</v>
      </c>
      <c r="N281" s="11">
        <v>2</v>
      </c>
      <c r="O281" s="11">
        <v>0</v>
      </c>
      <c r="P281" s="11">
        <f t="shared" si="16"/>
        <v>2</v>
      </c>
      <c r="Q281" s="11" t="str">
        <f t="shared" si="17"/>
        <v>team b victory</v>
      </c>
      <c r="R281" s="11" t="str">
        <f t="shared" si="18"/>
        <v>at least one scored</v>
      </c>
      <c r="S281" s="11" t="str">
        <f t="shared" si="19"/>
        <v>no BTTS</v>
      </c>
    </row>
    <row r="282" spans="11:19" x14ac:dyDescent="0.2">
      <c r="K282" s="12">
        <v>20483</v>
      </c>
      <c r="L282" s="11" t="s">
        <v>2805</v>
      </c>
      <c r="M282" s="11" t="s">
        <v>2806</v>
      </c>
      <c r="N282" s="11">
        <v>2</v>
      </c>
      <c r="O282" s="11">
        <v>0</v>
      </c>
      <c r="P282" s="11">
        <f t="shared" si="16"/>
        <v>2</v>
      </c>
      <c r="Q282" s="11" t="str">
        <f t="shared" si="17"/>
        <v>team a victory</v>
      </c>
      <c r="R282" s="11" t="str">
        <f t="shared" si="18"/>
        <v>at least one scored</v>
      </c>
      <c r="S282" s="11" t="str">
        <f t="shared" si="19"/>
        <v>no BTTS</v>
      </c>
    </row>
    <row r="283" spans="11:19" x14ac:dyDescent="0.2">
      <c r="K283" s="12">
        <v>20483</v>
      </c>
      <c r="L283" s="11" t="s">
        <v>2807</v>
      </c>
      <c r="M283" s="11" t="s">
        <v>2810</v>
      </c>
      <c r="N283" s="11">
        <v>0</v>
      </c>
      <c r="O283" s="11">
        <v>0</v>
      </c>
      <c r="P283" s="11">
        <f t="shared" si="16"/>
        <v>0</v>
      </c>
      <c r="Q283" s="11" t="str">
        <f t="shared" si="17"/>
        <v>team b victory</v>
      </c>
      <c r="R283" s="11" t="str">
        <f t="shared" si="18"/>
        <v>no one scored</v>
      </c>
      <c r="S283" s="11" t="str">
        <f t="shared" si="19"/>
        <v>no BTTS</v>
      </c>
    </row>
    <row r="284" spans="11:19" x14ac:dyDescent="0.2">
      <c r="K284" s="12">
        <v>20486</v>
      </c>
      <c r="L284" s="11" t="s">
        <v>2805</v>
      </c>
      <c r="M284" s="11" t="s">
        <v>2810</v>
      </c>
      <c r="N284" s="11">
        <v>1</v>
      </c>
      <c r="O284" s="11">
        <v>0</v>
      </c>
      <c r="P284" s="11">
        <f t="shared" si="16"/>
        <v>1</v>
      </c>
      <c r="Q284" s="11" t="str">
        <f t="shared" si="17"/>
        <v>team a victory</v>
      </c>
      <c r="R284" s="11" t="str">
        <f t="shared" si="18"/>
        <v>at least one scored</v>
      </c>
      <c r="S284" s="11" t="str">
        <f t="shared" si="19"/>
        <v>no BTTS</v>
      </c>
    </row>
    <row r="285" spans="11:19" x14ac:dyDescent="0.2">
      <c r="K285" s="12">
        <v>20486</v>
      </c>
      <c r="L285" s="11" t="s">
        <v>2807</v>
      </c>
      <c r="M285" s="11" t="s">
        <v>2816</v>
      </c>
      <c r="N285" s="11">
        <v>2</v>
      </c>
      <c r="O285" s="11">
        <v>1</v>
      </c>
      <c r="P285" s="11">
        <f t="shared" si="16"/>
        <v>3</v>
      </c>
      <c r="Q285" s="11" t="str">
        <f t="shared" si="17"/>
        <v>team a victory</v>
      </c>
      <c r="R285" s="11" t="str">
        <f t="shared" si="18"/>
        <v>at least one scored</v>
      </c>
      <c r="S285" s="11" t="str">
        <f t="shared" si="19"/>
        <v>BTTS</v>
      </c>
    </row>
    <row r="286" spans="11:19" x14ac:dyDescent="0.2">
      <c r="K286" s="12">
        <v>20490</v>
      </c>
      <c r="L286" s="11" t="s">
        <v>2805</v>
      </c>
      <c r="M286" s="11" t="s">
        <v>2807</v>
      </c>
      <c r="N286" s="11">
        <v>0</v>
      </c>
      <c r="O286" s="11">
        <v>1</v>
      </c>
      <c r="P286" s="11">
        <f t="shared" si="16"/>
        <v>1</v>
      </c>
      <c r="Q286" s="11" t="str">
        <f t="shared" si="17"/>
        <v>team b victory</v>
      </c>
      <c r="R286" s="11" t="str">
        <f t="shared" si="18"/>
        <v>at least one scored</v>
      </c>
      <c r="S286" s="11" t="str">
        <f t="shared" si="19"/>
        <v>no BTTS</v>
      </c>
    </row>
    <row r="287" spans="11:19" x14ac:dyDescent="0.2">
      <c r="K287" s="12">
        <v>20490</v>
      </c>
      <c r="L287" s="11" t="s">
        <v>2810</v>
      </c>
      <c r="M287" s="11" t="s">
        <v>2816</v>
      </c>
      <c r="N287" s="11">
        <v>1</v>
      </c>
      <c r="O287" s="11">
        <v>1</v>
      </c>
      <c r="P287" s="11">
        <f t="shared" si="16"/>
        <v>2</v>
      </c>
      <c r="Q287" s="11" t="str">
        <f t="shared" si="17"/>
        <v>team b victory</v>
      </c>
      <c r="R287" s="11" t="str">
        <f t="shared" si="18"/>
        <v>at least one scored</v>
      </c>
      <c r="S287" s="11" t="str">
        <f t="shared" si="19"/>
        <v>BTTS</v>
      </c>
    </row>
    <row r="288" spans="11:19" x14ac:dyDescent="0.2">
      <c r="K288" s="12">
        <v>20491</v>
      </c>
      <c r="L288" s="11" t="s">
        <v>2804</v>
      </c>
      <c r="M288" s="11" t="s">
        <v>2806</v>
      </c>
      <c r="N288" s="11">
        <v>2</v>
      </c>
      <c r="O288" s="11">
        <v>1</v>
      </c>
      <c r="P288" s="11">
        <f t="shared" si="16"/>
        <v>3</v>
      </c>
      <c r="Q288" s="11" t="str">
        <f t="shared" si="17"/>
        <v>team a victory</v>
      </c>
      <c r="R288" s="11" t="str">
        <f t="shared" si="18"/>
        <v>at least one scored</v>
      </c>
      <c r="S288" s="11" t="str">
        <f t="shared" si="19"/>
        <v>BTTS</v>
      </c>
    </row>
    <row r="289" spans="11:19" x14ac:dyDescent="0.2">
      <c r="K289" s="12">
        <v>20494</v>
      </c>
      <c r="L289" s="11" t="s">
        <v>2806</v>
      </c>
      <c r="M289" s="11" t="s">
        <v>2816</v>
      </c>
      <c r="N289" s="11">
        <v>4</v>
      </c>
      <c r="O289" s="11">
        <v>3</v>
      </c>
      <c r="P289" s="11">
        <f t="shared" si="16"/>
        <v>7</v>
      </c>
      <c r="Q289" s="11" t="str">
        <f t="shared" si="17"/>
        <v>team a victory</v>
      </c>
      <c r="R289" s="11" t="str">
        <f t="shared" si="18"/>
        <v>at least one scored</v>
      </c>
      <c r="S289" s="11" t="str">
        <f t="shared" si="19"/>
        <v>BTTS</v>
      </c>
    </row>
    <row r="290" spans="11:19" x14ac:dyDescent="0.2">
      <c r="K290" s="12">
        <v>20495</v>
      </c>
      <c r="L290" s="11" t="s">
        <v>2804</v>
      </c>
      <c r="M290" s="11" t="s">
        <v>2807</v>
      </c>
      <c r="N290" s="11">
        <v>0</v>
      </c>
      <c r="O290" s="11">
        <v>0</v>
      </c>
      <c r="P290" s="11">
        <f t="shared" si="16"/>
        <v>0</v>
      </c>
      <c r="Q290" s="11" t="str">
        <f t="shared" si="17"/>
        <v>team b victory</v>
      </c>
      <c r="R290" s="11" t="str">
        <f t="shared" si="18"/>
        <v>no one scored</v>
      </c>
      <c r="S290" s="11" t="str">
        <f t="shared" si="19"/>
        <v>no BTTS</v>
      </c>
    </row>
    <row r="291" spans="11:19" x14ac:dyDescent="0.2">
      <c r="K291" s="12">
        <v>20497</v>
      </c>
      <c r="L291" s="11" t="s">
        <v>2806</v>
      </c>
      <c r="M291" s="11" t="s">
        <v>2810</v>
      </c>
      <c r="N291" s="11">
        <v>2</v>
      </c>
      <c r="O291" s="11">
        <v>0</v>
      </c>
      <c r="P291" s="11">
        <f t="shared" si="16"/>
        <v>2</v>
      </c>
      <c r="Q291" s="11" t="str">
        <f t="shared" si="17"/>
        <v>team a victory</v>
      </c>
      <c r="R291" s="11" t="str">
        <f t="shared" si="18"/>
        <v>at least one scored</v>
      </c>
      <c r="S291" s="11" t="str">
        <f t="shared" si="19"/>
        <v>no BTTS</v>
      </c>
    </row>
    <row r="292" spans="11:19" x14ac:dyDescent="0.2">
      <c r="K292" s="12">
        <v>20500</v>
      </c>
      <c r="L292" s="11" t="s">
        <v>2804</v>
      </c>
      <c r="M292" s="11" t="s">
        <v>2805</v>
      </c>
      <c r="N292" s="11">
        <v>1</v>
      </c>
      <c r="O292" s="11">
        <v>0</v>
      </c>
      <c r="P292" s="11">
        <f t="shared" si="16"/>
        <v>1</v>
      </c>
      <c r="Q292" s="11" t="str">
        <f t="shared" si="17"/>
        <v>team a victory</v>
      </c>
      <c r="R292" s="11" t="str">
        <f t="shared" si="18"/>
        <v>at least one scored</v>
      </c>
      <c r="S292" s="11" t="str">
        <f t="shared" si="19"/>
        <v>no BTTS</v>
      </c>
    </row>
    <row r="293" spans="11:19" x14ac:dyDescent="0.2">
      <c r="K293" s="12">
        <v>20886</v>
      </c>
      <c r="L293" s="11" t="s">
        <v>2821</v>
      </c>
      <c r="M293" s="11" t="s">
        <v>2804</v>
      </c>
      <c r="N293" s="11">
        <v>2</v>
      </c>
      <c r="O293" s="11">
        <v>5</v>
      </c>
      <c r="P293" s="11">
        <f t="shared" si="16"/>
        <v>7</v>
      </c>
      <c r="Q293" s="11" t="str">
        <f t="shared" si="17"/>
        <v>team a victory</v>
      </c>
      <c r="R293" s="11" t="str">
        <f t="shared" si="18"/>
        <v>at least one scored</v>
      </c>
      <c r="S293" s="11" t="str">
        <f t="shared" si="19"/>
        <v>BTTS</v>
      </c>
    </row>
    <row r="294" spans="11:19" x14ac:dyDescent="0.2">
      <c r="K294" s="12">
        <v>20889</v>
      </c>
      <c r="L294" s="11" t="s">
        <v>2816</v>
      </c>
      <c r="M294" s="11" t="s">
        <v>2821</v>
      </c>
      <c r="N294" s="11">
        <v>2</v>
      </c>
      <c r="O294" s="11">
        <v>1</v>
      </c>
      <c r="P294" s="11">
        <f t="shared" si="16"/>
        <v>3</v>
      </c>
      <c r="Q294" s="11" t="str">
        <f t="shared" si="17"/>
        <v>team b victory</v>
      </c>
      <c r="R294" s="11" t="str">
        <f t="shared" si="18"/>
        <v>at least one scored</v>
      </c>
      <c r="S294" s="11" t="str">
        <f t="shared" si="19"/>
        <v>BTTS</v>
      </c>
    </row>
    <row r="295" spans="11:19" x14ac:dyDescent="0.2">
      <c r="K295" s="12">
        <v>20892</v>
      </c>
      <c r="L295" s="11" t="s">
        <v>2805</v>
      </c>
      <c r="M295" s="11" t="s">
        <v>2818</v>
      </c>
      <c r="N295" s="11">
        <v>8</v>
      </c>
      <c r="O295" s="11">
        <v>2</v>
      </c>
      <c r="P295" s="11">
        <f t="shared" si="16"/>
        <v>10</v>
      </c>
      <c r="Q295" s="11" t="str">
        <f t="shared" si="17"/>
        <v>team a victory</v>
      </c>
      <c r="R295" s="11" t="str">
        <f t="shared" si="18"/>
        <v>at least one scored</v>
      </c>
      <c r="S295" s="11" t="str">
        <f t="shared" si="19"/>
        <v>BTTS</v>
      </c>
    </row>
    <row r="296" spans="11:19" x14ac:dyDescent="0.2">
      <c r="K296" s="12">
        <v>20892</v>
      </c>
      <c r="L296" s="11" t="s">
        <v>2807</v>
      </c>
      <c r="M296" s="11" t="s">
        <v>2806</v>
      </c>
      <c r="N296" s="11">
        <v>4</v>
      </c>
      <c r="O296" s="11">
        <v>2</v>
      </c>
      <c r="P296" s="11">
        <f t="shared" si="16"/>
        <v>6</v>
      </c>
      <c r="Q296" s="11" t="str">
        <f t="shared" si="17"/>
        <v>team a victory</v>
      </c>
      <c r="R296" s="11" t="str">
        <f t="shared" si="18"/>
        <v>at least one scored</v>
      </c>
      <c r="S296" s="11" t="str">
        <f t="shared" si="19"/>
        <v>BTTS</v>
      </c>
    </row>
    <row r="297" spans="11:19" x14ac:dyDescent="0.2">
      <c r="K297" s="12">
        <v>20895</v>
      </c>
      <c r="L297" s="11" t="s">
        <v>2816</v>
      </c>
      <c r="M297" s="11" t="s">
        <v>2806</v>
      </c>
      <c r="N297" s="11">
        <v>1</v>
      </c>
      <c r="O297" s="11">
        <v>0</v>
      </c>
      <c r="P297" s="11">
        <f t="shared" si="16"/>
        <v>1</v>
      </c>
      <c r="Q297" s="11" t="str">
        <f t="shared" si="17"/>
        <v>team b victory</v>
      </c>
      <c r="R297" s="11" t="str">
        <f t="shared" si="18"/>
        <v>at least one scored</v>
      </c>
      <c r="S297" s="11" t="str">
        <f t="shared" si="19"/>
        <v>no BTTS</v>
      </c>
    </row>
    <row r="298" spans="11:19" x14ac:dyDescent="0.2">
      <c r="K298" s="12">
        <v>20896</v>
      </c>
      <c r="L298" s="11" t="s">
        <v>2805</v>
      </c>
      <c r="M298" s="11" t="s">
        <v>2821</v>
      </c>
      <c r="N298" s="11">
        <v>3</v>
      </c>
      <c r="O298" s="11">
        <v>0</v>
      </c>
      <c r="P298" s="11">
        <f t="shared" si="16"/>
        <v>3</v>
      </c>
      <c r="Q298" s="11" t="str">
        <f t="shared" si="17"/>
        <v>team a victory</v>
      </c>
      <c r="R298" s="11" t="str">
        <f t="shared" si="18"/>
        <v>at least one scored</v>
      </c>
      <c r="S298" s="11" t="str">
        <f t="shared" si="19"/>
        <v>no BTTS</v>
      </c>
    </row>
    <row r="299" spans="11:19" x14ac:dyDescent="0.2">
      <c r="K299" s="12">
        <v>20896</v>
      </c>
      <c r="L299" s="11" t="s">
        <v>2818</v>
      </c>
      <c r="M299" s="11" t="s">
        <v>2804</v>
      </c>
      <c r="N299" s="11">
        <v>1</v>
      </c>
      <c r="O299" s="11">
        <v>0</v>
      </c>
      <c r="P299" s="11">
        <f t="shared" si="16"/>
        <v>1</v>
      </c>
      <c r="Q299" s="11" t="str">
        <f t="shared" si="17"/>
        <v>team a victory</v>
      </c>
      <c r="R299" s="11" t="str">
        <f t="shared" si="18"/>
        <v>at least one scored</v>
      </c>
      <c r="S299" s="11" t="str">
        <f t="shared" si="19"/>
        <v>no BTTS</v>
      </c>
    </row>
    <row r="300" spans="11:19" x14ac:dyDescent="0.2">
      <c r="K300" s="12">
        <v>20899</v>
      </c>
      <c r="L300" s="11" t="s">
        <v>2805</v>
      </c>
      <c r="M300" s="11" t="s">
        <v>2804</v>
      </c>
      <c r="N300" s="11">
        <v>4</v>
      </c>
      <c r="O300" s="11">
        <v>0</v>
      </c>
      <c r="P300" s="11">
        <f t="shared" si="16"/>
        <v>4</v>
      </c>
      <c r="Q300" s="11" t="str">
        <f t="shared" si="17"/>
        <v>team a victory</v>
      </c>
      <c r="R300" s="11" t="str">
        <f t="shared" si="18"/>
        <v>at least one scored</v>
      </c>
      <c r="S300" s="11" t="str">
        <f t="shared" si="19"/>
        <v>no BTTS</v>
      </c>
    </row>
    <row r="301" spans="11:19" x14ac:dyDescent="0.2">
      <c r="K301" s="12">
        <v>20900</v>
      </c>
      <c r="L301" s="11" t="s">
        <v>2807</v>
      </c>
      <c r="M301" s="11" t="s">
        <v>2821</v>
      </c>
      <c r="N301" s="11">
        <v>7</v>
      </c>
      <c r="O301" s="11">
        <v>1</v>
      </c>
      <c r="P301" s="11">
        <f t="shared" si="16"/>
        <v>8</v>
      </c>
      <c r="Q301" s="11" t="str">
        <f t="shared" si="17"/>
        <v>team a victory</v>
      </c>
      <c r="R301" s="11" t="str">
        <f t="shared" si="18"/>
        <v>at least one scored</v>
      </c>
      <c r="S301" s="11" t="str">
        <f t="shared" si="19"/>
        <v>BTTS</v>
      </c>
    </row>
    <row r="302" spans="11:19" x14ac:dyDescent="0.2">
      <c r="K302" s="12">
        <v>20900</v>
      </c>
      <c r="L302" s="11" t="s">
        <v>2806</v>
      </c>
      <c r="M302" s="11" t="s">
        <v>2818</v>
      </c>
      <c r="N302" s="11">
        <v>3</v>
      </c>
      <c r="O302" s="11">
        <v>2</v>
      </c>
      <c r="P302" s="11">
        <f t="shared" si="16"/>
        <v>5</v>
      </c>
      <c r="Q302" s="11" t="str">
        <f t="shared" si="17"/>
        <v>team a victory</v>
      </c>
      <c r="R302" s="11" t="str">
        <f t="shared" si="18"/>
        <v>at least one scored</v>
      </c>
      <c r="S302" s="11" t="str">
        <f t="shared" si="19"/>
        <v>BTTS</v>
      </c>
    </row>
    <row r="303" spans="11:19" x14ac:dyDescent="0.2">
      <c r="K303" s="12">
        <v>20902</v>
      </c>
      <c r="L303" s="11" t="s">
        <v>2816</v>
      </c>
      <c r="M303" s="11" t="s">
        <v>2804</v>
      </c>
      <c r="N303" s="11">
        <v>3</v>
      </c>
      <c r="O303" s="11">
        <v>5</v>
      </c>
      <c r="P303" s="11">
        <f t="shared" si="16"/>
        <v>8</v>
      </c>
      <c r="Q303" s="11" t="str">
        <f t="shared" si="17"/>
        <v>team a victory</v>
      </c>
      <c r="R303" s="11" t="str">
        <f t="shared" si="18"/>
        <v>at least one scored</v>
      </c>
      <c r="S303" s="11" t="str">
        <f t="shared" si="19"/>
        <v>BTTS</v>
      </c>
    </row>
    <row r="304" spans="11:19" x14ac:dyDescent="0.2">
      <c r="K304" s="12">
        <v>20903</v>
      </c>
      <c r="L304" s="11" t="s">
        <v>2807</v>
      </c>
      <c r="M304" s="11" t="s">
        <v>2818</v>
      </c>
      <c r="N304" s="11">
        <v>9</v>
      </c>
      <c r="O304" s="11">
        <v>0</v>
      </c>
      <c r="P304" s="11">
        <f t="shared" si="16"/>
        <v>9</v>
      </c>
      <c r="Q304" s="11" t="str">
        <f t="shared" si="17"/>
        <v>team a victory</v>
      </c>
      <c r="R304" s="11" t="str">
        <f t="shared" si="18"/>
        <v>at least one scored</v>
      </c>
      <c r="S304" s="11" t="str">
        <f t="shared" si="19"/>
        <v>no BTTS</v>
      </c>
    </row>
    <row r="305" spans="11:19" x14ac:dyDescent="0.2">
      <c r="K305" s="12">
        <v>20903</v>
      </c>
      <c r="L305" s="11" t="s">
        <v>2806</v>
      </c>
      <c r="M305" s="11" t="s">
        <v>2821</v>
      </c>
      <c r="N305" s="11">
        <v>2</v>
      </c>
      <c r="O305" s="11">
        <v>2</v>
      </c>
      <c r="P305" s="11">
        <f t="shared" si="16"/>
        <v>4</v>
      </c>
      <c r="Q305" s="11" t="str">
        <f t="shared" si="17"/>
        <v>team a victory</v>
      </c>
      <c r="R305" s="11" t="str">
        <f t="shared" si="18"/>
        <v>at least one scored</v>
      </c>
      <c r="S305" s="11" t="str">
        <f t="shared" si="19"/>
        <v>BTTS</v>
      </c>
    </row>
    <row r="306" spans="11:19" x14ac:dyDescent="0.2">
      <c r="K306" s="12">
        <v>20906</v>
      </c>
      <c r="L306" s="11" t="s">
        <v>2816</v>
      </c>
      <c r="M306" s="11" t="s">
        <v>2818</v>
      </c>
      <c r="N306" s="11">
        <v>4</v>
      </c>
      <c r="O306" s="11">
        <v>1</v>
      </c>
      <c r="P306" s="11">
        <f t="shared" si="16"/>
        <v>5</v>
      </c>
      <c r="Q306" s="11" t="str">
        <f t="shared" si="17"/>
        <v>team a victory</v>
      </c>
      <c r="R306" s="11" t="str">
        <f t="shared" si="18"/>
        <v>at least one scored</v>
      </c>
      <c r="S306" s="11" t="str">
        <f t="shared" si="19"/>
        <v>BTTS</v>
      </c>
    </row>
    <row r="307" spans="11:19" x14ac:dyDescent="0.2">
      <c r="K307" s="12">
        <v>20907</v>
      </c>
      <c r="L307" s="11" t="s">
        <v>2805</v>
      </c>
      <c r="M307" s="11" t="s">
        <v>2806</v>
      </c>
      <c r="N307" s="11">
        <v>6</v>
      </c>
      <c r="O307" s="11">
        <v>2</v>
      </c>
      <c r="P307" s="11">
        <f t="shared" si="16"/>
        <v>8</v>
      </c>
      <c r="Q307" s="11" t="str">
        <f t="shared" si="17"/>
        <v>team a victory</v>
      </c>
      <c r="R307" s="11" t="str">
        <f t="shared" si="18"/>
        <v>at least one scored</v>
      </c>
      <c r="S307" s="11" t="str">
        <f t="shared" si="19"/>
        <v>BTTS</v>
      </c>
    </row>
    <row r="308" spans="11:19" x14ac:dyDescent="0.2">
      <c r="K308" s="12">
        <v>20907</v>
      </c>
      <c r="L308" s="11" t="s">
        <v>2807</v>
      </c>
      <c r="M308" s="11" t="s">
        <v>2804</v>
      </c>
      <c r="N308" s="11">
        <v>2</v>
      </c>
      <c r="O308" s="11">
        <v>3</v>
      </c>
      <c r="P308" s="11">
        <f t="shared" si="16"/>
        <v>5</v>
      </c>
      <c r="Q308" s="11" t="str">
        <f t="shared" si="17"/>
        <v>team b victory</v>
      </c>
      <c r="R308" s="11" t="str">
        <f t="shared" si="18"/>
        <v>at least one scored</v>
      </c>
      <c r="S308" s="11" t="str">
        <f t="shared" si="19"/>
        <v>BTTS</v>
      </c>
    </row>
    <row r="309" spans="11:19" x14ac:dyDescent="0.2">
      <c r="K309" s="12">
        <v>20910</v>
      </c>
      <c r="L309" s="11" t="s">
        <v>2816</v>
      </c>
      <c r="M309" s="11" t="s">
        <v>2807</v>
      </c>
      <c r="N309" s="11">
        <v>0</v>
      </c>
      <c r="O309" s="11">
        <v>1</v>
      </c>
      <c r="P309" s="11">
        <f t="shared" si="16"/>
        <v>1</v>
      </c>
      <c r="Q309" s="11" t="str">
        <f t="shared" si="17"/>
        <v>team b victory</v>
      </c>
      <c r="R309" s="11" t="str">
        <f t="shared" si="18"/>
        <v>at least one scored</v>
      </c>
      <c r="S309" s="11" t="str">
        <f t="shared" si="19"/>
        <v>no BTTS</v>
      </c>
    </row>
    <row r="310" spans="11:19" x14ac:dyDescent="0.2">
      <c r="K310" s="12">
        <v>20911</v>
      </c>
      <c r="L310" s="11" t="s">
        <v>2806</v>
      </c>
      <c r="M310" s="11" t="s">
        <v>2804</v>
      </c>
      <c r="N310" s="11">
        <v>0</v>
      </c>
      <c r="O310" s="11">
        <v>2</v>
      </c>
      <c r="P310" s="11">
        <f t="shared" si="16"/>
        <v>2</v>
      </c>
      <c r="Q310" s="11" t="str">
        <f t="shared" si="17"/>
        <v>team b victory</v>
      </c>
      <c r="R310" s="11" t="str">
        <f t="shared" si="18"/>
        <v>at least one scored</v>
      </c>
      <c r="S310" s="11" t="str">
        <f t="shared" si="19"/>
        <v>no BTTS</v>
      </c>
    </row>
    <row r="311" spans="11:19" x14ac:dyDescent="0.2">
      <c r="K311" s="12">
        <v>20911</v>
      </c>
      <c r="L311" s="11" t="s">
        <v>2818</v>
      </c>
      <c r="M311" s="11" t="s">
        <v>2821</v>
      </c>
      <c r="N311" s="11">
        <v>4</v>
      </c>
      <c r="O311" s="11">
        <v>1</v>
      </c>
      <c r="P311" s="11">
        <f t="shared" si="16"/>
        <v>5</v>
      </c>
      <c r="Q311" s="11" t="str">
        <f t="shared" si="17"/>
        <v>team a victory</v>
      </c>
      <c r="R311" s="11" t="str">
        <f t="shared" si="18"/>
        <v>at least one scored</v>
      </c>
      <c r="S311" s="11" t="str">
        <f t="shared" si="19"/>
        <v>BTTS</v>
      </c>
    </row>
    <row r="312" spans="11:19" x14ac:dyDescent="0.2">
      <c r="K312" s="12">
        <v>20913</v>
      </c>
      <c r="L312" s="11" t="s">
        <v>2805</v>
      </c>
      <c r="M312" s="11" t="s">
        <v>2807</v>
      </c>
      <c r="N312" s="11">
        <v>3</v>
      </c>
      <c r="O312" s="11">
        <v>0</v>
      </c>
      <c r="P312" s="11">
        <f t="shared" si="16"/>
        <v>3</v>
      </c>
      <c r="Q312" s="11" t="str">
        <f t="shared" si="17"/>
        <v>team a victory</v>
      </c>
      <c r="R312" s="11" t="str">
        <f t="shared" si="18"/>
        <v>at least one scored</v>
      </c>
      <c r="S312" s="11" t="str">
        <f t="shared" si="19"/>
        <v>no BTTS</v>
      </c>
    </row>
    <row r="313" spans="11:19" x14ac:dyDescent="0.2">
      <c r="K313" s="12">
        <v>20916</v>
      </c>
      <c r="L313" s="11" t="s">
        <v>2816</v>
      </c>
      <c r="M313" s="11" t="s">
        <v>2805</v>
      </c>
      <c r="N313" s="11">
        <v>2</v>
      </c>
      <c r="O313" s="11">
        <v>1</v>
      </c>
      <c r="P313" s="11">
        <f t="shared" si="16"/>
        <v>3</v>
      </c>
      <c r="Q313" s="11" t="str">
        <f t="shared" si="17"/>
        <v>team a victory</v>
      </c>
      <c r="R313" s="11" t="str">
        <f t="shared" si="18"/>
        <v>at least one scored</v>
      </c>
      <c r="S313" s="11" t="str">
        <f t="shared" si="19"/>
        <v>BTTS</v>
      </c>
    </row>
    <row r="314" spans="11:19" x14ac:dyDescent="0.2">
      <c r="K314" s="12">
        <v>21616</v>
      </c>
      <c r="L314" s="11" t="s">
        <v>2805</v>
      </c>
      <c r="M314" s="11" t="s">
        <v>2806</v>
      </c>
      <c r="N314" s="11">
        <v>6</v>
      </c>
      <c r="O314" s="11">
        <v>1</v>
      </c>
      <c r="P314" s="11">
        <f t="shared" si="16"/>
        <v>7</v>
      </c>
      <c r="Q314" s="11" t="str">
        <f t="shared" si="17"/>
        <v>team a victory</v>
      </c>
      <c r="R314" s="11" t="str">
        <f t="shared" si="18"/>
        <v>at least one scored</v>
      </c>
      <c r="S314" s="11" t="str">
        <f t="shared" si="19"/>
        <v>BTTS</v>
      </c>
    </row>
    <row r="315" spans="11:19" x14ac:dyDescent="0.2">
      <c r="K315" s="12">
        <v>21617</v>
      </c>
      <c r="L315" s="11" t="s">
        <v>2815</v>
      </c>
      <c r="M315" s="11" t="s">
        <v>2804</v>
      </c>
      <c r="N315" s="11">
        <v>0</v>
      </c>
      <c r="O315" s="11">
        <v>7</v>
      </c>
      <c r="P315" s="11">
        <f t="shared" si="16"/>
        <v>7</v>
      </c>
      <c r="Q315" s="11" t="str">
        <f t="shared" si="17"/>
        <v>team b victory</v>
      </c>
      <c r="R315" s="11" t="str">
        <f t="shared" si="18"/>
        <v>at least one scored</v>
      </c>
      <c r="S315" s="11" t="str">
        <f t="shared" si="19"/>
        <v>no BTTS</v>
      </c>
    </row>
    <row r="316" spans="11:19" x14ac:dyDescent="0.2">
      <c r="K316" s="12">
        <v>21619</v>
      </c>
      <c r="L316" s="11" t="s">
        <v>2807</v>
      </c>
      <c r="M316" s="11" t="s">
        <v>2816</v>
      </c>
      <c r="N316" s="11">
        <v>2</v>
      </c>
      <c r="O316" s="11">
        <v>2</v>
      </c>
      <c r="P316" s="11">
        <f t="shared" si="16"/>
        <v>4</v>
      </c>
      <c r="Q316" s="11" t="str">
        <f t="shared" si="17"/>
        <v>team b victory</v>
      </c>
      <c r="R316" s="11" t="str">
        <f t="shared" si="18"/>
        <v>at least one scored</v>
      </c>
      <c r="S316" s="11" t="str">
        <f t="shared" si="19"/>
        <v>BTTS</v>
      </c>
    </row>
    <row r="317" spans="11:19" x14ac:dyDescent="0.2">
      <c r="K317" s="12">
        <v>21620</v>
      </c>
      <c r="L317" s="11" t="s">
        <v>2805</v>
      </c>
      <c r="M317" s="11" t="s">
        <v>2815</v>
      </c>
      <c r="N317" s="11">
        <v>2</v>
      </c>
      <c r="O317" s="11">
        <v>0</v>
      </c>
      <c r="P317" s="11">
        <f t="shared" si="16"/>
        <v>2</v>
      </c>
      <c r="Q317" s="11" t="str">
        <f t="shared" si="17"/>
        <v>team b victory</v>
      </c>
      <c r="R317" s="11" t="str">
        <f t="shared" si="18"/>
        <v>at least one scored</v>
      </c>
      <c r="S317" s="11" t="str">
        <f t="shared" si="19"/>
        <v>no BTTS</v>
      </c>
    </row>
    <row r="318" spans="11:19" x14ac:dyDescent="0.2">
      <c r="K318" s="12">
        <v>21620</v>
      </c>
      <c r="L318" s="11" t="s">
        <v>2806</v>
      </c>
      <c r="M318" s="11" t="s">
        <v>2810</v>
      </c>
      <c r="N318" s="11">
        <v>1</v>
      </c>
      <c r="O318" s="11">
        <v>2</v>
      </c>
      <c r="P318" s="11">
        <f t="shared" si="16"/>
        <v>3</v>
      </c>
      <c r="Q318" s="11" t="str">
        <f t="shared" si="17"/>
        <v>team a victory</v>
      </c>
      <c r="R318" s="11" t="str">
        <f t="shared" si="18"/>
        <v>at least one scored</v>
      </c>
      <c r="S318" s="11" t="str">
        <f t="shared" si="19"/>
        <v>BTTS</v>
      </c>
    </row>
    <row r="319" spans="11:19" x14ac:dyDescent="0.2">
      <c r="K319" s="12">
        <v>21623</v>
      </c>
      <c r="L319" s="11" t="s">
        <v>2816</v>
      </c>
      <c r="M319" s="11" t="s">
        <v>2804</v>
      </c>
      <c r="N319" s="11">
        <v>5</v>
      </c>
      <c r="O319" s="11">
        <v>3</v>
      </c>
      <c r="P319" s="11">
        <f t="shared" si="16"/>
        <v>8</v>
      </c>
      <c r="Q319" s="11" t="str">
        <f t="shared" si="17"/>
        <v>team a victory</v>
      </c>
      <c r="R319" s="11" t="str">
        <f t="shared" si="18"/>
        <v>at least one scored</v>
      </c>
      <c r="S319" s="11" t="str">
        <f t="shared" si="19"/>
        <v>BTTS</v>
      </c>
    </row>
    <row r="320" spans="11:19" x14ac:dyDescent="0.2">
      <c r="K320" s="12">
        <v>21624</v>
      </c>
      <c r="L320" s="11" t="s">
        <v>2815</v>
      </c>
      <c r="M320" s="11" t="s">
        <v>2810</v>
      </c>
      <c r="N320" s="11">
        <v>0</v>
      </c>
      <c r="O320" s="11">
        <v>5</v>
      </c>
      <c r="P320" s="11">
        <f t="shared" si="16"/>
        <v>5</v>
      </c>
      <c r="Q320" s="11" t="str">
        <f t="shared" si="17"/>
        <v>team b victory</v>
      </c>
      <c r="R320" s="11" t="str">
        <f t="shared" si="18"/>
        <v>at least one scored</v>
      </c>
      <c r="S320" s="11" t="str">
        <f t="shared" si="19"/>
        <v>no BTTS</v>
      </c>
    </row>
    <row r="321" spans="11:19" x14ac:dyDescent="0.2">
      <c r="K321" s="12">
        <v>21624</v>
      </c>
      <c r="L321" s="11" t="s">
        <v>2807</v>
      </c>
      <c r="M321" s="11" t="s">
        <v>2806</v>
      </c>
      <c r="N321" s="11">
        <v>3</v>
      </c>
      <c r="O321" s="11">
        <v>0</v>
      </c>
      <c r="P321" s="11">
        <f t="shared" si="16"/>
        <v>3</v>
      </c>
      <c r="Q321" s="11" t="str">
        <f t="shared" si="17"/>
        <v>team b victory</v>
      </c>
      <c r="R321" s="11" t="str">
        <f t="shared" si="18"/>
        <v>at least one scored</v>
      </c>
      <c r="S321" s="11" t="str">
        <f t="shared" si="19"/>
        <v>no BTTS</v>
      </c>
    </row>
    <row r="322" spans="11:19" x14ac:dyDescent="0.2">
      <c r="K322" s="12">
        <v>21627</v>
      </c>
      <c r="L322" s="11" t="s">
        <v>2805</v>
      </c>
      <c r="M322" s="11" t="s">
        <v>2816</v>
      </c>
      <c r="N322" s="11">
        <v>3</v>
      </c>
      <c r="O322" s="11">
        <v>1</v>
      </c>
      <c r="P322" s="11">
        <f t="shared" si="16"/>
        <v>4</v>
      </c>
      <c r="Q322" s="11" t="str">
        <f t="shared" si="17"/>
        <v>team a victory</v>
      </c>
      <c r="R322" s="11" t="str">
        <f t="shared" si="18"/>
        <v>at least one scored</v>
      </c>
      <c r="S322" s="11" t="str">
        <f t="shared" si="19"/>
        <v>BTTS</v>
      </c>
    </row>
    <row r="323" spans="11:19" x14ac:dyDescent="0.2">
      <c r="K323" s="12">
        <v>21627</v>
      </c>
      <c r="L323" s="11" t="s">
        <v>2810</v>
      </c>
      <c r="M323" s="11" t="s">
        <v>2804</v>
      </c>
      <c r="N323" s="11">
        <v>1</v>
      </c>
      <c r="O323" s="11">
        <v>3</v>
      </c>
      <c r="P323" s="11">
        <f t="shared" ref="P323:P386" si="20">N323+O323</f>
        <v>4</v>
      </c>
      <c r="Q323" s="11" t="str">
        <f t="shared" ref="Q323:Q386" si="21">IF(N323&gt; O322,"team a victory", "team b victory")</f>
        <v>team b victory</v>
      </c>
      <c r="R323" s="11" t="str">
        <f t="shared" ref="R323:R386" si="22">IF(N323+O323&gt;0, "at least one scored", "no one scored")</f>
        <v>at least one scored</v>
      </c>
      <c r="S323" s="11" t="str">
        <f t="shared" ref="S323:S386" si="23">IF(AND(N323&gt;=1, O323&gt;=1), "BTTS", "no BTTS")</f>
        <v>BTTS</v>
      </c>
    </row>
    <row r="324" spans="11:19" x14ac:dyDescent="0.2">
      <c r="K324" s="12">
        <v>21630</v>
      </c>
      <c r="L324" s="11" t="s">
        <v>2815</v>
      </c>
      <c r="M324" s="11" t="s">
        <v>2807</v>
      </c>
      <c r="N324" s="11">
        <v>2</v>
      </c>
      <c r="O324" s="11">
        <v>4</v>
      </c>
      <c r="P324" s="11">
        <f t="shared" si="20"/>
        <v>6</v>
      </c>
      <c r="Q324" s="11" t="str">
        <f t="shared" si="21"/>
        <v>team b victory</v>
      </c>
      <c r="R324" s="11" t="str">
        <f t="shared" si="22"/>
        <v>at least one scored</v>
      </c>
      <c r="S324" s="11" t="str">
        <f t="shared" si="23"/>
        <v>BTTS</v>
      </c>
    </row>
    <row r="325" spans="11:19" x14ac:dyDescent="0.2">
      <c r="K325" s="12">
        <v>21630</v>
      </c>
      <c r="L325" s="11" t="s">
        <v>2806</v>
      </c>
      <c r="M325" s="11" t="s">
        <v>2816</v>
      </c>
      <c r="N325" s="11">
        <v>1</v>
      </c>
      <c r="O325" s="11">
        <v>1</v>
      </c>
      <c r="P325" s="11">
        <f t="shared" si="20"/>
        <v>2</v>
      </c>
      <c r="Q325" s="11" t="str">
        <f t="shared" si="21"/>
        <v>team b victory</v>
      </c>
      <c r="R325" s="11" t="str">
        <f t="shared" si="22"/>
        <v>at least one scored</v>
      </c>
      <c r="S325" s="11" t="str">
        <f t="shared" si="23"/>
        <v>BTTS</v>
      </c>
    </row>
    <row r="326" spans="11:19" x14ac:dyDescent="0.2">
      <c r="K326" s="12">
        <v>21631</v>
      </c>
      <c r="L326" s="11" t="s">
        <v>2805</v>
      </c>
      <c r="M326" s="11" t="s">
        <v>2810</v>
      </c>
      <c r="N326" s="11">
        <v>3</v>
      </c>
      <c r="O326" s="11">
        <v>1</v>
      </c>
      <c r="P326" s="11">
        <f t="shared" si="20"/>
        <v>4</v>
      </c>
      <c r="Q326" s="11" t="str">
        <f t="shared" si="21"/>
        <v>team a victory</v>
      </c>
      <c r="R326" s="11" t="str">
        <f t="shared" si="22"/>
        <v>at least one scored</v>
      </c>
      <c r="S326" s="11" t="str">
        <f t="shared" si="23"/>
        <v>BTTS</v>
      </c>
    </row>
    <row r="327" spans="11:19" x14ac:dyDescent="0.2">
      <c r="K327" s="12">
        <v>21635</v>
      </c>
      <c r="L327" s="11" t="s">
        <v>2815</v>
      </c>
      <c r="M327" s="11" t="s">
        <v>2806</v>
      </c>
      <c r="N327" s="11">
        <v>2</v>
      </c>
      <c r="O327" s="11">
        <v>5</v>
      </c>
      <c r="P327" s="11">
        <f t="shared" si="20"/>
        <v>7</v>
      </c>
      <c r="Q327" s="11" t="str">
        <f t="shared" si="21"/>
        <v>team a victory</v>
      </c>
      <c r="R327" s="11" t="str">
        <f t="shared" si="22"/>
        <v>at least one scored</v>
      </c>
      <c r="S327" s="11" t="str">
        <f t="shared" si="23"/>
        <v>BTTS</v>
      </c>
    </row>
    <row r="328" spans="11:19" x14ac:dyDescent="0.2">
      <c r="K328" s="12">
        <v>21635</v>
      </c>
      <c r="L328" s="11" t="s">
        <v>2807</v>
      </c>
      <c r="M328" s="11" t="s">
        <v>2804</v>
      </c>
      <c r="N328" s="11">
        <v>3</v>
      </c>
      <c r="O328" s="11">
        <v>1</v>
      </c>
      <c r="P328" s="11">
        <f t="shared" si="20"/>
        <v>4</v>
      </c>
      <c r="Q328" s="11" t="str">
        <f t="shared" si="21"/>
        <v>team b victory</v>
      </c>
      <c r="R328" s="11" t="str">
        <f t="shared" si="22"/>
        <v>at least one scored</v>
      </c>
      <c r="S328" s="11" t="str">
        <f t="shared" si="23"/>
        <v>BTTS</v>
      </c>
    </row>
    <row r="329" spans="11:19" x14ac:dyDescent="0.2">
      <c r="K329" s="12">
        <v>21638</v>
      </c>
      <c r="L329" s="11" t="s">
        <v>2815</v>
      </c>
      <c r="M329" s="11" t="s">
        <v>2816</v>
      </c>
      <c r="N329" s="11">
        <v>0</v>
      </c>
      <c r="O329" s="11">
        <v>0</v>
      </c>
      <c r="P329" s="11">
        <f t="shared" si="20"/>
        <v>0</v>
      </c>
      <c r="Q329" s="11" t="str">
        <f t="shared" si="21"/>
        <v>team b victory</v>
      </c>
      <c r="R329" s="11" t="str">
        <f t="shared" si="22"/>
        <v>no one scored</v>
      </c>
      <c r="S329" s="11" t="str">
        <f t="shared" si="23"/>
        <v>no BTTS</v>
      </c>
    </row>
    <row r="330" spans="11:19" x14ac:dyDescent="0.2">
      <c r="K330" s="12">
        <v>21638</v>
      </c>
      <c r="L330" s="11" t="s">
        <v>2807</v>
      </c>
      <c r="M330" s="11" t="s">
        <v>2810</v>
      </c>
      <c r="N330" s="11">
        <v>4</v>
      </c>
      <c r="O330" s="11">
        <v>1</v>
      </c>
      <c r="P330" s="11">
        <f t="shared" si="20"/>
        <v>5</v>
      </c>
      <c r="Q330" s="11" t="str">
        <f t="shared" si="21"/>
        <v>team a victory</v>
      </c>
      <c r="R330" s="11" t="str">
        <f t="shared" si="22"/>
        <v>at least one scored</v>
      </c>
      <c r="S330" s="11" t="str">
        <f t="shared" si="23"/>
        <v>BTTS</v>
      </c>
    </row>
    <row r="331" spans="11:19" x14ac:dyDescent="0.2">
      <c r="K331" s="12">
        <v>21639</v>
      </c>
      <c r="L331" s="11" t="s">
        <v>2805</v>
      </c>
      <c r="M331" s="11" t="s">
        <v>2804</v>
      </c>
      <c r="N331" s="11">
        <v>4</v>
      </c>
      <c r="O331" s="11">
        <v>1</v>
      </c>
      <c r="P331" s="11">
        <f t="shared" si="20"/>
        <v>5</v>
      </c>
      <c r="Q331" s="11" t="str">
        <f t="shared" si="21"/>
        <v>team a victory</v>
      </c>
      <c r="R331" s="11" t="str">
        <f t="shared" si="22"/>
        <v>at least one scored</v>
      </c>
      <c r="S331" s="11" t="str">
        <f t="shared" si="23"/>
        <v>BTTS</v>
      </c>
    </row>
    <row r="332" spans="11:19" x14ac:dyDescent="0.2">
      <c r="K332" s="12">
        <v>21642</v>
      </c>
      <c r="L332" s="11" t="s">
        <v>2806</v>
      </c>
      <c r="M332" s="11" t="s">
        <v>2804</v>
      </c>
      <c r="N332" s="11">
        <v>1</v>
      </c>
      <c r="O332" s="11">
        <v>0</v>
      </c>
      <c r="P332" s="11">
        <f t="shared" si="20"/>
        <v>1</v>
      </c>
      <c r="Q332" s="11" t="str">
        <f t="shared" si="21"/>
        <v>team b victory</v>
      </c>
      <c r="R332" s="11" t="str">
        <f t="shared" si="22"/>
        <v>at least one scored</v>
      </c>
      <c r="S332" s="11" t="str">
        <f t="shared" si="23"/>
        <v>no BTTS</v>
      </c>
    </row>
    <row r="333" spans="11:19" x14ac:dyDescent="0.2">
      <c r="K333" s="12">
        <v>21642</v>
      </c>
      <c r="L333" s="11" t="s">
        <v>2810</v>
      </c>
      <c r="M333" s="11" t="s">
        <v>2816</v>
      </c>
      <c r="N333" s="11">
        <v>2</v>
      </c>
      <c r="O333" s="11">
        <v>1</v>
      </c>
      <c r="P333" s="11">
        <f t="shared" si="20"/>
        <v>3</v>
      </c>
      <c r="Q333" s="11" t="str">
        <f t="shared" si="21"/>
        <v>team a victory</v>
      </c>
      <c r="R333" s="11" t="str">
        <f t="shared" si="22"/>
        <v>at least one scored</v>
      </c>
      <c r="S333" s="11" t="str">
        <f t="shared" si="23"/>
        <v>BTTS</v>
      </c>
    </row>
    <row r="334" spans="11:19" x14ac:dyDescent="0.2">
      <c r="K334" s="12">
        <v>21644</v>
      </c>
      <c r="L334" s="11" t="s">
        <v>2805</v>
      </c>
      <c r="M334" s="11" t="s">
        <v>2807</v>
      </c>
      <c r="N334" s="11">
        <v>1</v>
      </c>
      <c r="O334" s="11">
        <v>1</v>
      </c>
      <c r="P334" s="11">
        <f t="shared" si="20"/>
        <v>2</v>
      </c>
      <c r="Q334" s="11" t="str">
        <f t="shared" si="21"/>
        <v>team b victory</v>
      </c>
      <c r="R334" s="11" t="str">
        <f t="shared" si="22"/>
        <v>at least one scored</v>
      </c>
      <c r="S334" s="11" t="str">
        <f t="shared" si="23"/>
        <v>BTTS</v>
      </c>
    </row>
    <row r="335" spans="11:19" x14ac:dyDescent="0.2">
      <c r="K335" s="12">
        <v>21889</v>
      </c>
      <c r="L335" s="11" t="s">
        <v>2807</v>
      </c>
      <c r="M335" s="11" t="s">
        <v>2810</v>
      </c>
      <c r="N335" s="11">
        <v>3</v>
      </c>
      <c r="O335" s="11">
        <v>2</v>
      </c>
      <c r="P335" s="11">
        <f t="shared" si="20"/>
        <v>5</v>
      </c>
      <c r="Q335" s="11" t="str">
        <f t="shared" si="21"/>
        <v>team a victory</v>
      </c>
      <c r="R335" s="11" t="str">
        <f t="shared" si="22"/>
        <v>at least one scored</v>
      </c>
      <c r="S335" s="11" t="str">
        <f t="shared" si="23"/>
        <v>BTTS</v>
      </c>
    </row>
    <row r="336" spans="11:19" x14ac:dyDescent="0.2">
      <c r="K336" s="12">
        <v>21890</v>
      </c>
      <c r="L336" s="11" t="s">
        <v>2821</v>
      </c>
      <c r="M336" s="11" t="s">
        <v>2804</v>
      </c>
      <c r="N336" s="11">
        <v>0</v>
      </c>
      <c r="O336" s="11">
        <v>4</v>
      </c>
      <c r="P336" s="11">
        <f t="shared" si="20"/>
        <v>4</v>
      </c>
      <c r="Q336" s="11" t="str">
        <f t="shared" si="21"/>
        <v>team b victory</v>
      </c>
      <c r="R336" s="11" t="str">
        <f t="shared" si="22"/>
        <v>at least one scored</v>
      </c>
      <c r="S336" s="11" t="str">
        <f t="shared" si="23"/>
        <v>no BTTS</v>
      </c>
    </row>
    <row r="337" spans="11:19" x14ac:dyDescent="0.2">
      <c r="K337" s="12">
        <v>21893</v>
      </c>
      <c r="L337" s="11" t="s">
        <v>2805</v>
      </c>
      <c r="M337" s="11" t="s">
        <v>2810</v>
      </c>
      <c r="N337" s="11">
        <v>4</v>
      </c>
      <c r="O337" s="11">
        <v>2</v>
      </c>
      <c r="P337" s="11">
        <f t="shared" si="20"/>
        <v>6</v>
      </c>
      <c r="Q337" s="11" t="str">
        <f t="shared" si="21"/>
        <v>team b victory</v>
      </c>
      <c r="R337" s="11" t="str">
        <f t="shared" si="22"/>
        <v>at least one scored</v>
      </c>
      <c r="S337" s="11" t="str">
        <f t="shared" si="23"/>
        <v>BTTS</v>
      </c>
    </row>
    <row r="338" spans="11:19" x14ac:dyDescent="0.2">
      <c r="K338" s="12">
        <v>21896</v>
      </c>
      <c r="L338" s="11" t="s">
        <v>2807</v>
      </c>
      <c r="M338" s="11" t="s">
        <v>2804</v>
      </c>
      <c r="N338" s="11">
        <v>0</v>
      </c>
      <c r="O338" s="11">
        <v>3</v>
      </c>
      <c r="P338" s="11">
        <f t="shared" si="20"/>
        <v>3</v>
      </c>
      <c r="Q338" s="11" t="str">
        <f t="shared" si="21"/>
        <v>team b victory</v>
      </c>
      <c r="R338" s="11" t="str">
        <f t="shared" si="22"/>
        <v>at least one scored</v>
      </c>
      <c r="S338" s="11" t="str">
        <f t="shared" si="23"/>
        <v>no BTTS</v>
      </c>
    </row>
    <row r="339" spans="11:19" x14ac:dyDescent="0.2">
      <c r="K339" s="12">
        <v>21896</v>
      </c>
      <c r="L339" s="11" t="s">
        <v>2821</v>
      </c>
      <c r="M339" s="11" t="s">
        <v>2805</v>
      </c>
      <c r="N339" s="11">
        <v>1</v>
      </c>
      <c r="O339" s="11">
        <v>1</v>
      </c>
      <c r="P339" s="11">
        <f t="shared" si="20"/>
        <v>2</v>
      </c>
      <c r="Q339" s="11" t="str">
        <f t="shared" si="21"/>
        <v>team b victory</v>
      </c>
      <c r="R339" s="11" t="str">
        <f t="shared" si="22"/>
        <v>at least one scored</v>
      </c>
      <c r="S339" s="11" t="str">
        <f t="shared" si="23"/>
        <v>BTTS</v>
      </c>
    </row>
    <row r="340" spans="11:19" x14ac:dyDescent="0.2">
      <c r="K340" s="12">
        <v>21900</v>
      </c>
      <c r="L340" s="11" t="s">
        <v>2805</v>
      </c>
      <c r="M340" s="11" t="s">
        <v>2804</v>
      </c>
      <c r="N340" s="11">
        <v>0</v>
      </c>
      <c r="O340" s="11">
        <v>5</v>
      </c>
      <c r="P340" s="11">
        <f t="shared" si="20"/>
        <v>5</v>
      </c>
      <c r="Q340" s="11" t="str">
        <f t="shared" si="21"/>
        <v>team b victory</v>
      </c>
      <c r="R340" s="11" t="str">
        <f t="shared" si="22"/>
        <v>at least one scored</v>
      </c>
      <c r="S340" s="11" t="str">
        <f t="shared" si="23"/>
        <v>no BTTS</v>
      </c>
    </row>
    <row r="341" spans="11:19" x14ac:dyDescent="0.2">
      <c r="K341" s="12">
        <v>21903</v>
      </c>
      <c r="L341" s="11" t="s">
        <v>2821</v>
      </c>
      <c r="M341" s="11" t="s">
        <v>2807</v>
      </c>
      <c r="N341" s="11">
        <v>1</v>
      </c>
      <c r="O341" s="11">
        <v>3</v>
      </c>
      <c r="P341" s="11">
        <f t="shared" si="20"/>
        <v>4</v>
      </c>
      <c r="Q341" s="11" t="str">
        <f t="shared" si="21"/>
        <v>team b victory</v>
      </c>
      <c r="R341" s="11" t="str">
        <f t="shared" si="22"/>
        <v>at least one scored</v>
      </c>
      <c r="S341" s="11" t="str">
        <f t="shared" si="23"/>
        <v>BTTS</v>
      </c>
    </row>
    <row r="342" spans="11:19" x14ac:dyDescent="0.2">
      <c r="K342" s="12">
        <v>21906</v>
      </c>
      <c r="L342" s="11" t="s">
        <v>2805</v>
      </c>
      <c r="M342" s="11" t="s">
        <v>2807</v>
      </c>
      <c r="N342" s="11">
        <v>4</v>
      </c>
      <c r="O342" s="11">
        <v>1</v>
      </c>
      <c r="P342" s="11">
        <f t="shared" si="20"/>
        <v>5</v>
      </c>
      <c r="Q342" s="11" t="str">
        <f t="shared" si="21"/>
        <v>team a victory</v>
      </c>
      <c r="R342" s="11" t="str">
        <f t="shared" si="22"/>
        <v>at least one scored</v>
      </c>
      <c r="S342" s="11" t="str">
        <f t="shared" si="23"/>
        <v>BTTS</v>
      </c>
    </row>
    <row r="343" spans="11:19" x14ac:dyDescent="0.2">
      <c r="K343" s="12">
        <v>21906</v>
      </c>
      <c r="L343" s="11" t="s">
        <v>2810</v>
      </c>
      <c r="M343" s="11" t="s">
        <v>2804</v>
      </c>
      <c r="N343" s="11">
        <v>1</v>
      </c>
      <c r="O343" s="11">
        <v>1</v>
      </c>
      <c r="P343" s="11">
        <f t="shared" si="20"/>
        <v>2</v>
      </c>
      <c r="Q343" s="11" t="str">
        <f t="shared" si="21"/>
        <v>team b victory</v>
      </c>
      <c r="R343" s="11" t="str">
        <f t="shared" si="22"/>
        <v>at least one scored</v>
      </c>
      <c r="S343" s="11" t="str">
        <f t="shared" si="23"/>
        <v>BTTS</v>
      </c>
    </row>
    <row r="344" spans="11:19" x14ac:dyDescent="0.2">
      <c r="K344" s="12">
        <v>21909</v>
      </c>
      <c r="L344" s="11" t="s">
        <v>2821</v>
      </c>
      <c r="M344" s="11" t="s">
        <v>2810</v>
      </c>
      <c r="N344" s="11">
        <v>3</v>
      </c>
      <c r="O344" s="11">
        <v>1</v>
      </c>
      <c r="P344" s="11">
        <f t="shared" si="20"/>
        <v>4</v>
      </c>
      <c r="Q344" s="11" t="str">
        <f t="shared" si="21"/>
        <v>team a victory</v>
      </c>
      <c r="R344" s="11" t="str">
        <f t="shared" si="22"/>
        <v>at least one scored</v>
      </c>
      <c r="S344" s="11" t="str">
        <f t="shared" si="23"/>
        <v>BTTS</v>
      </c>
    </row>
    <row r="345" spans="11:19" x14ac:dyDescent="0.2">
      <c r="K345" s="12">
        <v>23080</v>
      </c>
      <c r="L345" s="11" t="s">
        <v>2805</v>
      </c>
      <c r="M345" s="11" t="s">
        <v>2818</v>
      </c>
      <c r="N345" s="11">
        <v>4</v>
      </c>
      <c r="O345" s="11">
        <v>2</v>
      </c>
      <c r="P345" s="11">
        <f t="shared" si="20"/>
        <v>6</v>
      </c>
      <c r="Q345" s="11" t="str">
        <f t="shared" si="21"/>
        <v>team a victory</v>
      </c>
      <c r="R345" s="11" t="str">
        <f t="shared" si="22"/>
        <v>at least one scored</v>
      </c>
      <c r="S345" s="11" t="str">
        <f t="shared" si="23"/>
        <v>BTTS</v>
      </c>
    </row>
    <row r="346" spans="11:19" x14ac:dyDescent="0.2">
      <c r="K346" s="12">
        <v>23080</v>
      </c>
      <c r="L346" s="11" t="s">
        <v>2815</v>
      </c>
      <c r="M346" s="11" t="s">
        <v>2821</v>
      </c>
      <c r="N346" s="11">
        <v>4</v>
      </c>
      <c r="O346" s="11">
        <v>4</v>
      </c>
      <c r="P346" s="11">
        <f t="shared" si="20"/>
        <v>8</v>
      </c>
      <c r="Q346" s="11" t="str">
        <f t="shared" si="21"/>
        <v>team a victory</v>
      </c>
      <c r="R346" s="11" t="str">
        <f t="shared" si="22"/>
        <v>at least one scored</v>
      </c>
      <c r="S346" s="11" t="str">
        <f t="shared" si="23"/>
        <v>BTTS</v>
      </c>
    </row>
    <row r="347" spans="11:19" x14ac:dyDescent="0.2">
      <c r="K347" s="12">
        <v>23080</v>
      </c>
      <c r="L347" s="11" t="s">
        <v>2807</v>
      </c>
      <c r="M347" s="11" t="s">
        <v>2816</v>
      </c>
      <c r="N347" s="11">
        <v>1</v>
      </c>
      <c r="O347" s="11">
        <v>0</v>
      </c>
      <c r="P347" s="11">
        <f t="shared" si="20"/>
        <v>1</v>
      </c>
      <c r="Q347" s="11" t="str">
        <f t="shared" si="21"/>
        <v>team b victory</v>
      </c>
      <c r="R347" s="11" t="str">
        <f t="shared" si="22"/>
        <v>at least one scored</v>
      </c>
      <c r="S347" s="11" t="str">
        <f t="shared" si="23"/>
        <v>no BTTS</v>
      </c>
    </row>
    <row r="348" spans="11:19" x14ac:dyDescent="0.2">
      <c r="K348" s="12">
        <v>23083</v>
      </c>
      <c r="L348" s="11" t="s">
        <v>2805</v>
      </c>
      <c r="M348" s="11" t="s">
        <v>2816</v>
      </c>
      <c r="N348" s="11">
        <v>1</v>
      </c>
      <c r="O348" s="11">
        <v>2</v>
      </c>
      <c r="P348" s="11">
        <f t="shared" si="20"/>
        <v>3</v>
      </c>
      <c r="Q348" s="11" t="str">
        <f t="shared" si="21"/>
        <v>team a victory</v>
      </c>
      <c r="R348" s="11" t="str">
        <f t="shared" si="22"/>
        <v>at least one scored</v>
      </c>
      <c r="S348" s="11" t="str">
        <f t="shared" si="23"/>
        <v>BTTS</v>
      </c>
    </row>
    <row r="349" spans="11:19" x14ac:dyDescent="0.2">
      <c r="K349" s="12">
        <v>23084</v>
      </c>
      <c r="L349" s="11" t="s">
        <v>2807</v>
      </c>
      <c r="M349" s="11" t="s">
        <v>2818</v>
      </c>
      <c r="N349" s="11">
        <v>5</v>
      </c>
      <c r="O349" s="11">
        <v>1</v>
      </c>
      <c r="P349" s="11">
        <f t="shared" si="20"/>
        <v>6</v>
      </c>
      <c r="Q349" s="11" t="str">
        <f t="shared" si="21"/>
        <v>team a victory</v>
      </c>
      <c r="R349" s="11" t="str">
        <f t="shared" si="22"/>
        <v>at least one scored</v>
      </c>
      <c r="S349" s="11" t="str">
        <f t="shared" si="23"/>
        <v>BTTS</v>
      </c>
    </row>
    <row r="350" spans="11:19" x14ac:dyDescent="0.2">
      <c r="K350" s="12">
        <v>23084</v>
      </c>
      <c r="L350" s="11" t="s">
        <v>2821</v>
      </c>
      <c r="M350" s="11" t="s">
        <v>2810</v>
      </c>
      <c r="N350" s="11">
        <v>1</v>
      </c>
      <c r="O350" s="11">
        <v>3</v>
      </c>
      <c r="P350" s="11">
        <f t="shared" si="20"/>
        <v>4</v>
      </c>
      <c r="Q350" s="11" t="str">
        <f t="shared" si="21"/>
        <v>team b victory</v>
      </c>
      <c r="R350" s="11" t="str">
        <f t="shared" si="22"/>
        <v>at least one scored</v>
      </c>
      <c r="S350" s="11" t="str">
        <f t="shared" si="23"/>
        <v>BTTS</v>
      </c>
    </row>
    <row r="351" spans="11:19" x14ac:dyDescent="0.2">
      <c r="K351" s="12">
        <v>23087</v>
      </c>
      <c r="L351" s="11" t="s">
        <v>2815</v>
      </c>
      <c r="M351" s="11" t="s">
        <v>2818</v>
      </c>
      <c r="N351" s="11">
        <v>2</v>
      </c>
      <c r="O351" s="11">
        <v>1</v>
      </c>
      <c r="P351" s="11">
        <f t="shared" si="20"/>
        <v>3</v>
      </c>
      <c r="Q351" s="11" t="str">
        <f t="shared" si="21"/>
        <v>team b victory</v>
      </c>
      <c r="R351" s="11" t="str">
        <f t="shared" si="22"/>
        <v>at least one scored</v>
      </c>
      <c r="S351" s="11" t="str">
        <f t="shared" si="23"/>
        <v>BTTS</v>
      </c>
    </row>
    <row r="352" spans="11:19" x14ac:dyDescent="0.2">
      <c r="K352" s="12">
        <v>23087</v>
      </c>
      <c r="L352" s="11" t="s">
        <v>2807</v>
      </c>
      <c r="M352" s="11" t="s">
        <v>2810</v>
      </c>
      <c r="N352" s="11">
        <v>0</v>
      </c>
      <c r="O352" s="11">
        <v>2</v>
      </c>
      <c r="P352" s="11">
        <f t="shared" si="20"/>
        <v>2</v>
      </c>
      <c r="Q352" s="11" t="str">
        <f t="shared" si="21"/>
        <v>team b victory</v>
      </c>
      <c r="R352" s="11" t="str">
        <f t="shared" si="22"/>
        <v>at least one scored</v>
      </c>
      <c r="S352" s="11" t="str">
        <f t="shared" si="23"/>
        <v>no BTTS</v>
      </c>
    </row>
    <row r="353" spans="11:19" x14ac:dyDescent="0.2">
      <c r="K353" s="12">
        <v>23087</v>
      </c>
      <c r="L353" s="11" t="s">
        <v>2821</v>
      </c>
      <c r="M353" s="11" t="s">
        <v>2816</v>
      </c>
      <c r="N353" s="11">
        <v>1</v>
      </c>
      <c r="O353" s="11">
        <v>2</v>
      </c>
      <c r="P353" s="11">
        <f t="shared" si="20"/>
        <v>3</v>
      </c>
      <c r="Q353" s="11" t="str">
        <f t="shared" si="21"/>
        <v>team b victory</v>
      </c>
      <c r="R353" s="11" t="str">
        <f t="shared" si="22"/>
        <v>at least one scored</v>
      </c>
      <c r="S353" s="11" t="str">
        <f t="shared" si="23"/>
        <v>BTTS</v>
      </c>
    </row>
    <row r="354" spans="11:19" x14ac:dyDescent="0.2">
      <c r="K354" s="12">
        <v>23090</v>
      </c>
      <c r="L354" s="11" t="s">
        <v>2805</v>
      </c>
      <c r="M354" s="11" t="s">
        <v>2821</v>
      </c>
      <c r="N354" s="11">
        <v>4</v>
      </c>
      <c r="O354" s="11">
        <v>2</v>
      </c>
      <c r="P354" s="11">
        <f t="shared" si="20"/>
        <v>6</v>
      </c>
      <c r="Q354" s="11" t="str">
        <f t="shared" si="21"/>
        <v>team a victory</v>
      </c>
      <c r="R354" s="11" t="str">
        <f t="shared" si="22"/>
        <v>at least one scored</v>
      </c>
      <c r="S354" s="11" t="str">
        <f t="shared" si="23"/>
        <v>BTTS</v>
      </c>
    </row>
    <row r="355" spans="11:19" x14ac:dyDescent="0.2">
      <c r="K355" s="12">
        <v>23090</v>
      </c>
      <c r="L355" s="11" t="s">
        <v>2818</v>
      </c>
      <c r="M355" s="11" t="s">
        <v>2810</v>
      </c>
      <c r="N355" s="11">
        <v>2</v>
      </c>
      <c r="O355" s="11">
        <v>3</v>
      </c>
      <c r="P355" s="11">
        <f t="shared" si="20"/>
        <v>5</v>
      </c>
      <c r="Q355" s="11" t="str">
        <f t="shared" si="21"/>
        <v>team b victory</v>
      </c>
      <c r="R355" s="11" t="str">
        <f t="shared" si="22"/>
        <v>at least one scored</v>
      </c>
      <c r="S355" s="11" t="str">
        <f t="shared" si="23"/>
        <v>BTTS</v>
      </c>
    </row>
    <row r="356" spans="11:19" x14ac:dyDescent="0.2">
      <c r="K356" s="12">
        <v>23091</v>
      </c>
      <c r="L356" s="11" t="s">
        <v>2815</v>
      </c>
      <c r="M356" s="11" t="s">
        <v>2816</v>
      </c>
      <c r="N356" s="11">
        <v>3</v>
      </c>
      <c r="O356" s="11">
        <v>2</v>
      </c>
      <c r="P356" s="11">
        <f t="shared" si="20"/>
        <v>5</v>
      </c>
      <c r="Q356" s="11" t="str">
        <f t="shared" si="21"/>
        <v>team b victory</v>
      </c>
      <c r="R356" s="11" t="str">
        <f t="shared" si="22"/>
        <v>at least one scored</v>
      </c>
      <c r="S356" s="11" t="str">
        <f t="shared" si="23"/>
        <v>BTTS</v>
      </c>
    </row>
    <row r="357" spans="11:19" x14ac:dyDescent="0.2">
      <c r="K357" s="12">
        <v>23094</v>
      </c>
      <c r="L357" s="11" t="s">
        <v>2805</v>
      </c>
      <c r="M357" s="11" t="s">
        <v>2807</v>
      </c>
      <c r="N357" s="11">
        <v>3</v>
      </c>
      <c r="O357" s="11">
        <v>0</v>
      </c>
      <c r="P357" s="11">
        <f t="shared" si="20"/>
        <v>3</v>
      </c>
      <c r="Q357" s="11" t="str">
        <f t="shared" si="21"/>
        <v>team a victory</v>
      </c>
      <c r="R357" s="11" t="str">
        <f t="shared" si="22"/>
        <v>at least one scored</v>
      </c>
      <c r="S357" s="11" t="str">
        <f t="shared" si="23"/>
        <v>no BTTS</v>
      </c>
    </row>
    <row r="358" spans="11:19" x14ac:dyDescent="0.2">
      <c r="K358" s="12">
        <v>23094</v>
      </c>
      <c r="L358" s="11" t="s">
        <v>2815</v>
      </c>
      <c r="M358" s="11" t="s">
        <v>2810</v>
      </c>
      <c r="N358" s="11">
        <v>2</v>
      </c>
      <c r="O358" s="11">
        <v>0</v>
      </c>
      <c r="P358" s="11">
        <f t="shared" si="20"/>
        <v>2</v>
      </c>
      <c r="Q358" s="11" t="str">
        <f t="shared" si="21"/>
        <v>team a victory</v>
      </c>
      <c r="R358" s="11" t="str">
        <f t="shared" si="22"/>
        <v>at least one scored</v>
      </c>
      <c r="S358" s="11" t="str">
        <f t="shared" si="23"/>
        <v>no BTTS</v>
      </c>
    </row>
    <row r="359" spans="11:19" x14ac:dyDescent="0.2">
      <c r="K359" s="12">
        <v>23094</v>
      </c>
      <c r="L359" s="11" t="s">
        <v>2818</v>
      </c>
      <c r="M359" s="11" t="s">
        <v>2816</v>
      </c>
      <c r="N359" s="11">
        <v>1</v>
      </c>
      <c r="O359" s="11">
        <v>1</v>
      </c>
      <c r="P359" s="11">
        <f t="shared" si="20"/>
        <v>2</v>
      </c>
      <c r="Q359" s="11" t="str">
        <f t="shared" si="21"/>
        <v>team a victory</v>
      </c>
      <c r="R359" s="11" t="str">
        <f t="shared" si="22"/>
        <v>at least one scored</v>
      </c>
      <c r="S359" s="11" t="str">
        <f t="shared" si="23"/>
        <v>BTTS</v>
      </c>
    </row>
    <row r="360" spans="11:19" x14ac:dyDescent="0.2">
      <c r="K360" s="12">
        <v>23097</v>
      </c>
      <c r="L360" s="11" t="s">
        <v>2807</v>
      </c>
      <c r="M360" s="11" t="s">
        <v>2821</v>
      </c>
      <c r="N360" s="11">
        <v>2</v>
      </c>
      <c r="O360" s="11">
        <v>2</v>
      </c>
      <c r="P360" s="11">
        <f t="shared" si="20"/>
        <v>4</v>
      </c>
      <c r="Q360" s="11" t="str">
        <f t="shared" si="21"/>
        <v>team a victory</v>
      </c>
      <c r="R360" s="11" t="str">
        <f t="shared" si="22"/>
        <v>at least one scored</v>
      </c>
      <c r="S360" s="11" t="str">
        <f t="shared" si="23"/>
        <v>BTTS</v>
      </c>
    </row>
    <row r="361" spans="11:19" x14ac:dyDescent="0.2">
      <c r="K361" s="12">
        <v>23097</v>
      </c>
      <c r="L361" s="11" t="s">
        <v>2810</v>
      </c>
      <c r="M361" s="11" t="s">
        <v>2816</v>
      </c>
      <c r="N361" s="11">
        <v>4</v>
      </c>
      <c r="O361" s="11">
        <v>1</v>
      </c>
      <c r="P361" s="11">
        <f t="shared" si="20"/>
        <v>5</v>
      </c>
      <c r="Q361" s="11" t="str">
        <f t="shared" si="21"/>
        <v>team a victory</v>
      </c>
      <c r="R361" s="11" t="str">
        <f t="shared" si="22"/>
        <v>at least one scored</v>
      </c>
      <c r="S361" s="11" t="str">
        <f t="shared" si="23"/>
        <v>BTTS</v>
      </c>
    </row>
    <row r="362" spans="11:19" x14ac:dyDescent="0.2">
      <c r="K362" s="12">
        <v>23098</v>
      </c>
      <c r="L362" s="11" t="s">
        <v>2815</v>
      </c>
      <c r="M362" s="11" t="s">
        <v>2805</v>
      </c>
      <c r="N362" s="11">
        <v>3</v>
      </c>
      <c r="O362" s="11">
        <v>2</v>
      </c>
      <c r="P362" s="11">
        <f t="shared" si="20"/>
        <v>5</v>
      </c>
      <c r="Q362" s="11" t="str">
        <f t="shared" si="21"/>
        <v>team a victory</v>
      </c>
      <c r="R362" s="11" t="str">
        <f t="shared" si="22"/>
        <v>at least one scored</v>
      </c>
      <c r="S362" s="11" t="str">
        <f t="shared" si="23"/>
        <v>BTTS</v>
      </c>
    </row>
    <row r="363" spans="11:19" x14ac:dyDescent="0.2">
      <c r="K363" s="12">
        <v>23101</v>
      </c>
      <c r="L363" s="11" t="s">
        <v>2805</v>
      </c>
      <c r="M363" s="11" t="s">
        <v>2810</v>
      </c>
      <c r="N363" s="11">
        <v>1</v>
      </c>
      <c r="O363" s="11">
        <v>1</v>
      </c>
      <c r="P363" s="11">
        <f t="shared" si="20"/>
        <v>2</v>
      </c>
      <c r="Q363" s="11" t="str">
        <f t="shared" si="21"/>
        <v>team b victory</v>
      </c>
      <c r="R363" s="11" t="str">
        <f t="shared" si="22"/>
        <v>at least one scored</v>
      </c>
      <c r="S363" s="11" t="str">
        <f t="shared" si="23"/>
        <v>BTTS</v>
      </c>
    </row>
    <row r="364" spans="11:19" x14ac:dyDescent="0.2">
      <c r="K364" s="12">
        <v>23101</v>
      </c>
      <c r="L364" s="11" t="s">
        <v>2815</v>
      </c>
      <c r="M364" s="11" t="s">
        <v>2807</v>
      </c>
      <c r="N364" s="11">
        <v>5</v>
      </c>
      <c r="O364" s="11">
        <v>4</v>
      </c>
      <c r="P364" s="11">
        <f t="shared" si="20"/>
        <v>9</v>
      </c>
      <c r="Q364" s="11" t="str">
        <f t="shared" si="21"/>
        <v>team a victory</v>
      </c>
      <c r="R364" s="11" t="str">
        <f t="shared" si="22"/>
        <v>at least one scored</v>
      </c>
      <c r="S364" s="11" t="str">
        <f t="shared" si="23"/>
        <v>BTTS</v>
      </c>
    </row>
    <row r="365" spans="11:19" x14ac:dyDescent="0.2">
      <c r="K365" s="12">
        <v>23101</v>
      </c>
      <c r="L365" s="11" t="s">
        <v>2818</v>
      </c>
      <c r="M365" s="11" t="s">
        <v>2821</v>
      </c>
      <c r="N365" s="11">
        <v>3</v>
      </c>
      <c r="O365" s="11">
        <v>4</v>
      </c>
      <c r="P365" s="11">
        <f t="shared" si="20"/>
        <v>7</v>
      </c>
      <c r="Q365" s="11" t="str">
        <f t="shared" si="21"/>
        <v>team b victory</v>
      </c>
      <c r="R365" s="11" t="str">
        <f t="shared" si="22"/>
        <v>at least one scored</v>
      </c>
      <c r="S365" s="11" t="str">
        <f t="shared" si="23"/>
        <v>BTTS</v>
      </c>
    </row>
    <row r="366" spans="11:19" x14ac:dyDescent="0.2">
      <c r="K366" s="12">
        <v>24441</v>
      </c>
      <c r="L366" s="11" t="s">
        <v>2806</v>
      </c>
      <c r="M366" s="11" t="s">
        <v>2818</v>
      </c>
      <c r="N366" s="11">
        <v>5</v>
      </c>
      <c r="O366" s="11">
        <v>2</v>
      </c>
      <c r="P366" s="11">
        <f t="shared" si="20"/>
        <v>7</v>
      </c>
      <c r="Q366" s="11" t="str">
        <f t="shared" si="21"/>
        <v>team a victory</v>
      </c>
      <c r="R366" s="11" t="str">
        <f t="shared" si="22"/>
        <v>at least one scored</v>
      </c>
      <c r="S366" s="11" t="str">
        <f t="shared" si="23"/>
        <v>BTTS</v>
      </c>
    </row>
    <row r="367" spans="11:19" x14ac:dyDescent="0.2">
      <c r="K367" s="12">
        <v>24452</v>
      </c>
      <c r="L367" s="11" t="s">
        <v>2818</v>
      </c>
      <c r="M367" s="11" t="s">
        <v>2806</v>
      </c>
      <c r="N367" s="11">
        <v>0</v>
      </c>
      <c r="O367" s="11">
        <v>0</v>
      </c>
      <c r="P367" s="11">
        <f t="shared" si="20"/>
        <v>0</v>
      </c>
      <c r="Q367" s="11" t="str">
        <f t="shared" si="21"/>
        <v>team b victory</v>
      </c>
      <c r="R367" s="11" t="str">
        <f t="shared" si="22"/>
        <v>no one scored</v>
      </c>
      <c r="S367" s="11" t="str">
        <f t="shared" si="23"/>
        <v>no BTTS</v>
      </c>
    </row>
    <row r="368" spans="11:19" x14ac:dyDescent="0.2">
      <c r="K368" s="12">
        <v>24462</v>
      </c>
      <c r="L368" s="11" t="s">
        <v>2821</v>
      </c>
      <c r="M368" s="11" t="s">
        <v>2810</v>
      </c>
      <c r="N368" s="11">
        <v>2</v>
      </c>
      <c r="O368" s="11">
        <v>2</v>
      </c>
      <c r="P368" s="11">
        <f t="shared" si="20"/>
        <v>4</v>
      </c>
      <c r="Q368" s="11" t="str">
        <f t="shared" si="21"/>
        <v>team a victory</v>
      </c>
      <c r="R368" s="11" t="str">
        <f t="shared" si="22"/>
        <v>at least one scored</v>
      </c>
      <c r="S368" s="11" t="str">
        <f t="shared" si="23"/>
        <v>BTTS</v>
      </c>
    </row>
    <row r="369" spans="11:19" x14ac:dyDescent="0.2">
      <c r="K369" s="12">
        <v>24469</v>
      </c>
      <c r="L369" s="11" t="s">
        <v>2810</v>
      </c>
      <c r="M369" s="11" t="s">
        <v>2821</v>
      </c>
      <c r="N369" s="11">
        <v>3</v>
      </c>
      <c r="O369" s="11">
        <v>1</v>
      </c>
      <c r="P369" s="11">
        <f t="shared" si="20"/>
        <v>4</v>
      </c>
      <c r="Q369" s="11" t="str">
        <f t="shared" si="21"/>
        <v>team a victory</v>
      </c>
      <c r="R369" s="11" t="str">
        <f t="shared" si="22"/>
        <v>at least one scored</v>
      </c>
      <c r="S369" s="11" t="str">
        <f t="shared" si="23"/>
        <v>BTTS</v>
      </c>
    </row>
    <row r="370" spans="11:19" x14ac:dyDescent="0.2">
      <c r="K370" s="12">
        <v>24489</v>
      </c>
      <c r="L370" s="11" t="s">
        <v>2804</v>
      </c>
      <c r="M370" s="11" t="s">
        <v>2815</v>
      </c>
      <c r="N370" s="11">
        <v>4</v>
      </c>
      <c r="O370" s="11">
        <v>0</v>
      </c>
      <c r="P370" s="11">
        <f t="shared" si="20"/>
        <v>4</v>
      </c>
      <c r="Q370" s="11" t="str">
        <f t="shared" si="21"/>
        <v>team a victory</v>
      </c>
      <c r="R370" s="11" t="str">
        <f t="shared" si="22"/>
        <v>at least one scored</v>
      </c>
      <c r="S370" s="11" t="str">
        <f t="shared" si="23"/>
        <v>no BTTS</v>
      </c>
    </row>
    <row r="371" spans="11:19" x14ac:dyDescent="0.2">
      <c r="K371" s="12">
        <v>24490</v>
      </c>
      <c r="L371" s="11" t="s">
        <v>2805</v>
      </c>
      <c r="M371" s="11" t="s">
        <v>2810</v>
      </c>
      <c r="N371" s="11">
        <v>4</v>
      </c>
      <c r="O371" s="11">
        <v>1</v>
      </c>
      <c r="P371" s="11">
        <f t="shared" si="20"/>
        <v>5</v>
      </c>
      <c r="Q371" s="11" t="str">
        <f t="shared" si="21"/>
        <v>team a victory</v>
      </c>
      <c r="R371" s="11" t="str">
        <f t="shared" si="22"/>
        <v>at least one scored</v>
      </c>
      <c r="S371" s="11" t="str">
        <f t="shared" si="23"/>
        <v>BTTS</v>
      </c>
    </row>
    <row r="372" spans="11:19" x14ac:dyDescent="0.2">
      <c r="K372" s="12">
        <v>24490</v>
      </c>
      <c r="L372" s="11" t="s">
        <v>2806</v>
      </c>
      <c r="M372" s="11" t="s">
        <v>2820</v>
      </c>
      <c r="N372" s="11">
        <v>2</v>
      </c>
      <c r="O372" s="11">
        <v>0</v>
      </c>
      <c r="P372" s="11">
        <f t="shared" si="20"/>
        <v>2</v>
      </c>
      <c r="Q372" s="11" t="str">
        <f t="shared" si="21"/>
        <v>team a victory</v>
      </c>
      <c r="R372" s="11" t="str">
        <f t="shared" si="22"/>
        <v>at least one scored</v>
      </c>
      <c r="S372" s="11" t="str">
        <f t="shared" si="23"/>
        <v>no BTTS</v>
      </c>
    </row>
    <row r="373" spans="11:19" x14ac:dyDescent="0.2">
      <c r="K373" s="12">
        <v>24493</v>
      </c>
      <c r="L373" s="11" t="s">
        <v>2804</v>
      </c>
      <c r="M373" s="11" t="s">
        <v>2820</v>
      </c>
      <c r="N373" s="11">
        <v>4</v>
      </c>
      <c r="O373" s="11">
        <v>0</v>
      </c>
      <c r="P373" s="11">
        <f t="shared" si="20"/>
        <v>4</v>
      </c>
      <c r="Q373" s="11" t="str">
        <f t="shared" si="21"/>
        <v>team a victory</v>
      </c>
      <c r="R373" s="11" t="str">
        <f t="shared" si="22"/>
        <v>at least one scored</v>
      </c>
      <c r="S373" s="11" t="str">
        <f t="shared" si="23"/>
        <v>no BTTS</v>
      </c>
    </row>
    <row r="374" spans="11:19" x14ac:dyDescent="0.2">
      <c r="K374" s="12">
        <v>24494</v>
      </c>
      <c r="L374" s="11" t="s">
        <v>2815</v>
      </c>
      <c r="M374" s="11" t="s">
        <v>2805</v>
      </c>
      <c r="N374" s="11">
        <v>0</v>
      </c>
      <c r="O374" s="11">
        <v>1</v>
      </c>
      <c r="P374" s="11">
        <f t="shared" si="20"/>
        <v>1</v>
      </c>
      <c r="Q374" s="11" t="str">
        <f t="shared" si="21"/>
        <v>team b victory</v>
      </c>
      <c r="R374" s="11" t="str">
        <f t="shared" si="22"/>
        <v>at least one scored</v>
      </c>
      <c r="S374" s="11" t="str">
        <f t="shared" si="23"/>
        <v>no BTTS</v>
      </c>
    </row>
    <row r="375" spans="11:19" x14ac:dyDescent="0.2">
      <c r="K375" s="12">
        <v>24494</v>
      </c>
      <c r="L375" s="11" t="s">
        <v>2806</v>
      </c>
      <c r="M375" s="11" t="s">
        <v>2810</v>
      </c>
      <c r="N375" s="11">
        <v>4</v>
      </c>
      <c r="O375" s="11">
        <v>2</v>
      </c>
      <c r="P375" s="11">
        <f t="shared" si="20"/>
        <v>6</v>
      </c>
      <c r="Q375" s="11" t="str">
        <f t="shared" si="21"/>
        <v>team a victory</v>
      </c>
      <c r="R375" s="11" t="str">
        <f t="shared" si="22"/>
        <v>at least one scored</v>
      </c>
      <c r="S375" s="11" t="str">
        <f t="shared" si="23"/>
        <v>BTTS</v>
      </c>
    </row>
    <row r="376" spans="11:19" x14ac:dyDescent="0.2">
      <c r="K376" s="12">
        <v>24497</v>
      </c>
      <c r="L376" s="11" t="s">
        <v>2805</v>
      </c>
      <c r="M376" s="11" t="s">
        <v>2820</v>
      </c>
      <c r="N376" s="11">
        <v>5</v>
      </c>
      <c r="O376" s="11">
        <v>1</v>
      </c>
      <c r="P376" s="11">
        <f t="shared" si="20"/>
        <v>6</v>
      </c>
      <c r="Q376" s="11" t="str">
        <f t="shared" si="21"/>
        <v>team a victory</v>
      </c>
      <c r="R376" s="11" t="str">
        <f t="shared" si="22"/>
        <v>at least one scored</v>
      </c>
      <c r="S376" s="11" t="str">
        <f t="shared" si="23"/>
        <v>BTTS</v>
      </c>
    </row>
    <row r="377" spans="11:19" x14ac:dyDescent="0.2">
      <c r="K377" s="12">
        <v>24497</v>
      </c>
      <c r="L377" s="11" t="s">
        <v>2810</v>
      </c>
      <c r="M377" s="11" t="s">
        <v>2815</v>
      </c>
      <c r="N377" s="11">
        <v>1</v>
      </c>
      <c r="O377" s="11">
        <v>0</v>
      </c>
      <c r="P377" s="11">
        <f t="shared" si="20"/>
        <v>1</v>
      </c>
      <c r="Q377" s="11" t="str">
        <f t="shared" si="21"/>
        <v>team b victory</v>
      </c>
      <c r="R377" s="11" t="str">
        <f t="shared" si="22"/>
        <v>at least one scored</v>
      </c>
      <c r="S377" s="11" t="str">
        <f t="shared" si="23"/>
        <v>no BTTS</v>
      </c>
    </row>
    <row r="378" spans="11:19" x14ac:dyDescent="0.2">
      <c r="K378" s="12">
        <v>24498</v>
      </c>
      <c r="L378" s="11" t="s">
        <v>2804</v>
      </c>
      <c r="M378" s="11" t="s">
        <v>2806</v>
      </c>
      <c r="N378" s="11">
        <v>2</v>
      </c>
      <c r="O378" s="11">
        <v>2</v>
      </c>
      <c r="P378" s="11">
        <f t="shared" si="20"/>
        <v>4</v>
      </c>
      <c r="Q378" s="11" t="str">
        <f t="shared" si="21"/>
        <v>team a victory</v>
      </c>
      <c r="R378" s="11" t="str">
        <f t="shared" si="22"/>
        <v>at least one scored</v>
      </c>
      <c r="S378" s="11" t="str">
        <f t="shared" si="23"/>
        <v>BTTS</v>
      </c>
    </row>
    <row r="379" spans="11:19" x14ac:dyDescent="0.2">
      <c r="K379" s="12">
        <v>24500</v>
      </c>
      <c r="L379" s="11" t="s">
        <v>2805</v>
      </c>
      <c r="M379" s="11" t="s">
        <v>2806</v>
      </c>
      <c r="N379" s="11">
        <v>2</v>
      </c>
      <c r="O379" s="11">
        <v>0</v>
      </c>
      <c r="P379" s="11">
        <f t="shared" si="20"/>
        <v>2</v>
      </c>
      <c r="Q379" s="11" t="str">
        <f t="shared" si="21"/>
        <v>team b victory</v>
      </c>
      <c r="R379" s="11" t="str">
        <f t="shared" si="22"/>
        <v>at least one scored</v>
      </c>
      <c r="S379" s="11" t="str">
        <f t="shared" si="23"/>
        <v>no BTTS</v>
      </c>
    </row>
    <row r="380" spans="11:19" x14ac:dyDescent="0.2">
      <c r="K380" s="12">
        <v>24500</v>
      </c>
      <c r="L380" s="11" t="s">
        <v>2815</v>
      </c>
      <c r="M380" s="11" t="s">
        <v>2820</v>
      </c>
      <c r="N380" s="11">
        <v>0</v>
      </c>
      <c r="O380" s="11">
        <v>3</v>
      </c>
      <c r="P380" s="11">
        <f t="shared" si="20"/>
        <v>3</v>
      </c>
      <c r="Q380" s="11" t="str">
        <f t="shared" si="21"/>
        <v>team b victory</v>
      </c>
      <c r="R380" s="11" t="str">
        <f t="shared" si="22"/>
        <v>at least one scored</v>
      </c>
      <c r="S380" s="11" t="str">
        <f t="shared" si="23"/>
        <v>no BTTS</v>
      </c>
    </row>
    <row r="381" spans="11:19" x14ac:dyDescent="0.2">
      <c r="K381" s="12">
        <v>24501</v>
      </c>
      <c r="L381" s="11" t="s">
        <v>2804</v>
      </c>
      <c r="M381" s="11" t="s">
        <v>2810</v>
      </c>
      <c r="N381" s="11">
        <v>2</v>
      </c>
      <c r="O381" s="11">
        <v>0</v>
      </c>
      <c r="P381" s="11">
        <f t="shared" si="20"/>
        <v>2</v>
      </c>
      <c r="Q381" s="11" t="str">
        <f t="shared" si="21"/>
        <v>team b victory</v>
      </c>
      <c r="R381" s="11" t="str">
        <f t="shared" si="22"/>
        <v>at least one scored</v>
      </c>
      <c r="S381" s="11" t="str">
        <f t="shared" si="23"/>
        <v>no BTTS</v>
      </c>
    </row>
    <row r="382" spans="11:19" x14ac:dyDescent="0.2">
      <c r="K382" s="12">
        <v>24504</v>
      </c>
      <c r="L382" s="11" t="s">
        <v>2815</v>
      </c>
      <c r="M382" s="11" t="s">
        <v>2806</v>
      </c>
      <c r="N382" s="11">
        <v>0</v>
      </c>
      <c r="O382" s="11">
        <v>0</v>
      </c>
      <c r="P382" s="11">
        <f t="shared" si="20"/>
        <v>0</v>
      </c>
      <c r="Q382" s="11" t="str">
        <f t="shared" si="21"/>
        <v>team b victory</v>
      </c>
      <c r="R382" s="11" t="str">
        <f t="shared" si="22"/>
        <v>no one scored</v>
      </c>
      <c r="S382" s="11" t="str">
        <f t="shared" si="23"/>
        <v>no BTTS</v>
      </c>
    </row>
    <row r="383" spans="11:19" x14ac:dyDescent="0.2">
      <c r="K383" s="12">
        <v>24504</v>
      </c>
      <c r="L383" s="11" t="s">
        <v>2820</v>
      </c>
      <c r="M383" s="11" t="s">
        <v>2810</v>
      </c>
      <c r="N383" s="11">
        <v>3</v>
      </c>
      <c r="O383" s="11">
        <v>5</v>
      </c>
      <c r="P383" s="11">
        <f t="shared" si="20"/>
        <v>8</v>
      </c>
      <c r="Q383" s="11" t="str">
        <f t="shared" si="21"/>
        <v>team a victory</v>
      </c>
      <c r="R383" s="11" t="str">
        <f t="shared" si="22"/>
        <v>at least one scored</v>
      </c>
      <c r="S383" s="11" t="str">
        <f t="shared" si="23"/>
        <v>BTTS</v>
      </c>
    </row>
    <row r="384" spans="11:19" x14ac:dyDescent="0.2">
      <c r="K384" s="12">
        <v>24505</v>
      </c>
      <c r="L384" s="11" t="s">
        <v>2804</v>
      </c>
      <c r="M384" s="11" t="s">
        <v>2805</v>
      </c>
      <c r="N384" s="11">
        <v>1</v>
      </c>
      <c r="O384" s="11">
        <v>0</v>
      </c>
      <c r="P384" s="11">
        <f t="shared" si="20"/>
        <v>1</v>
      </c>
      <c r="Q384" s="11" t="str">
        <f t="shared" si="21"/>
        <v>team b victory</v>
      </c>
      <c r="R384" s="11" t="str">
        <f t="shared" si="22"/>
        <v>at least one scored</v>
      </c>
      <c r="S384" s="11" t="str">
        <f t="shared" si="23"/>
        <v>no BTTS</v>
      </c>
    </row>
    <row r="385" spans="11:19" x14ac:dyDescent="0.2">
      <c r="K385" s="12">
        <v>27592</v>
      </c>
      <c r="L385" s="11" t="s">
        <v>2806</v>
      </c>
      <c r="M385" s="11" t="s">
        <v>2816</v>
      </c>
      <c r="N385" s="11">
        <v>1</v>
      </c>
      <c r="O385" s="11">
        <v>1</v>
      </c>
      <c r="P385" s="11">
        <f t="shared" si="20"/>
        <v>2</v>
      </c>
      <c r="Q385" s="11" t="str">
        <f t="shared" si="21"/>
        <v>team a victory</v>
      </c>
      <c r="R385" s="11" t="str">
        <f t="shared" si="22"/>
        <v>at least one scored</v>
      </c>
      <c r="S385" s="11" t="str">
        <f t="shared" si="23"/>
        <v>BTTS</v>
      </c>
    </row>
    <row r="386" spans="11:19" x14ac:dyDescent="0.2">
      <c r="K386" s="12">
        <v>27595</v>
      </c>
      <c r="L386" s="11" t="s">
        <v>2815</v>
      </c>
      <c r="M386" s="11" t="s">
        <v>2806</v>
      </c>
      <c r="N386" s="11">
        <v>2</v>
      </c>
      <c r="O386" s="11">
        <v>1</v>
      </c>
      <c r="P386" s="11">
        <f t="shared" si="20"/>
        <v>3</v>
      </c>
      <c r="Q386" s="11" t="str">
        <f t="shared" si="21"/>
        <v>team a victory</v>
      </c>
      <c r="R386" s="11" t="str">
        <f t="shared" si="22"/>
        <v>at least one scored</v>
      </c>
      <c r="S386" s="11" t="str">
        <f t="shared" si="23"/>
        <v>BTTS</v>
      </c>
    </row>
    <row r="387" spans="11:19" x14ac:dyDescent="0.2">
      <c r="K387" s="12">
        <v>27595</v>
      </c>
      <c r="L387" s="11" t="s">
        <v>2818</v>
      </c>
      <c r="M387" s="11" t="s">
        <v>2810</v>
      </c>
      <c r="N387" s="11">
        <v>1</v>
      </c>
      <c r="O387" s="11">
        <v>0</v>
      </c>
      <c r="P387" s="11">
        <f t="shared" ref="P387:P450" si="24">N387+O387</f>
        <v>1</v>
      </c>
      <c r="Q387" s="11" t="str">
        <f t="shared" ref="Q387:Q450" si="25">IF(N387&gt; O386,"team a victory", "team b victory")</f>
        <v>team b victory</v>
      </c>
      <c r="R387" s="11" t="str">
        <f t="shared" ref="R387:R450" si="26">IF(N387+O387&gt;0, "at least one scored", "no one scored")</f>
        <v>at least one scored</v>
      </c>
      <c r="S387" s="11" t="str">
        <f t="shared" ref="S387:S450" si="27">IF(AND(N387&gt;=1, O387&gt;=1), "BTTS", "no BTTS")</f>
        <v>no BTTS</v>
      </c>
    </row>
    <row r="388" spans="11:19" x14ac:dyDescent="0.2">
      <c r="K388" s="12">
        <v>27599</v>
      </c>
      <c r="L388" s="11" t="s">
        <v>2821</v>
      </c>
      <c r="M388" s="11" t="s">
        <v>2810</v>
      </c>
      <c r="N388" s="11">
        <v>2</v>
      </c>
      <c r="O388" s="11">
        <v>2</v>
      </c>
      <c r="P388" s="11">
        <f t="shared" si="24"/>
        <v>4</v>
      </c>
      <c r="Q388" s="11" t="str">
        <f t="shared" si="25"/>
        <v>team a victory</v>
      </c>
      <c r="R388" s="11" t="str">
        <f t="shared" si="26"/>
        <v>at least one scored</v>
      </c>
      <c r="S388" s="11" t="str">
        <f t="shared" si="27"/>
        <v>BTTS</v>
      </c>
    </row>
    <row r="389" spans="11:19" x14ac:dyDescent="0.2">
      <c r="K389" s="12">
        <v>27602</v>
      </c>
      <c r="L389" s="11" t="s">
        <v>2815</v>
      </c>
      <c r="M389" s="11" t="s">
        <v>2816</v>
      </c>
      <c r="N389" s="11">
        <v>0</v>
      </c>
      <c r="O389" s="11">
        <v>1</v>
      </c>
      <c r="P389" s="11">
        <f t="shared" si="24"/>
        <v>1</v>
      </c>
      <c r="Q389" s="11" t="str">
        <f t="shared" si="25"/>
        <v>team b victory</v>
      </c>
      <c r="R389" s="11" t="str">
        <f t="shared" si="26"/>
        <v>at least one scored</v>
      </c>
      <c r="S389" s="11" t="str">
        <f t="shared" si="27"/>
        <v>no BTTS</v>
      </c>
    </row>
    <row r="390" spans="11:19" x14ac:dyDescent="0.2">
      <c r="K390" s="12">
        <v>27602</v>
      </c>
      <c r="L390" s="11" t="s">
        <v>2821</v>
      </c>
      <c r="M390" s="11" t="s">
        <v>2818</v>
      </c>
      <c r="N390" s="11">
        <v>1</v>
      </c>
      <c r="O390" s="11">
        <v>3</v>
      </c>
      <c r="P390" s="11">
        <f t="shared" si="24"/>
        <v>4</v>
      </c>
      <c r="Q390" s="11" t="str">
        <f t="shared" si="25"/>
        <v>team b victory</v>
      </c>
      <c r="R390" s="11" t="str">
        <f t="shared" si="26"/>
        <v>at least one scored</v>
      </c>
      <c r="S390" s="11" t="str">
        <f t="shared" si="27"/>
        <v>BTTS</v>
      </c>
    </row>
    <row r="391" spans="11:19" x14ac:dyDescent="0.2">
      <c r="K391" s="12">
        <v>27605</v>
      </c>
      <c r="L391" s="11" t="s">
        <v>2810</v>
      </c>
      <c r="M391" s="11" t="s">
        <v>2818</v>
      </c>
      <c r="N391" s="11">
        <v>0</v>
      </c>
      <c r="O391" s="11">
        <v>1</v>
      </c>
      <c r="P391" s="11">
        <f t="shared" si="24"/>
        <v>1</v>
      </c>
      <c r="Q391" s="11" t="str">
        <f t="shared" si="25"/>
        <v>team b victory</v>
      </c>
      <c r="R391" s="11" t="str">
        <f t="shared" si="26"/>
        <v>at least one scored</v>
      </c>
      <c r="S391" s="11" t="str">
        <f t="shared" si="27"/>
        <v>no BTTS</v>
      </c>
    </row>
    <row r="392" spans="11:19" x14ac:dyDescent="0.2">
      <c r="K392" s="12">
        <v>27606</v>
      </c>
      <c r="L392" s="11" t="s">
        <v>2820</v>
      </c>
      <c r="M392" s="11" t="s">
        <v>2807</v>
      </c>
      <c r="N392" s="11">
        <v>0</v>
      </c>
      <c r="O392" s="11">
        <v>4</v>
      </c>
      <c r="P392" s="11">
        <f t="shared" si="24"/>
        <v>4</v>
      </c>
      <c r="Q392" s="11" t="str">
        <f t="shared" si="25"/>
        <v>team b victory</v>
      </c>
      <c r="R392" s="11" t="str">
        <f t="shared" si="26"/>
        <v>at least one scored</v>
      </c>
      <c r="S392" s="11" t="str">
        <f t="shared" si="27"/>
        <v>no BTTS</v>
      </c>
    </row>
    <row r="393" spans="11:19" x14ac:dyDescent="0.2">
      <c r="K393" s="12">
        <v>27609</v>
      </c>
      <c r="L393" s="11" t="s">
        <v>2820</v>
      </c>
      <c r="M393" s="11" t="s">
        <v>2805</v>
      </c>
      <c r="N393" s="11">
        <v>1</v>
      </c>
      <c r="O393" s="11">
        <v>5</v>
      </c>
      <c r="P393" s="11">
        <f t="shared" si="24"/>
        <v>6</v>
      </c>
      <c r="Q393" s="11" t="str">
        <f t="shared" si="25"/>
        <v>team b victory</v>
      </c>
      <c r="R393" s="11" t="str">
        <f t="shared" si="26"/>
        <v>at least one scored</v>
      </c>
      <c r="S393" s="11" t="str">
        <f t="shared" si="27"/>
        <v>BTTS</v>
      </c>
    </row>
    <row r="394" spans="11:19" x14ac:dyDescent="0.2">
      <c r="K394" s="12">
        <v>27612</v>
      </c>
      <c r="L394" s="11" t="s">
        <v>2807</v>
      </c>
      <c r="M394" s="11" t="s">
        <v>2805</v>
      </c>
      <c r="N394" s="11">
        <v>2</v>
      </c>
      <c r="O394" s="11">
        <v>1</v>
      </c>
      <c r="P394" s="11">
        <f t="shared" si="24"/>
        <v>3</v>
      </c>
      <c r="Q394" s="11" t="str">
        <f t="shared" si="25"/>
        <v>team b victory</v>
      </c>
      <c r="R394" s="11" t="str">
        <f t="shared" si="26"/>
        <v>at least one scored</v>
      </c>
      <c r="S394" s="11" t="str">
        <f t="shared" si="27"/>
        <v>BTTS</v>
      </c>
    </row>
    <row r="395" spans="11:19" x14ac:dyDescent="0.2">
      <c r="K395" s="12">
        <v>27613</v>
      </c>
      <c r="L395" s="11" t="s">
        <v>2818</v>
      </c>
      <c r="M395" s="11" t="s">
        <v>2821</v>
      </c>
      <c r="N395" s="11">
        <v>2</v>
      </c>
      <c r="O395" s="11">
        <v>0</v>
      </c>
      <c r="P395" s="11">
        <f t="shared" si="24"/>
        <v>2</v>
      </c>
      <c r="Q395" s="11" t="str">
        <f t="shared" si="25"/>
        <v>team a victory</v>
      </c>
      <c r="R395" s="11" t="str">
        <f t="shared" si="26"/>
        <v>at least one scored</v>
      </c>
      <c r="S395" s="11" t="str">
        <f t="shared" si="27"/>
        <v>no BTTS</v>
      </c>
    </row>
    <row r="396" spans="11:19" x14ac:dyDescent="0.2">
      <c r="K396" s="12">
        <v>27613</v>
      </c>
      <c r="L396" s="11" t="s">
        <v>2816</v>
      </c>
      <c r="M396" s="11" t="s">
        <v>2815</v>
      </c>
      <c r="N396" s="11">
        <v>3</v>
      </c>
      <c r="O396" s="11">
        <v>1</v>
      </c>
      <c r="P396" s="11">
        <f t="shared" si="24"/>
        <v>4</v>
      </c>
      <c r="Q396" s="11" t="str">
        <f t="shared" si="25"/>
        <v>team a victory</v>
      </c>
      <c r="R396" s="11" t="str">
        <f t="shared" si="26"/>
        <v>at least one scored</v>
      </c>
      <c r="S396" s="11" t="str">
        <f t="shared" si="27"/>
        <v>BTTS</v>
      </c>
    </row>
    <row r="397" spans="11:19" x14ac:dyDescent="0.2">
      <c r="K397" s="12">
        <v>27616</v>
      </c>
      <c r="L397" s="11" t="s">
        <v>2805</v>
      </c>
      <c r="M397" s="11" t="s">
        <v>2820</v>
      </c>
      <c r="N397" s="11">
        <v>11</v>
      </c>
      <c r="O397" s="11">
        <v>0</v>
      </c>
      <c r="P397" s="11">
        <f t="shared" si="24"/>
        <v>11</v>
      </c>
      <c r="Q397" s="11" t="str">
        <f t="shared" si="25"/>
        <v>team a victory</v>
      </c>
      <c r="R397" s="11" t="str">
        <f t="shared" si="26"/>
        <v>at least one scored</v>
      </c>
      <c r="S397" s="11" t="str">
        <f t="shared" si="27"/>
        <v>no BTTS</v>
      </c>
    </row>
    <row r="398" spans="11:19" x14ac:dyDescent="0.2">
      <c r="K398" s="12">
        <v>27616</v>
      </c>
      <c r="L398" s="11" t="s">
        <v>2810</v>
      </c>
      <c r="M398" s="11" t="s">
        <v>2821</v>
      </c>
      <c r="N398" s="11">
        <v>3</v>
      </c>
      <c r="O398" s="11">
        <v>1</v>
      </c>
      <c r="P398" s="11">
        <f t="shared" si="24"/>
        <v>4</v>
      </c>
      <c r="Q398" s="11" t="str">
        <f t="shared" si="25"/>
        <v>team a victory</v>
      </c>
      <c r="R398" s="11" t="str">
        <f t="shared" si="26"/>
        <v>at least one scored</v>
      </c>
      <c r="S398" s="11" t="str">
        <f t="shared" si="27"/>
        <v>BTTS</v>
      </c>
    </row>
    <row r="399" spans="11:19" x14ac:dyDescent="0.2">
      <c r="K399" s="12">
        <v>27619</v>
      </c>
      <c r="L399" s="11" t="s">
        <v>2807</v>
      </c>
      <c r="M399" s="11" t="s">
        <v>2820</v>
      </c>
      <c r="N399" s="11">
        <v>6</v>
      </c>
      <c r="O399" s="11">
        <v>0</v>
      </c>
      <c r="P399" s="11">
        <f t="shared" si="24"/>
        <v>6</v>
      </c>
      <c r="Q399" s="11" t="str">
        <f t="shared" si="25"/>
        <v>team a victory</v>
      </c>
      <c r="R399" s="11" t="str">
        <f t="shared" si="26"/>
        <v>at least one scored</v>
      </c>
      <c r="S399" s="11" t="str">
        <f t="shared" si="27"/>
        <v>no BTTS</v>
      </c>
    </row>
    <row r="400" spans="11:19" x14ac:dyDescent="0.2">
      <c r="K400" s="12">
        <v>27619</v>
      </c>
      <c r="L400" s="11" t="s">
        <v>2806</v>
      </c>
      <c r="M400" s="11" t="s">
        <v>2815</v>
      </c>
      <c r="N400" s="11">
        <v>4</v>
      </c>
      <c r="O400" s="11">
        <v>0</v>
      </c>
      <c r="P400" s="11">
        <f t="shared" si="24"/>
        <v>4</v>
      </c>
      <c r="Q400" s="11" t="str">
        <f t="shared" si="25"/>
        <v>team a victory</v>
      </c>
      <c r="R400" s="11" t="str">
        <f t="shared" si="26"/>
        <v>at least one scored</v>
      </c>
      <c r="S400" s="11" t="str">
        <f t="shared" si="27"/>
        <v>no BTTS</v>
      </c>
    </row>
    <row r="401" spans="11:19" x14ac:dyDescent="0.2">
      <c r="K401" s="12">
        <v>27622</v>
      </c>
      <c r="L401" s="11" t="s">
        <v>2805</v>
      </c>
      <c r="M401" s="11" t="s">
        <v>2807</v>
      </c>
      <c r="N401" s="11">
        <v>0</v>
      </c>
      <c r="O401" s="11">
        <v>1</v>
      </c>
      <c r="P401" s="11">
        <f t="shared" si="24"/>
        <v>1</v>
      </c>
      <c r="Q401" s="11" t="str">
        <f t="shared" si="25"/>
        <v>team b victory</v>
      </c>
      <c r="R401" s="11" t="str">
        <f t="shared" si="26"/>
        <v>at least one scored</v>
      </c>
      <c r="S401" s="11" t="str">
        <f t="shared" si="27"/>
        <v>no BTTS</v>
      </c>
    </row>
    <row r="402" spans="11:19" x14ac:dyDescent="0.2">
      <c r="K402" s="12">
        <v>27626</v>
      </c>
      <c r="L402" s="11" t="s">
        <v>2816</v>
      </c>
      <c r="M402" s="11" t="s">
        <v>2806</v>
      </c>
      <c r="N402" s="11">
        <v>3</v>
      </c>
      <c r="O402" s="11">
        <v>1</v>
      </c>
      <c r="P402" s="11">
        <f t="shared" si="24"/>
        <v>4</v>
      </c>
      <c r="Q402" s="11" t="str">
        <f t="shared" si="25"/>
        <v>team a victory</v>
      </c>
      <c r="R402" s="11" t="str">
        <f t="shared" si="26"/>
        <v>at least one scored</v>
      </c>
      <c r="S402" s="11" t="str">
        <f t="shared" si="27"/>
        <v>BTTS</v>
      </c>
    </row>
    <row r="403" spans="11:19" x14ac:dyDescent="0.2">
      <c r="K403" s="12">
        <v>27658</v>
      </c>
      <c r="L403" s="11" t="s">
        <v>2818</v>
      </c>
      <c r="M403" s="11" t="s">
        <v>2804</v>
      </c>
      <c r="N403" s="11">
        <v>3</v>
      </c>
      <c r="O403" s="11">
        <v>0</v>
      </c>
      <c r="P403" s="11">
        <f t="shared" si="24"/>
        <v>3</v>
      </c>
      <c r="Q403" s="11" t="str">
        <f t="shared" si="25"/>
        <v>team a victory</v>
      </c>
      <c r="R403" s="11" t="str">
        <f t="shared" si="26"/>
        <v>at least one scored</v>
      </c>
      <c r="S403" s="11" t="str">
        <f t="shared" si="27"/>
        <v>no BTTS</v>
      </c>
    </row>
    <row r="404" spans="11:19" x14ac:dyDescent="0.2">
      <c r="K404" s="12">
        <v>27667</v>
      </c>
      <c r="L404" s="11" t="s">
        <v>2807</v>
      </c>
      <c r="M404" s="11" t="s">
        <v>2816</v>
      </c>
      <c r="N404" s="11">
        <v>1</v>
      </c>
      <c r="O404" s="11">
        <v>3</v>
      </c>
      <c r="P404" s="11">
        <f t="shared" si="24"/>
        <v>4</v>
      </c>
      <c r="Q404" s="11" t="str">
        <f t="shared" si="25"/>
        <v>team a victory</v>
      </c>
      <c r="R404" s="11" t="str">
        <f t="shared" si="26"/>
        <v>at least one scored</v>
      </c>
      <c r="S404" s="11" t="str">
        <f t="shared" si="27"/>
        <v>BTTS</v>
      </c>
    </row>
    <row r="405" spans="11:19" x14ac:dyDescent="0.2">
      <c r="K405" s="12">
        <v>27668</v>
      </c>
      <c r="L405" s="11" t="s">
        <v>2804</v>
      </c>
      <c r="M405" s="11" t="s">
        <v>2818</v>
      </c>
      <c r="N405" s="11">
        <v>1</v>
      </c>
      <c r="O405" s="11">
        <v>0</v>
      </c>
      <c r="P405" s="11">
        <f t="shared" si="24"/>
        <v>1</v>
      </c>
      <c r="Q405" s="11" t="str">
        <f t="shared" si="25"/>
        <v>team b victory</v>
      </c>
      <c r="R405" s="11" t="str">
        <f t="shared" si="26"/>
        <v>at least one scored</v>
      </c>
      <c r="S405" s="11" t="str">
        <f t="shared" si="27"/>
        <v>no BTTS</v>
      </c>
    </row>
    <row r="406" spans="11:19" x14ac:dyDescent="0.2">
      <c r="K406" s="12">
        <v>27671</v>
      </c>
      <c r="L406" s="11" t="s">
        <v>2816</v>
      </c>
      <c r="M406" s="11" t="s">
        <v>2807</v>
      </c>
      <c r="N406" s="11">
        <v>0</v>
      </c>
      <c r="O406" s="11">
        <v>2</v>
      </c>
      <c r="P406" s="11">
        <f t="shared" si="24"/>
        <v>2</v>
      </c>
      <c r="Q406" s="11" t="str">
        <f t="shared" si="25"/>
        <v>team b victory</v>
      </c>
      <c r="R406" s="11" t="str">
        <f t="shared" si="26"/>
        <v>at least one scored</v>
      </c>
      <c r="S406" s="11" t="str">
        <f t="shared" si="27"/>
        <v>no BTTS</v>
      </c>
    </row>
    <row r="407" spans="11:19" x14ac:dyDescent="0.2">
      <c r="K407" s="12">
        <v>27683</v>
      </c>
      <c r="L407" s="11" t="s">
        <v>2818</v>
      </c>
      <c r="M407" s="11" t="s">
        <v>2816</v>
      </c>
      <c r="N407" s="11">
        <v>1</v>
      </c>
      <c r="O407" s="11">
        <v>0</v>
      </c>
      <c r="P407" s="11">
        <f t="shared" si="24"/>
        <v>1</v>
      </c>
      <c r="Q407" s="11" t="str">
        <f t="shared" si="25"/>
        <v>team b victory</v>
      </c>
      <c r="R407" s="11" t="str">
        <f t="shared" si="26"/>
        <v>at least one scored</v>
      </c>
      <c r="S407" s="11" t="str">
        <f t="shared" si="27"/>
        <v>no BTTS</v>
      </c>
    </row>
    <row r="408" spans="11:19" x14ac:dyDescent="0.2">
      <c r="K408" s="12">
        <v>27689</v>
      </c>
      <c r="L408" s="11" t="s">
        <v>2816</v>
      </c>
      <c r="M408" s="11" t="s">
        <v>2818</v>
      </c>
      <c r="N408" s="11">
        <v>2</v>
      </c>
      <c r="O408" s="11">
        <v>0</v>
      </c>
      <c r="P408" s="11">
        <f t="shared" si="24"/>
        <v>2</v>
      </c>
      <c r="Q408" s="11" t="str">
        <f t="shared" si="25"/>
        <v>team a victory</v>
      </c>
      <c r="R408" s="11" t="str">
        <f t="shared" si="26"/>
        <v>at least one scored</v>
      </c>
      <c r="S408" s="11" t="str">
        <f t="shared" si="27"/>
        <v>no BTTS</v>
      </c>
    </row>
    <row r="409" spans="11:19" x14ac:dyDescent="0.2">
      <c r="K409" s="12">
        <v>27695</v>
      </c>
      <c r="L409" s="11" t="s">
        <v>2818</v>
      </c>
      <c r="M409" s="11" t="s">
        <v>2816</v>
      </c>
      <c r="N409" s="11">
        <v>0</v>
      </c>
      <c r="O409" s="11">
        <v>1</v>
      </c>
      <c r="P409" s="11">
        <f t="shared" si="24"/>
        <v>1</v>
      </c>
      <c r="Q409" s="11" t="str">
        <f t="shared" si="25"/>
        <v>team b victory</v>
      </c>
      <c r="R409" s="11" t="str">
        <f t="shared" si="26"/>
        <v>at least one scored</v>
      </c>
      <c r="S409" s="11" t="str">
        <f t="shared" si="27"/>
        <v>no BTTS</v>
      </c>
    </row>
    <row r="410" spans="11:19" x14ac:dyDescent="0.2">
      <c r="K410" s="12">
        <v>29054</v>
      </c>
      <c r="L410" s="11" t="s">
        <v>2815</v>
      </c>
      <c r="M410" s="11" t="s">
        <v>2805</v>
      </c>
      <c r="N410" s="11">
        <v>2</v>
      </c>
      <c r="O410" s="11">
        <v>1</v>
      </c>
      <c r="P410" s="11">
        <f t="shared" si="24"/>
        <v>3</v>
      </c>
      <c r="Q410" s="11" t="str">
        <f t="shared" si="25"/>
        <v>team a victory</v>
      </c>
      <c r="R410" s="11" t="str">
        <f t="shared" si="26"/>
        <v>at least one scored</v>
      </c>
      <c r="S410" s="11" t="str">
        <f t="shared" si="27"/>
        <v>BTTS</v>
      </c>
    </row>
    <row r="411" spans="11:19" x14ac:dyDescent="0.2">
      <c r="K411" s="12">
        <v>29062</v>
      </c>
      <c r="L411" s="11" t="s">
        <v>2815</v>
      </c>
      <c r="M411" s="11" t="s">
        <v>2807</v>
      </c>
      <c r="N411" s="11">
        <v>2</v>
      </c>
      <c r="O411" s="11">
        <v>1</v>
      </c>
      <c r="P411" s="11">
        <f t="shared" si="24"/>
        <v>3</v>
      </c>
      <c r="Q411" s="11" t="str">
        <f t="shared" si="25"/>
        <v>team a victory</v>
      </c>
      <c r="R411" s="11" t="str">
        <f t="shared" si="26"/>
        <v>at least one scored</v>
      </c>
      <c r="S411" s="11" t="str">
        <f t="shared" si="27"/>
        <v>BTTS</v>
      </c>
    </row>
    <row r="412" spans="11:19" x14ac:dyDescent="0.2">
      <c r="K412" s="12">
        <v>29068</v>
      </c>
      <c r="L412" s="11" t="s">
        <v>2820</v>
      </c>
      <c r="M412" s="11" t="s">
        <v>2818</v>
      </c>
      <c r="N412" s="11">
        <v>0</v>
      </c>
      <c r="O412" s="11">
        <v>0</v>
      </c>
      <c r="P412" s="11">
        <f t="shared" si="24"/>
        <v>0</v>
      </c>
      <c r="Q412" s="11" t="str">
        <f t="shared" si="25"/>
        <v>team b victory</v>
      </c>
      <c r="R412" s="11" t="str">
        <f t="shared" si="26"/>
        <v>no one scored</v>
      </c>
      <c r="S412" s="11" t="str">
        <f t="shared" si="27"/>
        <v>no BTTS</v>
      </c>
    </row>
    <row r="413" spans="11:19" x14ac:dyDescent="0.2">
      <c r="K413" s="12">
        <v>29069</v>
      </c>
      <c r="L413" s="11" t="s">
        <v>2807</v>
      </c>
      <c r="M413" s="11" t="s">
        <v>2805</v>
      </c>
      <c r="N413" s="11">
        <v>2</v>
      </c>
      <c r="O413" s="11">
        <v>1</v>
      </c>
      <c r="P413" s="11">
        <f t="shared" si="24"/>
        <v>3</v>
      </c>
      <c r="Q413" s="11" t="str">
        <f t="shared" si="25"/>
        <v>team a victory</v>
      </c>
      <c r="R413" s="11" t="str">
        <f t="shared" si="26"/>
        <v>at least one scored</v>
      </c>
      <c r="S413" s="11" t="str">
        <f t="shared" si="27"/>
        <v>BTTS</v>
      </c>
    </row>
    <row r="414" spans="11:19" x14ac:dyDescent="0.2">
      <c r="K414" s="12">
        <v>29075</v>
      </c>
      <c r="L414" s="11" t="s">
        <v>2805</v>
      </c>
      <c r="M414" s="11" t="s">
        <v>2815</v>
      </c>
      <c r="N414" s="11">
        <v>3</v>
      </c>
      <c r="O414" s="11">
        <v>0</v>
      </c>
      <c r="P414" s="11">
        <f t="shared" si="24"/>
        <v>3</v>
      </c>
      <c r="Q414" s="11" t="str">
        <f t="shared" si="25"/>
        <v>team a victory</v>
      </c>
      <c r="R414" s="11" t="str">
        <f t="shared" si="26"/>
        <v>at least one scored</v>
      </c>
      <c r="S414" s="11" t="str">
        <f t="shared" si="27"/>
        <v>no BTTS</v>
      </c>
    </row>
    <row r="415" spans="11:19" x14ac:dyDescent="0.2">
      <c r="K415" s="12">
        <v>29075</v>
      </c>
      <c r="L415" s="11" t="s">
        <v>2820</v>
      </c>
      <c r="M415" s="11" t="s">
        <v>2806</v>
      </c>
      <c r="N415" s="11">
        <v>1</v>
      </c>
      <c r="O415" s="11">
        <v>1</v>
      </c>
      <c r="P415" s="11">
        <f t="shared" si="24"/>
        <v>2</v>
      </c>
      <c r="Q415" s="11" t="str">
        <f t="shared" si="25"/>
        <v>team a victory</v>
      </c>
      <c r="R415" s="11" t="str">
        <f t="shared" si="26"/>
        <v>at least one scored</v>
      </c>
      <c r="S415" s="11" t="str">
        <f t="shared" si="27"/>
        <v>BTTS</v>
      </c>
    </row>
    <row r="416" spans="11:19" x14ac:dyDescent="0.2">
      <c r="K416" s="12">
        <v>29082</v>
      </c>
      <c r="L416" s="11" t="s">
        <v>2818</v>
      </c>
      <c r="M416" s="11" t="s">
        <v>2806</v>
      </c>
      <c r="N416" s="11">
        <v>1</v>
      </c>
      <c r="O416" s="11">
        <v>0</v>
      </c>
      <c r="P416" s="11">
        <f t="shared" si="24"/>
        <v>1</v>
      </c>
      <c r="Q416" s="11" t="str">
        <f t="shared" si="25"/>
        <v>team b victory</v>
      </c>
      <c r="R416" s="11" t="str">
        <f t="shared" si="26"/>
        <v>at least one scored</v>
      </c>
      <c r="S416" s="11" t="str">
        <f t="shared" si="27"/>
        <v>no BTTS</v>
      </c>
    </row>
    <row r="417" spans="11:19" x14ac:dyDescent="0.2">
      <c r="K417" s="12">
        <v>29083</v>
      </c>
      <c r="L417" s="11" t="s">
        <v>2807</v>
      </c>
      <c r="M417" s="11" t="s">
        <v>2815</v>
      </c>
      <c r="N417" s="11">
        <v>2</v>
      </c>
      <c r="O417" s="11">
        <v>0</v>
      </c>
      <c r="P417" s="11">
        <f t="shared" si="24"/>
        <v>2</v>
      </c>
      <c r="Q417" s="11" t="str">
        <f t="shared" si="25"/>
        <v>team a victory</v>
      </c>
      <c r="R417" s="11" t="str">
        <f t="shared" si="26"/>
        <v>at least one scored</v>
      </c>
      <c r="S417" s="11" t="str">
        <f t="shared" si="27"/>
        <v>no BTTS</v>
      </c>
    </row>
    <row r="418" spans="11:19" x14ac:dyDescent="0.2">
      <c r="K418" s="12">
        <v>29089</v>
      </c>
      <c r="L418" s="11" t="s">
        <v>2818</v>
      </c>
      <c r="M418" s="11" t="s">
        <v>2820</v>
      </c>
      <c r="N418" s="11">
        <v>4</v>
      </c>
      <c r="O418" s="11">
        <v>0</v>
      </c>
      <c r="P418" s="11">
        <f t="shared" si="24"/>
        <v>4</v>
      </c>
      <c r="Q418" s="11" t="str">
        <f t="shared" si="25"/>
        <v>team a victory</v>
      </c>
      <c r="R418" s="11" t="str">
        <f t="shared" si="26"/>
        <v>at least one scored</v>
      </c>
      <c r="S418" s="11" t="str">
        <f t="shared" si="27"/>
        <v>no BTTS</v>
      </c>
    </row>
    <row r="419" spans="11:19" x14ac:dyDescent="0.2">
      <c r="K419" s="12">
        <v>29090</v>
      </c>
      <c r="L419" s="11" t="s">
        <v>2805</v>
      </c>
      <c r="M419" s="11" t="s">
        <v>2807</v>
      </c>
      <c r="N419" s="11">
        <v>2</v>
      </c>
      <c r="O419" s="11">
        <v>2</v>
      </c>
      <c r="P419" s="11">
        <f t="shared" si="24"/>
        <v>4</v>
      </c>
      <c r="Q419" s="11" t="str">
        <f t="shared" si="25"/>
        <v>team a victory</v>
      </c>
      <c r="R419" s="11" t="str">
        <f t="shared" si="26"/>
        <v>at least one scored</v>
      </c>
      <c r="S419" s="11" t="str">
        <f t="shared" si="27"/>
        <v>BTTS</v>
      </c>
    </row>
    <row r="420" spans="11:19" x14ac:dyDescent="0.2">
      <c r="K420" s="12">
        <v>29096</v>
      </c>
      <c r="L420" s="11" t="s">
        <v>2806</v>
      </c>
      <c r="M420" s="11" t="s">
        <v>2820</v>
      </c>
      <c r="N420" s="11">
        <v>7</v>
      </c>
      <c r="O420" s="11">
        <v>0</v>
      </c>
      <c r="P420" s="11">
        <f t="shared" si="24"/>
        <v>7</v>
      </c>
      <c r="Q420" s="11" t="str">
        <f t="shared" si="25"/>
        <v>team a victory</v>
      </c>
      <c r="R420" s="11" t="str">
        <f t="shared" si="26"/>
        <v>at least one scored</v>
      </c>
      <c r="S420" s="11" t="str">
        <f t="shared" si="27"/>
        <v>no BTTS</v>
      </c>
    </row>
    <row r="421" spans="11:19" x14ac:dyDescent="0.2">
      <c r="K421" s="12">
        <v>29096</v>
      </c>
      <c r="L421" s="11" t="s">
        <v>2821</v>
      </c>
      <c r="M421" s="11" t="s">
        <v>2810</v>
      </c>
      <c r="N421" s="11">
        <v>1</v>
      </c>
      <c r="O421" s="11">
        <v>2</v>
      </c>
      <c r="P421" s="11">
        <f t="shared" si="24"/>
        <v>3</v>
      </c>
      <c r="Q421" s="11" t="str">
        <f t="shared" si="25"/>
        <v>team a victory</v>
      </c>
      <c r="R421" s="11" t="str">
        <f t="shared" si="26"/>
        <v>at least one scored</v>
      </c>
      <c r="S421" s="11" t="str">
        <f t="shared" si="27"/>
        <v>BTTS</v>
      </c>
    </row>
    <row r="422" spans="11:19" x14ac:dyDescent="0.2">
      <c r="K422" s="12">
        <v>29103</v>
      </c>
      <c r="L422" s="11" t="s">
        <v>2806</v>
      </c>
      <c r="M422" s="11" t="s">
        <v>2818</v>
      </c>
      <c r="N422" s="11">
        <v>2</v>
      </c>
      <c r="O422" s="11">
        <v>0</v>
      </c>
      <c r="P422" s="11">
        <f t="shared" si="24"/>
        <v>2</v>
      </c>
      <c r="Q422" s="11" t="str">
        <f t="shared" si="25"/>
        <v>team b victory</v>
      </c>
      <c r="R422" s="11" t="str">
        <f t="shared" si="26"/>
        <v>at least one scored</v>
      </c>
      <c r="S422" s="11" t="str">
        <f t="shared" si="27"/>
        <v>no BTTS</v>
      </c>
    </row>
    <row r="423" spans="11:19" x14ac:dyDescent="0.2">
      <c r="K423" s="12">
        <v>29103</v>
      </c>
      <c r="L423" s="11" t="s">
        <v>2821</v>
      </c>
      <c r="M423" s="11" t="s">
        <v>2804</v>
      </c>
      <c r="N423" s="11">
        <v>2</v>
      </c>
      <c r="O423" s="11">
        <v>1</v>
      </c>
      <c r="P423" s="11">
        <f t="shared" si="24"/>
        <v>3</v>
      </c>
      <c r="Q423" s="11" t="str">
        <f t="shared" si="25"/>
        <v>team a victory</v>
      </c>
      <c r="R423" s="11" t="str">
        <f t="shared" si="26"/>
        <v>at least one scored</v>
      </c>
      <c r="S423" s="11" t="str">
        <f t="shared" si="27"/>
        <v>BTTS</v>
      </c>
    </row>
    <row r="424" spans="11:19" x14ac:dyDescent="0.2">
      <c r="K424" s="12">
        <v>29111</v>
      </c>
      <c r="L424" s="11" t="s">
        <v>2810</v>
      </c>
      <c r="M424" s="11" t="s">
        <v>2821</v>
      </c>
      <c r="N424" s="11">
        <v>2</v>
      </c>
      <c r="O424" s="11">
        <v>0</v>
      </c>
      <c r="P424" s="11">
        <f t="shared" si="24"/>
        <v>2</v>
      </c>
      <c r="Q424" s="11" t="str">
        <f t="shared" si="25"/>
        <v>team a victory</v>
      </c>
      <c r="R424" s="11" t="str">
        <f t="shared" si="26"/>
        <v>at least one scored</v>
      </c>
      <c r="S424" s="11" t="str">
        <f t="shared" si="27"/>
        <v>no BTTS</v>
      </c>
    </row>
    <row r="425" spans="11:19" x14ac:dyDescent="0.2">
      <c r="K425" s="12">
        <v>29114</v>
      </c>
      <c r="L425" s="11" t="s">
        <v>2804</v>
      </c>
      <c r="M425" s="11" t="s">
        <v>2821</v>
      </c>
      <c r="N425" s="11">
        <v>2</v>
      </c>
      <c r="O425" s="11">
        <v>1</v>
      </c>
      <c r="P425" s="11">
        <f t="shared" si="24"/>
        <v>3</v>
      </c>
      <c r="Q425" s="11" t="str">
        <f t="shared" si="25"/>
        <v>team a victory</v>
      </c>
      <c r="R425" s="11" t="str">
        <f t="shared" si="26"/>
        <v>at least one scored</v>
      </c>
      <c r="S425" s="11" t="str">
        <f t="shared" si="27"/>
        <v>BTTS</v>
      </c>
    </row>
    <row r="426" spans="11:19" x14ac:dyDescent="0.2">
      <c r="K426" s="12">
        <v>29118</v>
      </c>
      <c r="L426" s="11" t="s">
        <v>2810</v>
      </c>
      <c r="M426" s="11" t="s">
        <v>2804</v>
      </c>
      <c r="N426" s="11">
        <v>0</v>
      </c>
      <c r="O426" s="11">
        <v>0</v>
      </c>
      <c r="P426" s="11">
        <f t="shared" si="24"/>
        <v>0</v>
      </c>
      <c r="Q426" s="11" t="str">
        <f t="shared" si="25"/>
        <v>team b victory</v>
      </c>
      <c r="R426" s="11" t="str">
        <f t="shared" si="26"/>
        <v>no one scored</v>
      </c>
      <c r="S426" s="11" t="str">
        <f t="shared" si="27"/>
        <v>no BTTS</v>
      </c>
    </row>
    <row r="427" spans="11:19" x14ac:dyDescent="0.2">
      <c r="K427" s="12">
        <v>29124</v>
      </c>
      <c r="L427" s="11" t="s">
        <v>2804</v>
      </c>
      <c r="M427" s="11" t="s">
        <v>2810</v>
      </c>
      <c r="N427" s="11">
        <v>2</v>
      </c>
      <c r="O427" s="11">
        <v>2</v>
      </c>
      <c r="P427" s="11">
        <f t="shared" si="24"/>
        <v>4</v>
      </c>
      <c r="Q427" s="11" t="str">
        <f t="shared" si="25"/>
        <v>team a victory</v>
      </c>
      <c r="R427" s="11" t="str">
        <f t="shared" si="26"/>
        <v>at least one scored</v>
      </c>
      <c r="S427" s="11" t="str">
        <f t="shared" si="27"/>
        <v>BTTS</v>
      </c>
    </row>
    <row r="428" spans="11:19" x14ac:dyDescent="0.2">
      <c r="K428" s="12">
        <v>29145</v>
      </c>
      <c r="L428" s="11" t="s">
        <v>2816</v>
      </c>
      <c r="M428" s="11" t="s">
        <v>2806</v>
      </c>
      <c r="N428" s="11">
        <v>1</v>
      </c>
      <c r="O428" s="11">
        <v>2</v>
      </c>
      <c r="P428" s="11">
        <f t="shared" si="24"/>
        <v>3</v>
      </c>
      <c r="Q428" s="11" t="str">
        <f t="shared" si="25"/>
        <v>team b victory</v>
      </c>
      <c r="R428" s="11" t="str">
        <f t="shared" si="26"/>
        <v>at least one scored</v>
      </c>
      <c r="S428" s="11" t="str">
        <f t="shared" si="27"/>
        <v>BTTS</v>
      </c>
    </row>
    <row r="429" spans="11:19" x14ac:dyDescent="0.2">
      <c r="K429" s="12">
        <v>29152</v>
      </c>
      <c r="L429" s="11" t="s">
        <v>2806</v>
      </c>
      <c r="M429" s="11" t="s">
        <v>2816</v>
      </c>
      <c r="N429" s="11">
        <v>0</v>
      </c>
      <c r="O429" s="11">
        <v>0</v>
      </c>
      <c r="P429" s="11">
        <f t="shared" si="24"/>
        <v>0</v>
      </c>
      <c r="Q429" s="11" t="str">
        <f t="shared" si="25"/>
        <v>team b victory</v>
      </c>
      <c r="R429" s="11" t="str">
        <f t="shared" si="26"/>
        <v>no one scored</v>
      </c>
      <c r="S429" s="11" t="str">
        <f t="shared" si="27"/>
        <v>no BTTS</v>
      </c>
    </row>
    <row r="430" spans="11:19" x14ac:dyDescent="0.2">
      <c r="K430" s="12">
        <v>29152</v>
      </c>
      <c r="L430" s="11" t="s">
        <v>2810</v>
      </c>
      <c r="M430" s="11" t="s">
        <v>2807</v>
      </c>
      <c r="N430" s="11">
        <v>2</v>
      </c>
      <c r="O430" s="11">
        <v>1</v>
      </c>
      <c r="P430" s="11">
        <f t="shared" si="24"/>
        <v>3</v>
      </c>
      <c r="Q430" s="11" t="str">
        <f t="shared" si="25"/>
        <v>team a victory</v>
      </c>
      <c r="R430" s="11" t="str">
        <f t="shared" si="26"/>
        <v>at least one scored</v>
      </c>
      <c r="S430" s="11" t="str">
        <f t="shared" si="27"/>
        <v>BTTS</v>
      </c>
    </row>
    <row r="431" spans="11:19" x14ac:dyDescent="0.2">
      <c r="K431" s="12">
        <v>29159</v>
      </c>
      <c r="L431" s="11" t="s">
        <v>2807</v>
      </c>
      <c r="M431" s="11" t="s">
        <v>2810</v>
      </c>
      <c r="N431" s="11">
        <v>2</v>
      </c>
      <c r="O431" s="11">
        <v>2</v>
      </c>
      <c r="P431" s="11">
        <f t="shared" si="24"/>
        <v>4</v>
      </c>
      <c r="Q431" s="11" t="str">
        <f t="shared" si="25"/>
        <v>team a victory</v>
      </c>
      <c r="R431" s="11" t="str">
        <f t="shared" si="26"/>
        <v>at least one scored</v>
      </c>
      <c r="S431" s="11" t="str">
        <f t="shared" si="27"/>
        <v>BTTS</v>
      </c>
    </row>
    <row r="432" spans="11:19" x14ac:dyDescent="0.2">
      <c r="K432" s="12">
        <v>29187</v>
      </c>
      <c r="L432" s="11" t="s">
        <v>2810</v>
      </c>
      <c r="M432" s="11" t="s">
        <v>2806</v>
      </c>
      <c r="N432" s="11">
        <v>3</v>
      </c>
      <c r="O432" s="11">
        <v>0</v>
      </c>
      <c r="P432" s="11">
        <f t="shared" si="24"/>
        <v>3</v>
      </c>
      <c r="Q432" s="11" t="str">
        <f t="shared" si="25"/>
        <v>team a victory</v>
      </c>
      <c r="R432" s="11" t="str">
        <f t="shared" si="26"/>
        <v>at least one scored</v>
      </c>
      <c r="S432" s="11" t="str">
        <f t="shared" si="27"/>
        <v>no BTTS</v>
      </c>
    </row>
    <row r="433" spans="11:19" x14ac:dyDescent="0.2">
      <c r="K433" s="12">
        <v>29194</v>
      </c>
      <c r="L433" s="11" t="s">
        <v>2806</v>
      </c>
      <c r="M433" s="11" t="s">
        <v>2810</v>
      </c>
      <c r="N433" s="11">
        <v>1</v>
      </c>
      <c r="O433" s="11">
        <v>0</v>
      </c>
      <c r="P433" s="11">
        <f t="shared" si="24"/>
        <v>1</v>
      </c>
      <c r="Q433" s="11" t="str">
        <f t="shared" si="25"/>
        <v>team a victory</v>
      </c>
      <c r="R433" s="11" t="str">
        <f t="shared" si="26"/>
        <v>at least one scored</v>
      </c>
      <c r="S433" s="11" t="str">
        <f t="shared" si="27"/>
        <v>no BTTS</v>
      </c>
    </row>
    <row r="434" spans="11:19" x14ac:dyDescent="0.2">
      <c r="K434" s="12">
        <v>29200</v>
      </c>
      <c r="L434" s="11" t="s">
        <v>2806</v>
      </c>
      <c r="M434" s="11" t="s">
        <v>2810</v>
      </c>
      <c r="N434" s="11">
        <v>0</v>
      </c>
      <c r="O434" s="11">
        <v>0</v>
      </c>
      <c r="P434" s="11">
        <f t="shared" si="24"/>
        <v>0</v>
      </c>
      <c r="Q434" s="11" t="str">
        <f t="shared" si="25"/>
        <v>team b victory</v>
      </c>
      <c r="R434" s="11" t="str">
        <f t="shared" si="26"/>
        <v>no one scored</v>
      </c>
      <c r="S434" s="11" t="str">
        <f t="shared" si="27"/>
        <v>no BTTS</v>
      </c>
    </row>
    <row r="435" spans="11:19" x14ac:dyDescent="0.2">
      <c r="K435" s="12">
        <v>30538</v>
      </c>
      <c r="L435" s="11" t="s">
        <v>2821</v>
      </c>
      <c r="M435" s="11" t="s">
        <v>2805</v>
      </c>
      <c r="N435" s="11">
        <v>2</v>
      </c>
      <c r="O435" s="11">
        <v>2</v>
      </c>
      <c r="P435" s="11">
        <f t="shared" si="24"/>
        <v>4</v>
      </c>
      <c r="Q435" s="11" t="str">
        <f t="shared" si="25"/>
        <v>team a victory</v>
      </c>
      <c r="R435" s="11" t="str">
        <f t="shared" si="26"/>
        <v>at least one scored</v>
      </c>
      <c r="S435" s="11" t="str">
        <f t="shared" si="27"/>
        <v>BTTS</v>
      </c>
    </row>
    <row r="436" spans="11:19" x14ac:dyDescent="0.2">
      <c r="K436" s="12">
        <v>30542</v>
      </c>
      <c r="L436" s="11" t="s">
        <v>2815</v>
      </c>
      <c r="M436" s="11" t="s">
        <v>2818</v>
      </c>
      <c r="N436" s="11">
        <v>0</v>
      </c>
      <c r="O436" s="11">
        <v>1</v>
      </c>
      <c r="P436" s="11">
        <f t="shared" si="24"/>
        <v>1</v>
      </c>
      <c r="Q436" s="11" t="str">
        <f t="shared" si="25"/>
        <v>team b victory</v>
      </c>
      <c r="R436" s="11" t="str">
        <f t="shared" si="26"/>
        <v>at least one scored</v>
      </c>
      <c r="S436" s="11" t="str">
        <f t="shared" si="27"/>
        <v>no BTTS</v>
      </c>
    </row>
    <row r="437" spans="11:19" x14ac:dyDescent="0.2">
      <c r="K437" s="12">
        <v>30545</v>
      </c>
      <c r="L437" s="11" t="s">
        <v>2821</v>
      </c>
      <c r="M437" s="11" t="s">
        <v>2807</v>
      </c>
      <c r="N437" s="11">
        <v>0</v>
      </c>
      <c r="O437" s="11">
        <v>1</v>
      </c>
      <c r="P437" s="11">
        <f t="shared" si="24"/>
        <v>1</v>
      </c>
      <c r="Q437" s="11" t="str">
        <f t="shared" si="25"/>
        <v>team b victory</v>
      </c>
      <c r="R437" s="11" t="str">
        <f t="shared" si="26"/>
        <v>at least one scored</v>
      </c>
      <c r="S437" s="11" t="str">
        <f t="shared" si="27"/>
        <v>no BTTS</v>
      </c>
    </row>
    <row r="438" spans="11:19" x14ac:dyDescent="0.2">
      <c r="K438" s="12">
        <v>30545</v>
      </c>
      <c r="L438" s="11" t="s">
        <v>2816</v>
      </c>
      <c r="M438" s="11" t="s">
        <v>2818</v>
      </c>
      <c r="N438" s="11">
        <v>1</v>
      </c>
      <c r="O438" s="11">
        <v>0</v>
      </c>
      <c r="P438" s="11">
        <f t="shared" si="24"/>
        <v>1</v>
      </c>
      <c r="Q438" s="11" t="str">
        <f t="shared" si="25"/>
        <v>team b victory</v>
      </c>
      <c r="R438" s="11" t="str">
        <f t="shared" si="26"/>
        <v>at least one scored</v>
      </c>
      <c r="S438" s="11" t="str">
        <f t="shared" si="27"/>
        <v>no BTTS</v>
      </c>
    </row>
    <row r="439" spans="11:19" x14ac:dyDescent="0.2">
      <c r="K439" s="12">
        <v>30549</v>
      </c>
      <c r="L439" s="11" t="s">
        <v>2815</v>
      </c>
      <c r="M439" s="11" t="s">
        <v>2816</v>
      </c>
      <c r="N439" s="11">
        <v>1</v>
      </c>
      <c r="O439" s="11">
        <v>1</v>
      </c>
      <c r="P439" s="11">
        <f t="shared" si="24"/>
        <v>2</v>
      </c>
      <c r="Q439" s="11" t="str">
        <f t="shared" si="25"/>
        <v>team a victory</v>
      </c>
      <c r="R439" s="11" t="str">
        <f t="shared" si="26"/>
        <v>at least one scored</v>
      </c>
      <c r="S439" s="11" t="str">
        <f t="shared" si="27"/>
        <v>BTTS</v>
      </c>
    </row>
    <row r="440" spans="11:19" x14ac:dyDescent="0.2">
      <c r="K440" s="12">
        <v>30552</v>
      </c>
      <c r="L440" s="11" t="s">
        <v>2805</v>
      </c>
      <c r="M440" s="11" t="s">
        <v>2807</v>
      </c>
      <c r="N440" s="11">
        <v>1</v>
      </c>
      <c r="O440" s="11">
        <v>0</v>
      </c>
      <c r="P440" s="11">
        <f t="shared" si="24"/>
        <v>1</v>
      </c>
      <c r="Q440" s="11" t="str">
        <f t="shared" si="25"/>
        <v>team b victory</v>
      </c>
      <c r="R440" s="11" t="str">
        <f t="shared" si="26"/>
        <v>at least one scored</v>
      </c>
      <c r="S440" s="11" t="str">
        <f t="shared" si="27"/>
        <v>no BTTS</v>
      </c>
    </row>
    <row r="441" spans="11:19" x14ac:dyDescent="0.2">
      <c r="K441" s="12">
        <v>30556</v>
      </c>
      <c r="L441" s="11" t="s">
        <v>2818</v>
      </c>
      <c r="M441" s="11" t="s">
        <v>2816</v>
      </c>
      <c r="N441" s="11">
        <v>2</v>
      </c>
      <c r="O441" s="11">
        <v>2</v>
      </c>
      <c r="P441" s="11">
        <f t="shared" si="24"/>
        <v>4</v>
      </c>
      <c r="Q441" s="11" t="str">
        <f t="shared" si="25"/>
        <v>team a victory</v>
      </c>
      <c r="R441" s="11" t="str">
        <f t="shared" si="26"/>
        <v>at least one scored</v>
      </c>
      <c r="S441" s="11" t="str">
        <f t="shared" si="27"/>
        <v>BTTS</v>
      </c>
    </row>
    <row r="442" spans="11:19" x14ac:dyDescent="0.2">
      <c r="K442" s="12">
        <v>30559</v>
      </c>
      <c r="L442" s="11" t="s">
        <v>2818</v>
      </c>
      <c r="M442" s="11" t="s">
        <v>2815</v>
      </c>
      <c r="N442" s="11">
        <v>2</v>
      </c>
      <c r="O442" s="11">
        <v>2</v>
      </c>
      <c r="P442" s="11">
        <f t="shared" si="24"/>
        <v>4</v>
      </c>
      <c r="Q442" s="11" t="str">
        <f t="shared" si="25"/>
        <v>team b victory</v>
      </c>
      <c r="R442" s="11" t="str">
        <f t="shared" si="26"/>
        <v>at least one scored</v>
      </c>
      <c r="S442" s="11" t="str">
        <f t="shared" si="27"/>
        <v>BTTS</v>
      </c>
    </row>
    <row r="443" spans="11:19" x14ac:dyDescent="0.2">
      <c r="K443" s="12">
        <v>30560</v>
      </c>
      <c r="L443" s="11" t="s">
        <v>2807</v>
      </c>
      <c r="M443" s="11" t="s">
        <v>2821</v>
      </c>
      <c r="N443" s="11">
        <v>5</v>
      </c>
      <c r="O443" s="11">
        <v>0</v>
      </c>
      <c r="P443" s="11">
        <f t="shared" si="24"/>
        <v>5</v>
      </c>
      <c r="Q443" s="11" t="str">
        <f t="shared" si="25"/>
        <v>team a victory</v>
      </c>
      <c r="R443" s="11" t="str">
        <f t="shared" si="26"/>
        <v>at least one scored</v>
      </c>
      <c r="S443" s="11" t="str">
        <f t="shared" si="27"/>
        <v>no BTTS</v>
      </c>
    </row>
    <row r="444" spans="11:19" x14ac:dyDescent="0.2">
      <c r="K444" s="12">
        <v>30560</v>
      </c>
      <c r="L444" s="11" t="s">
        <v>2804</v>
      </c>
      <c r="M444" s="11" t="s">
        <v>2806</v>
      </c>
      <c r="N444" s="11">
        <v>2</v>
      </c>
      <c r="O444" s="11">
        <v>1</v>
      </c>
      <c r="P444" s="11">
        <f t="shared" si="24"/>
        <v>3</v>
      </c>
      <c r="Q444" s="11" t="str">
        <f t="shared" si="25"/>
        <v>team a victory</v>
      </c>
      <c r="R444" s="11" t="str">
        <f t="shared" si="26"/>
        <v>at least one scored</v>
      </c>
      <c r="S444" s="11" t="str">
        <f t="shared" si="27"/>
        <v>BTTS</v>
      </c>
    </row>
    <row r="445" spans="11:19" x14ac:dyDescent="0.2">
      <c r="K445" s="12">
        <v>30563</v>
      </c>
      <c r="L445" s="11" t="s">
        <v>2816</v>
      </c>
      <c r="M445" s="11" t="s">
        <v>2815</v>
      </c>
      <c r="N445" s="11">
        <v>2</v>
      </c>
      <c r="O445" s="11">
        <v>1</v>
      </c>
      <c r="P445" s="11">
        <f t="shared" si="24"/>
        <v>3</v>
      </c>
      <c r="Q445" s="11" t="str">
        <f t="shared" si="25"/>
        <v>team a victory</v>
      </c>
      <c r="R445" s="11" t="str">
        <f t="shared" si="26"/>
        <v>at least one scored</v>
      </c>
      <c r="S445" s="11" t="str">
        <f t="shared" si="27"/>
        <v>BTTS</v>
      </c>
    </row>
    <row r="446" spans="11:19" x14ac:dyDescent="0.2">
      <c r="K446" s="12">
        <v>30563</v>
      </c>
      <c r="L446" s="11" t="s">
        <v>2804</v>
      </c>
      <c r="M446" s="11" t="s">
        <v>2820</v>
      </c>
      <c r="N446" s="11">
        <v>3</v>
      </c>
      <c r="O446" s="11">
        <v>0</v>
      </c>
      <c r="P446" s="11">
        <f t="shared" si="24"/>
        <v>3</v>
      </c>
      <c r="Q446" s="11" t="str">
        <f t="shared" si="25"/>
        <v>team a victory</v>
      </c>
      <c r="R446" s="11" t="str">
        <f t="shared" si="26"/>
        <v>at least one scored</v>
      </c>
      <c r="S446" s="11" t="str">
        <f t="shared" si="27"/>
        <v>no BTTS</v>
      </c>
    </row>
    <row r="447" spans="11:19" x14ac:dyDescent="0.2">
      <c r="K447" s="12">
        <v>30566</v>
      </c>
      <c r="L447" s="11" t="s">
        <v>2805</v>
      </c>
      <c r="M447" s="11" t="s">
        <v>2821</v>
      </c>
      <c r="N447" s="11">
        <v>2</v>
      </c>
      <c r="O447" s="11">
        <v>2</v>
      </c>
      <c r="P447" s="11">
        <f t="shared" si="24"/>
        <v>4</v>
      </c>
      <c r="Q447" s="11" t="str">
        <f t="shared" si="25"/>
        <v>team a victory</v>
      </c>
      <c r="R447" s="11" t="str">
        <f t="shared" si="26"/>
        <v>at least one scored</v>
      </c>
      <c r="S447" s="11" t="str">
        <f t="shared" si="27"/>
        <v>BTTS</v>
      </c>
    </row>
    <row r="448" spans="11:19" x14ac:dyDescent="0.2">
      <c r="K448" s="12">
        <v>30567</v>
      </c>
      <c r="L448" s="11" t="s">
        <v>2806</v>
      </c>
      <c r="M448" s="11" t="s">
        <v>2820</v>
      </c>
      <c r="N448" s="11">
        <v>5</v>
      </c>
      <c r="O448" s="11">
        <v>0</v>
      </c>
      <c r="P448" s="11">
        <f t="shared" si="24"/>
        <v>5</v>
      </c>
      <c r="Q448" s="11" t="str">
        <f t="shared" si="25"/>
        <v>team a victory</v>
      </c>
      <c r="R448" s="11" t="str">
        <f t="shared" si="26"/>
        <v>at least one scored</v>
      </c>
      <c r="S448" s="11" t="str">
        <f t="shared" si="27"/>
        <v>no BTTS</v>
      </c>
    </row>
    <row r="449" spans="11:19" x14ac:dyDescent="0.2">
      <c r="K449" s="12">
        <v>30570</v>
      </c>
      <c r="L449" s="11" t="s">
        <v>2806</v>
      </c>
      <c r="M449" s="11" t="s">
        <v>2804</v>
      </c>
      <c r="N449" s="11">
        <v>2</v>
      </c>
      <c r="O449" s="11">
        <v>0</v>
      </c>
      <c r="P449" s="11">
        <f t="shared" si="24"/>
        <v>2</v>
      </c>
      <c r="Q449" s="11" t="str">
        <f t="shared" si="25"/>
        <v>team a victory</v>
      </c>
      <c r="R449" s="11" t="str">
        <f t="shared" si="26"/>
        <v>at least one scored</v>
      </c>
      <c r="S449" s="11" t="str">
        <f t="shared" si="27"/>
        <v>no BTTS</v>
      </c>
    </row>
    <row r="450" spans="11:19" x14ac:dyDescent="0.2">
      <c r="K450" s="12">
        <v>30573</v>
      </c>
      <c r="L450" s="11" t="s">
        <v>2807</v>
      </c>
      <c r="M450" s="11" t="s">
        <v>2805</v>
      </c>
      <c r="N450" s="11">
        <v>0</v>
      </c>
      <c r="O450" s="11">
        <v>0</v>
      </c>
      <c r="P450" s="11">
        <f t="shared" si="24"/>
        <v>0</v>
      </c>
      <c r="Q450" s="11" t="str">
        <f t="shared" si="25"/>
        <v>team b victory</v>
      </c>
      <c r="R450" s="11" t="str">
        <f t="shared" si="26"/>
        <v>no one scored</v>
      </c>
      <c r="S450" s="11" t="str">
        <f t="shared" si="27"/>
        <v>no BTTS</v>
      </c>
    </row>
    <row r="451" spans="11:19" x14ac:dyDescent="0.2">
      <c r="K451" s="12">
        <v>30577</v>
      </c>
      <c r="L451" s="11" t="s">
        <v>2820</v>
      </c>
      <c r="M451" s="11" t="s">
        <v>2804</v>
      </c>
      <c r="N451" s="11">
        <v>1</v>
      </c>
      <c r="O451" s="11">
        <v>2</v>
      </c>
      <c r="P451" s="11">
        <f t="shared" ref="P451:P514" si="28">N451+O451</f>
        <v>3</v>
      </c>
      <c r="Q451" s="11" t="str">
        <f t="shared" ref="Q451:Q514" si="29">IF(N451&gt; O450,"team a victory", "team b victory")</f>
        <v>team a victory</v>
      </c>
      <c r="R451" s="11" t="str">
        <f t="shared" ref="R451:R514" si="30">IF(N451+O451&gt;0, "at least one scored", "no one scored")</f>
        <v>at least one scored</v>
      </c>
      <c r="S451" s="11" t="str">
        <f t="shared" ref="S451:S514" si="31">IF(AND(N451&gt;=1, O451&gt;=1), "BTTS", "no BTTS")</f>
        <v>BTTS</v>
      </c>
    </row>
    <row r="452" spans="11:19" x14ac:dyDescent="0.2">
      <c r="K452" s="12">
        <v>30580</v>
      </c>
      <c r="L452" s="11" t="s">
        <v>2820</v>
      </c>
      <c r="M452" s="11" t="s">
        <v>2806</v>
      </c>
      <c r="N452" s="11">
        <v>0</v>
      </c>
      <c r="O452" s="11">
        <v>0</v>
      </c>
      <c r="P452" s="11">
        <f t="shared" si="28"/>
        <v>0</v>
      </c>
      <c r="Q452" s="11" t="str">
        <f t="shared" si="29"/>
        <v>team b victory</v>
      </c>
      <c r="R452" s="11" t="str">
        <f t="shared" si="30"/>
        <v>no one scored</v>
      </c>
      <c r="S452" s="11" t="str">
        <f t="shared" si="31"/>
        <v>no BTTS</v>
      </c>
    </row>
    <row r="453" spans="11:19" x14ac:dyDescent="0.2">
      <c r="K453" s="12">
        <v>30602</v>
      </c>
      <c r="L453" s="11" t="s">
        <v>2810</v>
      </c>
      <c r="M453" s="11" t="s">
        <v>2807</v>
      </c>
      <c r="N453" s="11">
        <v>1</v>
      </c>
      <c r="O453" s="11">
        <v>1</v>
      </c>
      <c r="P453" s="11">
        <f t="shared" si="28"/>
        <v>2</v>
      </c>
      <c r="Q453" s="11" t="str">
        <f t="shared" si="29"/>
        <v>team a victory</v>
      </c>
      <c r="R453" s="11" t="str">
        <f t="shared" si="30"/>
        <v>at least one scored</v>
      </c>
      <c r="S453" s="11" t="str">
        <f t="shared" si="31"/>
        <v>BTTS</v>
      </c>
    </row>
    <row r="454" spans="11:19" x14ac:dyDescent="0.2">
      <c r="K454" s="12">
        <v>30602</v>
      </c>
      <c r="L454" s="11" t="s">
        <v>2816</v>
      </c>
      <c r="M454" s="11" t="s">
        <v>2804</v>
      </c>
      <c r="N454" s="11">
        <v>0</v>
      </c>
      <c r="O454" s="11">
        <v>1</v>
      </c>
      <c r="P454" s="11">
        <f t="shared" si="28"/>
        <v>1</v>
      </c>
      <c r="Q454" s="11" t="str">
        <f t="shared" si="29"/>
        <v>team b victory</v>
      </c>
      <c r="R454" s="11" t="str">
        <f t="shared" si="30"/>
        <v>at least one scored</v>
      </c>
      <c r="S454" s="11" t="str">
        <f t="shared" si="31"/>
        <v>no BTTS</v>
      </c>
    </row>
    <row r="455" spans="11:19" x14ac:dyDescent="0.2">
      <c r="K455" s="12">
        <v>30609</v>
      </c>
      <c r="L455" s="11" t="s">
        <v>2807</v>
      </c>
      <c r="M455" s="11" t="s">
        <v>2810</v>
      </c>
      <c r="N455" s="11">
        <v>0</v>
      </c>
      <c r="O455" s="11">
        <v>0</v>
      </c>
      <c r="P455" s="11">
        <f t="shared" si="28"/>
        <v>0</v>
      </c>
      <c r="Q455" s="11" t="str">
        <f t="shared" si="29"/>
        <v>team b victory</v>
      </c>
      <c r="R455" s="11" t="str">
        <f t="shared" si="30"/>
        <v>no one scored</v>
      </c>
      <c r="S455" s="11" t="str">
        <f t="shared" si="31"/>
        <v>no BTTS</v>
      </c>
    </row>
    <row r="456" spans="11:19" x14ac:dyDescent="0.2">
      <c r="K456" s="12">
        <v>30609</v>
      </c>
      <c r="L456" s="11" t="s">
        <v>2804</v>
      </c>
      <c r="M456" s="11" t="s">
        <v>2816</v>
      </c>
      <c r="N456" s="11">
        <v>1</v>
      </c>
      <c r="O456" s="11">
        <v>1</v>
      </c>
      <c r="P456" s="11">
        <f t="shared" si="28"/>
        <v>2</v>
      </c>
      <c r="Q456" s="11" t="str">
        <f t="shared" si="29"/>
        <v>team a victory</v>
      </c>
      <c r="R456" s="11" t="str">
        <f t="shared" si="30"/>
        <v>at least one scored</v>
      </c>
      <c r="S456" s="11" t="str">
        <f t="shared" si="31"/>
        <v>BTTS</v>
      </c>
    </row>
    <row r="457" spans="11:19" x14ac:dyDescent="0.2">
      <c r="K457" s="12">
        <v>30616</v>
      </c>
      <c r="L457" s="11" t="s">
        <v>2804</v>
      </c>
      <c r="M457" s="11" t="s">
        <v>2807</v>
      </c>
      <c r="N457" s="11">
        <v>2</v>
      </c>
      <c r="O457" s="11">
        <v>0</v>
      </c>
      <c r="P457" s="11">
        <f t="shared" si="28"/>
        <v>2</v>
      </c>
      <c r="Q457" s="11" t="str">
        <f t="shared" si="29"/>
        <v>team a victory</v>
      </c>
      <c r="R457" s="11" t="str">
        <f t="shared" si="30"/>
        <v>at least one scored</v>
      </c>
      <c r="S457" s="11" t="str">
        <f t="shared" si="31"/>
        <v>no BTTS</v>
      </c>
    </row>
    <row r="458" spans="11:19" x14ac:dyDescent="0.2">
      <c r="K458" s="12">
        <v>30624</v>
      </c>
      <c r="L458" s="11" t="s">
        <v>2807</v>
      </c>
      <c r="M458" s="11" t="s">
        <v>2804</v>
      </c>
      <c r="N458" s="11">
        <v>1</v>
      </c>
      <c r="O458" s="11">
        <v>1</v>
      </c>
      <c r="P458" s="11">
        <f t="shared" si="28"/>
        <v>2</v>
      </c>
      <c r="Q458" s="11" t="str">
        <f t="shared" si="29"/>
        <v>team a victory</v>
      </c>
      <c r="R458" s="11" t="str">
        <f t="shared" si="30"/>
        <v>at least one scored</v>
      </c>
      <c r="S458" s="11" t="str">
        <f t="shared" si="31"/>
        <v>BTTS</v>
      </c>
    </row>
    <row r="459" spans="11:19" x14ac:dyDescent="0.2">
      <c r="K459" s="12">
        <v>31955</v>
      </c>
      <c r="L459" s="11" t="s">
        <v>2805</v>
      </c>
      <c r="M459" s="11" t="s">
        <v>2816</v>
      </c>
      <c r="N459" s="11">
        <v>1</v>
      </c>
      <c r="O459" s="11">
        <v>1</v>
      </c>
      <c r="P459" s="11">
        <f t="shared" si="28"/>
        <v>2</v>
      </c>
      <c r="Q459" s="11" t="str">
        <f t="shared" si="29"/>
        <v>team b victory</v>
      </c>
      <c r="R459" s="11" t="str">
        <f t="shared" si="30"/>
        <v>at least one scored</v>
      </c>
      <c r="S459" s="11" t="str">
        <f t="shared" si="31"/>
        <v>BTTS</v>
      </c>
    </row>
    <row r="460" spans="11:19" x14ac:dyDescent="0.2">
      <c r="K460" s="12">
        <v>31956</v>
      </c>
      <c r="L460" s="11" t="s">
        <v>2807</v>
      </c>
      <c r="M460" s="11" t="s">
        <v>2820</v>
      </c>
      <c r="N460" s="11">
        <v>5</v>
      </c>
      <c r="O460" s="11">
        <v>0</v>
      </c>
      <c r="P460" s="11">
        <f t="shared" si="28"/>
        <v>5</v>
      </c>
      <c r="Q460" s="11" t="str">
        <f t="shared" si="29"/>
        <v>team a victory</v>
      </c>
      <c r="R460" s="11" t="str">
        <f t="shared" si="30"/>
        <v>at least one scored</v>
      </c>
      <c r="S460" s="11" t="str">
        <f t="shared" si="31"/>
        <v>no BTTS</v>
      </c>
    </row>
    <row r="461" spans="11:19" x14ac:dyDescent="0.2">
      <c r="K461" s="12">
        <v>31956</v>
      </c>
      <c r="L461" s="11" t="s">
        <v>2810</v>
      </c>
      <c r="M461" s="11" t="s">
        <v>2815</v>
      </c>
      <c r="N461" s="11">
        <v>0</v>
      </c>
      <c r="O461" s="11">
        <v>0</v>
      </c>
      <c r="P461" s="11">
        <f t="shared" si="28"/>
        <v>0</v>
      </c>
      <c r="Q461" s="11" t="str">
        <f t="shared" si="29"/>
        <v>team b victory</v>
      </c>
      <c r="R461" s="11" t="str">
        <f t="shared" si="30"/>
        <v>no one scored</v>
      </c>
      <c r="S461" s="11" t="str">
        <f t="shared" si="31"/>
        <v>no BTTS</v>
      </c>
    </row>
    <row r="462" spans="11:19" x14ac:dyDescent="0.2">
      <c r="K462" s="12">
        <v>31958</v>
      </c>
      <c r="L462" s="11" t="s">
        <v>2820</v>
      </c>
      <c r="M462" s="11" t="s">
        <v>2806</v>
      </c>
      <c r="N462" s="11">
        <v>1</v>
      </c>
      <c r="O462" s="11">
        <v>3</v>
      </c>
      <c r="P462" s="11">
        <f t="shared" si="28"/>
        <v>4</v>
      </c>
      <c r="Q462" s="11" t="str">
        <f t="shared" si="29"/>
        <v>team a victory</v>
      </c>
      <c r="R462" s="11" t="str">
        <f t="shared" si="30"/>
        <v>at least one scored</v>
      </c>
      <c r="S462" s="11" t="str">
        <f t="shared" si="31"/>
        <v>BTTS</v>
      </c>
    </row>
    <row r="463" spans="11:19" x14ac:dyDescent="0.2">
      <c r="K463" s="12">
        <v>31959</v>
      </c>
      <c r="L463" s="11" t="s">
        <v>2815</v>
      </c>
      <c r="M463" s="11" t="s">
        <v>2818</v>
      </c>
      <c r="N463" s="11">
        <v>0</v>
      </c>
      <c r="O463" s="11">
        <v>2</v>
      </c>
      <c r="P463" s="11">
        <f t="shared" si="28"/>
        <v>2</v>
      </c>
      <c r="Q463" s="11" t="str">
        <f t="shared" si="29"/>
        <v>team b victory</v>
      </c>
      <c r="R463" s="11" t="str">
        <f t="shared" si="30"/>
        <v>at least one scored</v>
      </c>
      <c r="S463" s="11" t="str">
        <f t="shared" si="31"/>
        <v>no BTTS</v>
      </c>
    </row>
    <row r="464" spans="11:19" x14ac:dyDescent="0.2">
      <c r="K464" s="12">
        <v>31960</v>
      </c>
      <c r="L464" s="11" t="s">
        <v>2805</v>
      </c>
      <c r="M464" s="11" t="s">
        <v>2821</v>
      </c>
      <c r="N464" s="11">
        <v>3</v>
      </c>
      <c r="O464" s="11">
        <v>0</v>
      </c>
      <c r="P464" s="11">
        <f t="shared" si="28"/>
        <v>3</v>
      </c>
      <c r="Q464" s="11" t="str">
        <f t="shared" si="29"/>
        <v>team a victory</v>
      </c>
      <c r="R464" s="11" t="str">
        <f t="shared" si="30"/>
        <v>at least one scored</v>
      </c>
      <c r="S464" s="11" t="str">
        <f t="shared" si="31"/>
        <v>no BTTS</v>
      </c>
    </row>
    <row r="465" spans="11:19" x14ac:dyDescent="0.2">
      <c r="K465" s="12">
        <v>31961</v>
      </c>
      <c r="L465" s="11" t="s">
        <v>2806</v>
      </c>
      <c r="M465" s="11" t="s">
        <v>2807</v>
      </c>
      <c r="N465" s="11">
        <v>4</v>
      </c>
      <c r="O465" s="11">
        <v>0</v>
      </c>
      <c r="P465" s="11">
        <f t="shared" si="28"/>
        <v>4</v>
      </c>
      <c r="Q465" s="11" t="str">
        <f t="shared" si="29"/>
        <v>team a victory</v>
      </c>
      <c r="R465" s="11" t="str">
        <f t="shared" si="30"/>
        <v>at least one scored</v>
      </c>
      <c r="S465" s="11" t="str">
        <f t="shared" si="31"/>
        <v>no BTTS</v>
      </c>
    </row>
    <row r="466" spans="11:19" x14ac:dyDescent="0.2">
      <c r="K466" s="12">
        <v>31962</v>
      </c>
      <c r="L466" s="11" t="s">
        <v>2816</v>
      </c>
      <c r="M466" s="11" t="s">
        <v>2821</v>
      </c>
      <c r="N466" s="11">
        <v>1</v>
      </c>
      <c r="O466" s="11">
        <v>1</v>
      </c>
      <c r="P466" s="11">
        <f t="shared" si="28"/>
        <v>2</v>
      </c>
      <c r="Q466" s="11" t="str">
        <f t="shared" si="29"/>
        <v>team a victory</v>
      </c>
      <c r="R466" s="11" t="str">
        <f t="shared" si="30"/>
        <v>at least one scored</v>
      </c>
      <c r="S466" s="11" t="str">
        <f t="shared" si="31"/>
        <v>BTTS</v>
      </c>
    </row>
    <row r="467" spans="11:19" x14ac:dyDescent="0.2">
      <c r="K467" s="12">
        <v>31963</v>
      </c>
      <c r="L467" s="11" t="s">
        <v>2818</v>
      </c>
      <c r="M467" s="11" t="s">
        <v>2810</v>
      </c>
      <c r="N467" s="11">
        <v>3</v>
      </c>
      <c r="O467" s="11">
        <v>0</v>
      </c>
      <c r="P467" s="11">
        <f t="shared" si="28"/>
        <v>3</v>
      </c>
      <c r="Q467" s="11" t="str">
        <f t="shared" si="29"/>
        <v>team a victory</v>
      </c>
      <c r="R467" s="11" t="str">
        <f t="shared" si="30"/>
        <v>at least one scored</v>
      </c>
      <c r="S467" s="11" t="str">
        <f t="shared" si="31"/>
        <v>no BTTS</v>
      </c>
    </row>
    <row r="468" spans="11:19" x14ac:dyDescent="0.2">
      <c r="K468" s="12">
        <v>31966</v>
      </c>
      <c r="L468" s="11" t="s">
        <v>2806</v>
      </c>
      <c r="M468" s="11" t="s">
        <v>2818</v>
      </c>
      <c r="N468" s="11">
        <v>2</v>
      </c>
      <c r="O468" s="11">
        <v>1</v>
      </c>
      <c r="P468" s="11">
        <f t="shared" si="28"/>
        <v>3</v>
      </c>
      <c r="Q468" s="11" t="str">
        <f t="shared" si="29"/>
        <v>team a victory</v>
      </c>
      <c r="R468" s="11" t="str">
        <f t="shared" si="30"/>
        <v>at least one scored</v>
      </c>
      <c r="S468" s="11" t="str">
        <f t="shared" si="31"/>
        <v>BTTS</v>
      </c>
    </row>
    <row r="469" spans="11:19" x14ac:dyDescent="0.2">
      <c r="K469" s="12">
        <v>31967</v>
      </c>
      <c r="L469" s="11" t="s">
        <v>2805</v>
      </c>
      <c r="M469" s="11" t="s">
        <v>2804</v>
      </c>
      <c r="N469" s="11">
        <v>0</v>
      </c>
      <c r="O469" s="11">
        <v>1</v>
      </c>
      <c r="P469" s="11">
        <f t="shared" si="28"/>
        <v>1</v>
      </c>
      <c r="Q469" s="11" t="str">
        <f t="shared" si="29"/>
        <v>team b victory</v>
      </c>
      <c r="R469" s="11" t="str">
        <f t="shared" si="30"/>
        <v>at least one scored</v>
      </c>
      <c r="S469" s="11" t="str">
        <f t="shared" si="31"/>
        <v>no BTTS</v>
      </c>
    </row>
    <row r="470" spans="11:19" x14ac:dyDescent="0.2">
      <c r="K470" s="12">
        <v>31969</v>
      </c>
      <c r="L470" s="11" t="s">
        <v>2805</v>
      </c>
      <c r="M470" s="11" t="s">
        <v>2818</v>
      </c>
      <c r="N470" s="11">
        <v>1</v>
      </c>
      <c r="O470" s="11">
        <v>2</v>
      </c>
      <c r="P470" s="11">
        <f t="shared" si="28"/>
        <v>3</v>
      </c>
      <c r="Q470" s="11" t="str">
        <f t="shared" si="29"/>
        <v>team b victory</v>
      </c>
      <c r="R470" s="11" t="str">
        <f t="shared" si="30"/>
        <v>at least one scored</v>
      </c>
      <c r="S470" s="11" t="str">
        <f t="shared" si="31"/>
        <v>BTTS</v>
      </c>
    </row>
    <row r="471" spans="11:19" x14ac:dyDescent="0.2">
      <c r="K471" s="12">
        <v>31970</v>
      </c>
      <c r="L471" s="11" t="s">
        <v>2806</v>
      </c>
      <c r="M471" s="11" t="s">
        <v>2804</v>
      </c>
      <c r="N471" s="11">
        <v>0</v>
      </c>
      <c r="O471" s="11">
        <v>1</v>
      </c>
      <c r="P471" s="11">
        <f t="shared" si="28"/>
        <v>1</v>
      </c>
      <c r="Q471" s="11" t="str">
        <f t="shared" si="29"/>
        <v>team b victory</v>
      </c>
      <c r="R471" s="11" t="str">
        <f t="shared" si="30"/>
        <v>at least one scored</v>
      </c>
      <c r="S471" s="11" t="str">
        <f t="shared" si="31"/>
        <v>no BTTS</v>
      </c>
    </row>
    <row r="472" spans="11:19" x14ac:dyDescent="0.2">
      <c r="K472" s="12">
        <v>32690</v>
      </c>
      <c r="L472" s="11" t="s">
        <v>2807</v>
      </c>
      <c r="M472" s="11" t="s">
        <v>2820</v>
      </c>
      <c r="N472" s="11">
        <v>3</v>
      </c>
      <c r="O472" s="11">
        <v>1</v>
      </c>
      <c r="P472" s="11">
        <f t="shared" si="28"/>
        <v>4</v>
      </c>
      <c r="Q472" s="11" t="str">
        <f t="shared" si="29"/>
        <v>team a victory</v>
      </c>
      <c r="R472" s="11" t="str">
        <f t="shared" si="30"/>
        <v>at least one scored</v>
      </c>
      <c r="S472" s="11" t="str">
        <f t="shared" si="31"/>
        <v>BTTS</v>
      </c>
    </row>
    <row r="473" spans="11:19" x14ac:dyDescent="0.2">
      <c r="K473" s="12">
        <v>32690</v>
      </c>
      <c r="L473" s="11" t="s">
        <v>2810</v>
      </c>
      <c r="M473" s="11" t="s">
        <v>2816</v>
      </c>
      <c r="N473" s="11">
        <v>5</v>
      </c>
      <c r="O473" s="11">
        <v>2</v>
      </c>
      <c r="P473" s="11">
        <f t="shared" si="28"/>
        <v>7</v>
      </c>
      <c r="Q473" s="11" t="str">
        <f t="shared" si="29"/>
        <v>team a victory</v>
      </c>
      <c r="R473" s="11" t="str">
        <f t="shared" si="30"/>
        <v>at least one scored</v>
      </c>
      <c r="S473" s="11" t="str">
        <f t="shared" si="31"/>
        <v>BTTS</v>
      </c>
    </row>
    <row r="474" spans="11:19" x14ac:dyDescent="0.2">
      <c r="K474" s="12">
        <v>32691</v>
      </c>
      <c r="L474" s="11" t="s">
        <v>2805</v>
      </c>
      <c r="M474" s="11" t="s">
        <v>2806</v>
      </c>
      <c r="N474" s="11">
        <v>1</v>
      </c>
      <c r="O474" s="11">
        <v>0</v>
      </c>
      <c r="P474" s="11">
        <f t="shared" si="28"/>
        <v>1</v>
      </c>
      <c r="Q474" s="11" t="str">
        <f t="shared" si="29"/>
        <v>team b victory</v>
      </c>
      <c r="R474" s="11" t="str">
        <f t="shared" si="30"/>
        <v>at least one scored</v>
      </c>
      <c r="S474" s="11" t="str">
        <f t="shared" si="31"/>
        <v>no BTTS</v>
      </c>
    </row>
    <row r="475" spans="11:19" x14ac:dyDescent="0.2">
      <c r="K475" s="12">
        <v>32691</v>
      </c>
      <c r="L475" s="11" t="s">
        <v>2804</v>
      </c>
      <c r="M475" s="11" t="s">
        <v>2821</v>
      </c>
      <c r="N475" s="11">
        <v>0</v>
      </c>
      <c r="O475" s="11">
        <v>1</v>
      </c>
      <c r="P475" s="11">
        <f t="shared" si="28"/>
        <v>1</v>
      </c>
      <c r="Q475" s="11" t="str">
        <f t="shared" si="29"/>
        <v>team b victory</v>
      </c>
      <c r="R475" s="11" t="str">
        <f t="shared" si="30"/>
        <v>at least one scored</v>
      </c>
      <c r="S475" s="11" t="str">
        <f t="shared" si="31"/>
        <v>no BTTS</v>
      </c>
    </row>
    <row r="476" spans="11:19" x14ac:dyDescent="0.2">
      <c r="K476" s="12">
        <v>32692</v>
      </c>
      <c r="L476" s="11" t="s">
        <v>2807</v>
      </c>
      <c r="M476" s="11" t="s">
        <v>2816</v>
      </c>
      <c r="N476" s="11">
        <v>0</v>
      </c>
      <c r="O476" s="11">
        <v>0</v>
      </c>
      <c r="P476" s="11">
        <f t="shared" si="28"/>
        <v>0</v>
      </c>
      <c r="Q476" s="11" t="str">
        <f t="shared" si="29"/>
        <v>team b victory</v>
      </c>
      <c r="R476" s="11" t="str">
        <f t="shared" si="30"/>
        <v>no one scored</v>
      </c>
      <c r="S476" s="11" t="str">
        <f t="shared" si="31"/>
        <v>no BTTS</v>
      </c>
    </row>
    <row r="477" spans="11:19" x14ac:dyDescent="0.2">
      <c r="K477" s="12">
        <v>32692</v>
      </c>
      <c r="L477" s="11" t="s">
        <v>2820</v>
      </c>
      <c r="M477" s="11" t="s">
        <v>2818</v>
      </c>
      <c r="N477" s="11">
        <v>2</v>
      </c>
      <c r="O477" s="11">
        <v>4</v>
      </c>
      <c r="P477" s="11">
        <f t="shared" si="28"/>
        <v>6</v>
      </c>
      <c r="Q477" s="11" t="str">
        <f t="shared" si="29"/>
        <v>team a victory</v>
      </c>
      <c r="R477" s="11" t="str">
        <f t="shared" si="30"/>
        <v>at least one scored</v>
      </c>
      <c r="S477" s="11" t="str">
        <f t="shared" si="31"/>
        <v>BTTS</v>
      </c>
    </row>
    <row r="478" spans="11:19" x14ac:dyDescent="0.2">
      <c r="K478" s="12">
        <v>32693</v>
      </c>
      <c r="L478" s="11" t="s">
        <v>2805</v>
      </c>
      <c r="M478" s="11" t="s">
        <v>2821</v>
      </c>
      <c r="N478" s="11">
        <v>0</v>
      </c>
      <c r="O478" s="11">
        <v>0</v>
      </c>
      <c r="P478" s="11">
        <f t="shared" si="28"/>
        <v>0</v>
      </c>
      <c r="Q478" s="11" t="str">
        <f t="shared" si="29"/>
        <v>team b victory</v>
      </c>
      <c r="R478" s="11" t="str">
        <f t="shared" si="30"/>
        <v>no one scored</v>
      </c>
      <c r="S478" s="11" t="str">
        <f t="shared" si="31"/>
        <v>no BTTS</v>
      </c>
    </row>
    <row r="479" spans="11:19" x14ac:dyDescent="0.2">
      <c r="K479" s="12">
        <v>32693</v>
      </c>
      <c r="L479" s="11" t="s">
        <v>2804</v>
      </c>
      <c r="M479" s="11" t="s">
        <v>2815</v>
      </c>
      <c r="N479" s="11">
        <v>3</v>
      </c>
      <c r="O479" s="11">
        <v>0</v>
      </c>
      <c r="P479" s="11">
        <f t="shared" si="28"/>
        <v>3</v>
      </c>
      <c r="Q479" s="11" t="str">
        <f t="shared" si="29"/>
        <v>team a victory</v>
      </c>
      <c r="R479" s="11" t="str">
        <f t="shared" si="30"/>
        <v>at least one scored</v>
      </c>
      <c r="S479" s="11" t="str">
        <f t="shared" si="31"/>
        <v>no BTTS</v>
      </c>
    </row>
    <row r="480" spans="11:19" x14ac:dyDescent="0.2">
      <c r="K480" s="12">
        <v>32694</v>
      </c>
      <c r="L480" s="11" t="s">
        <v>2818</v>
      </c>
      <c r="M480" s="11" t="s">
        <v>2810</v>
      </c>
      <c r="N480" s="11">
        <v>0</v>
      </c>
      <c r="O480" s="11">
        <v>1</v>
      </c>
      <c r="P480" s="11">
        <f t="shared" si="28"/>
        <v>1</v>
      </c>
      <c r="Q480" s="11" t="str">
        <f t="shared" si="29"/>
        <v>team b victory</v>
      </c>
      <c r="R480" s="11" t="str">
        <f t="shared" si="30"/>
        <v>at least one scored</v>
      </c>
      <c r="S480" s="11" t="str">
        <f t="shared" si="31"/>
        <v>no BTTS</v>
      </c>
    </row>
    <row r="481" spans="11:19" x14ac:dyDescent="0.2">
      <c r="K481" s="12">
        <v>32694</v>
      </c>
      <c r="L481" s="11" t="s">
        <v>2816</v>
      </c>
      <c r="M481" s="11" t="s">
        <v>2820</v>
      </c>
      <c r="N481" s="11">
        <v>1</v>
      </c>
      <c r="O481" s="11">
        <v>1</v>
      </c>
      <c r="P481" s="11">
        <f t="shared" si="28"/>
        <v>2</v>
      </c>
      <c r="Q481" s="11" t="str">
        <f t="shared" si="29"/>
        <v>team b victory</v>
      </c>
      <c r="R481" s="11" t="str">
        <f t="shared" si="30"/>
        <v>at least one scored</v>
      </c>
      <c r="S481" s="11" t="str">
        <f t="shared" si="31"/>
        <v>BTTS</v>
      </c>
    </row>
    <row r="482" spans="11:19" x14ac:dyDescent="0.2">
      <c r="K482" s="12">
        <v>32695</v>
      </c>
      <c r="L482" s="11" t="s">
        <v>2806</v>
      </c>
      <c r="M482" s="11" t="s">
        <v>2804</v>
      </c>
      <c r="N482" s="11">
        <v>0</v>
      </c>
      <c r="O482" s="11">
        <v>3</v>
      </c>
      <c r="P482" s="11">
        <f t="shared" si="28"/>
        <v>3</v>
      </c>
      <c r="Q482" s="11" t="str">
        <f t="shared" si="29"/>
        <v>team b victory</v>
      </c>
      <c r="R482" s="11" t="str">
        <f t="shared" si="30"/>
        <v>at least one scored</v>
      </c>
      <c r="S482" s="11" t="str">
        <f t="shared" si="31"/>
        <v>no BTTS</v>
      </c>
    </row>
    <row r="483" spans="11:19" x14ac:dyDescent="0.2">
      <c r="K483" s="12">
        <v>32695</v>
      </c>
      <c r="L483" s="11" t="s">
        <v>2821</v>
      </c>
      <c r="M483" s="11" t="s">
        <v>2815</v>
      </c>
      <c r="N483" s="11">
        <v>0</v>
      </c>
      <c r="O483" s="11">
        <v>0</v>
      </c>
      <c r="P483" s="11">
        <f t="shared" si="28"/>
        <v>0</v>
      </c>
      <c r="Q483" s="11" t="str">
        <f t="shared" si="29"/>
        <v>team b victory</v>
      </c>
      <c r="R483" s="11" t="str">
        <f t="shared" si="30"/>
        <v>no one scored</v>
      </c>
      <c r="S483" s="11" t="str">
        <f t="shared" si="31"/>
        <v>no BTTS</v>
      </c>
    </row>
    <row r="484" spans="11:19" x14ac:dyDescent="0.2">
      <c r="K484" s="12">
        <v>32696</v>
      </c>
      <c r="L484" s="11" t="s">
        <v>2807</v>
      </c>
      <c r="M484" s="11" t="s">
        <v>2818</v>
      </c>
      <c r="N484" s="11">
        <v>0</v>
      </c>
      <c r="O484" s="11">
        <v>0</v>
      </c>
      <c r="P484" s="11">
        <f t="shared" si="28"/>
        <v>0</v>
      </c>
      <c r="Q484" s="11" t="str">
        <f t="shared" si="29"/>
        <v>team b victory</v>
      </c>
      <c r="R484" s="11" t="str">
        <f t="shared" si="30"/>
        <v>no one scored</v>
      </c>
      <c r="S484" s="11" t="str">
        <f t="shared" si="31"/>
        <v>no BTTS</v>
      </c>
    </row>
    <row r="485" spans="11:19" x14ac:dyDescent="0.2">
      <c r="K485" s="12">
        <v>32696</v>
      </c>
      <c r="L485" s="11" t="s">
        <v>2810</v>
      </c>
      <c r="M485" s="11" t="s">
        <v>2820</v>
      </c>
      <c r="N485" s="11">
        <v>3</v>
      </c>
      <c r="O485" s="11">
        <v>0</v>
      </c>
      <c r="P485" s="11">
        <f t="shared" si="28"/>
        <v>3</v>
      </c>
      <c r="Q485" s="11" t="str">
        <f t="shared" si="29"/>
        <v>team a victory</v>
      </c>
      <c r="R485" s="11" t="str">
        <f t="shared" si="30"/>
        <v>at least one scored</v>
      </c>
      <c r="S485" s="11" t="str">
        <f t="shared" si="31"/>
        <v>no BTTS</v>
      </c>
    </row>
    <row r="486" spans="11:19" x14ac:dyDescent="0.2">
      <c r="K486" s="12">
        <v>32697</v>
      </c>
      <c r="L486" s="11" t="s">
        <v>2815</v>
      </c>
      <c r="M486" s="11" t="s">
        <v>2806</v>
      </c>
      <c r="N486" s="11">
        <v>0</v>
      </c>
      <c r="O486" s="11">
        <v>5</v>
      </c>
      <c r="P486" s="11">
        <f t="shared" si="28"/>
        <v>5</v>
      </c>
      <c r="Q486" s="11" t="str">
        <f t="shared" si="29"/>
        <v>team b victory</v>
      </c>
      <c r="R486" s="11" t="str">
        <f t="shared" si="30"/>
        <v>at least one scored</v>
      </c>
      <c r="S486" s="11" t="str">
        <f t="shared" si="31"/>
        <v>no BTTS</v>
      </c>
    </row>
    <row r="487" spans="11:19" x14ac:dyDescent="0.2">
      <c r="K487" s="12">
        <v>32697</v>
      </c>
      <c r="L487" s="11" t="s">
        <v>2804</v>
      </c>
      <c r="M487" s="11" t="s">
        <v>2805</v>
      </c>
      <c r="N487" s="11">
        <v>0</v>
      </c>
      <c r="O487" s="11">
        <v>1</v>
      </c>
      <c r="P487" s="11">
        <f t="shared" si="28"/>
        <v>1</v>
      </c>
      <c r="Q487" s="11" t="str">
        <f t="shared" si="29"/>
        <v>team b victory</v>
      </c>
      <c r="R487" s="11" t="str">
        <f t="shared" si="30"/>
        <v>at least one scored</v>
      </c>
      <c r="S487" s="11" t="str">
        <f t="shared" si="31"/>
        <v>no BTTS</v>
      </c>
    </row>
    <row r="488" spans="11:19" x14ac:dyDescent="0.2">
      <c r="K488" s="12">
        <v>32698</v>
      </c>
      <c r="L488" s="11" t="s">
        <v>2807</v>
      </c>
      <c r="M488" s="11" t="s">
        <v>2810</v>
      </c>
      <c r="N488" s="11">
        <v>2</v>
      </c>
      <c r="O488" s="11">
        <v>0</v>
      </c>
      <c r="P488" s="11">
        <f t="shared" si="28"/>
        <v>2</v>
      </c>
      <c r="Q488" s="11" t="str">
        <f t="shared" si="29"/>
        <v>team a victory</v>
      </c>
      <c r="R488" s="11" t="str">
        <f t="shared" si="30"/>
        <v>at least one scored</v>
      </c>
      <c r="S488" s="11" t="str">
        <f t="shared" si="31"/>
        <v>no BTTS</v>
      </c>
    </row>
    <row r="489" spans="11:19" x14ac:dyDescent="0.2">
      <c r="K489" s="12">
        <v>32698</v>
      </c>
      <c r="L489" s="11" t="s">
        <v>2818</v>
      </c>
      <c r="M489" s="11" t="s">
        <v>2816</v>
      </c>
      <c r="N489" s="11">
        <v>1</v>
      </c>
      <c r="O489" s="11">
        <v>1</v>
      </c>
      <c r="P489" s="11">
        <f t="shared" si="28"/>
        <v>2</v>
      </c>
      <c r="Q489" s="11" t="str">
        <f t="shared" si="29"/>
        <v>team a victory</v>
      </c>
      <c r="R489" s="11" t="str">
        <f t="shared" si="30"/>
        <v>at least one scored</v>
      </c>
      <c r="S489" s="11" t="str">
        <f t="shared" si="31"/>
        <v>BTTS</v>
      </c>
    </row>
    <row r="490" spans="11:19" x14ac:dyDescent="0.2">
      <c r="K490" s="12">
        <v>32699</v>
      </c>
      <c r="L490" s="11" t="s">
        <v>2805</v>
      </c>
      <c r="M490" s="11" t="s">
        <v>2815</v>
      </c>
      <c r="N490" s="11">
        <v>0</v>
      </c>
      <c r="O490" s="11">
        <v>0</v>
      </c>
      <c r="P490" s="11">
        <f t="shared" si="28"/>
        <v>0</v>
      </c>
      <c r="Q490" s="11" t="str">
        <f t="shared" si="29"/>
        <v>team b victory</v>
      </c>
      <c r="R490" s="11" t="str">
        <f t="shared" si="30"/>
        <v>no one scored</v>
      </c>
      <c r="S490" s="11" t="str">
        <f t="shared" si="31"/>
        <v>no BTTS</v>
      </c>
    </row>
    <row r="491" spans="11:19" x14ac:dyDescent="0.2">
      <c r="K491" s="12">
        <v>32699</v>
      </c>
      <c r="L491" s="11" t="s">
        <v>2806</v>
      </c>
      <c r="M491" s="11" t="s">
        <v>2821</v>
      </c>
      <c r="N491" s="11">
        <v>2</v>
      </c>
      <c r="O491" s="11">
        <v>1</v>
      </c>
      <c r="P491" s="11">
        <f t="shared" si="28"/>
        <v>3</v>
      </c>
      <c r="Q491" s="11" t="str">
        <f t="shared" si="29"/>
        <v>team a victory</v>
      </c>
      <c r="R491" s="11" t="str">
        <f t="shared" si="30"/>
        <v>at least one scored</v>
      </c>
      <c r="S491" s="11" t="str">
        <f t="shared" si="31"/>
        <v>BTTS</v>
      </c>
    </row>
    <row r="492" spans="11:19" x14ac:dyDescent="0.2">
      <c r="K492" s="12">
        <v>32701</v>
      </c>
      <c r="L492" s="11" t="s">
        <v>2807</v>
      </c>
      <c r="M492" s="11" t="s">
        <v>2805</v>
      </c>
      <c r="N492" s="11">
        <v>2</v>
      </c>
      <c r="O492" s="11">
        <v>0</v>
      </c>
      <c r="P492" s="11">
        <f t="shared" si="28"/>
        <v>2</v>
      </c>
      <c r="Q492" s="11" t="str">
        <f t="shared" si="29"/>
        <v>team a victory</v>
      </c>
      <c r="R492" s="11" t="str">
        <f t="shared" si="30"/>
        <v>at least one scored</v>
      </c>
      <c r="S492" s="11" t="str">
        <f t="shared" si="31"/>
        <v>no BTTS</v>
      </c>
    </row>
    <row r="493" spans="11:19" x14ac:dyDescent="0.2">
      <c r="K493" s="12">
        <v>32701</v>
      </c>
      <c r="L493" s="11" t="s">
        <v>2810</v>
      </c>
      <c r="M493" s="11" t="s">
        <v>2804</v>
      </c>
      <c r="N493" s="11">
        <v>0</v>
      </c>
      <c r="O493" s="11">
        <v>3</v>
      </c>
      <c r="P493" s="11">
        <f t="shared" si="28"/>
        <v>3</v>
      </c>
      <c r="Q493" s="11" t="str">
        <f t="shared" si="29"/>
        <v>team b victory</v>
      </c>
      <c r="R493" s="11" t="str">
        <f t="shared" si="30"/>
        <v>at least one scored</v>
      </c>
      <c r="S493" s="11" t="str">
        <f t="shared" si="31"/>
        <v>no BTTS</v>
      </c>
    </row>
    <row r="494" spans="11:19" x14ac:dyDescent="0.2">
      <c r="K494" s="12">
        <v>32703</v>
      </c>
      <c r="L494" s="11" t="s">
        <v>2805</v>
      </c>
      <c r="M494" s="11" t="s">
        <v>2804</v>
      </c>
      <c r="N494" s="11">
        <v>0</v>
      </c>
      <c r="O494" s="11">
        <v>2</v>
      </c>
      <c r="P494" s="11">
        <f t="shared" si="28"/>
        <v>2</v>
      </c>
      <c r="Q494" s="11" t="str">
        <f t="shared" si="29"/>
        <v>team b victory</v>
      </c>
      <c r="R494" s="11" t="str">
        <f t="shared" si="30"/>
        <v>at least one scored</v>
      </c>
      <c r="S494" s="11" t="str">
        <f t="shared" si="31"/>
        <v>no BTTS</v>
      </c>
    </row>
    <row r="495" spans="11:19" x14ac:dyDescent="0.2">
      <c r="K495" s="12">
        <v>32703</v>
      </c>
      <c r="L495" s="11" t="s">
        <v>2807</v>
      </c>
      <c r="M495" s="11" t="s">
        <v>2810</v>
      </c>
      <c r="N495" s="11">
        <v>3</v>
      </c>
      <c r="O495" s="11">
        <v>0</v>
      </c>
      <c r="P495" s="11">
        <f t="shared" si="28"/>
        <v>3</v>
      </c>
      <c r="Q495" s="11" t="str">
        <f t="shared" si="29"/>
        <v>team a victory</v>
      </c>
      <c r="R495" s="11" t="str">
        <f t="shared" si="30"/>
        <v>at least one scored</v>
      </c>
      <c r="S495" s="11" t="str">
        <f t="shared" si="31"/>
        <v>no BTTS</v>
      </c>
    </row>
    <row r="496" spans="11:19" x14ac:dyDescent="0.2">
      <c r="K496" s="12">
        <v>32705</v>
      </c>
      <c r="L496" s="11" t="s">
        <v>2807</v>
      </c>
      <c r="M496" s="11" t="s">
        <v>2804</v>
      </c>
      <c r="N496" s="11">
        <v>1</v>
      </c>
      <c r="O496" s="11">
        <v>0</v>
      </c>
      <c r="P496" s="11">
        <f t="shared" si="28"/>
        <v>1</v>
      </c>
      <c r="Q496" s="11" t="str">
        <f t="shared" si="29"/>
        <v>team a victory</v>
      </c>
      <c r="R496" s="11" t="str">
        <f t="shared" si="30"/>
        <v>at least one scored</v>
      </c>
      <c r="S496" s="11" t="str">
        <f t="shared" si="31"/>
        <v>no BTTS</v>
      </c>
    </row>
    <row r="497" spans="11:19" x14ac:dyDescent="0.2">
      <c r="K497" s="12">
        <v>32705</v>
      </c>
      <c r="L497" s="11" t="s">
        <v>2810</v>
      </c>
      <c r="M497" s="11" t="s">
        <v>2805</v>
      </c>
      <c r="N497" s="11">
        <v>0</v>
      </c>
      <c r="O497" s="11">
        <v>0</v>
      </c>
      <c r="P497" s="11">
        <f t="shared" si="28"/>
        <v>0</v>
      </c>
      <c r="Q497" s="11" t="str">
        <f t="shared" si="29"/>
        <v>team b victory</v>
      </c>
      <c r="R497" s="11" t="str">
        <f t="shared" si="30"/>
        <v>no one scored</v>
      </c>
      <c r="S497" s="11" t="str">
        <f t="shared" si="31"/>
        <v>no BTTS</v>
      </c>
    </row>
    <row r="498" spans="11:19" x14ac:dyDescent="0.2">
      <c r="K498" s="12">
        <v>33425</v>
      </c>
      <c r="L498" s="11" t="s">
        <v>2806</v>
      </c>
      <c r="M498" s="11" t="s">
        <v>2820</v>
      </c>
      <c r="N498" s="11">
        <v>2</v>
      </c>
      <c r="O498" s="11">
        <v>0</v>
      </c>
      <c r="P498" s="11">
        <f t="shared" si="28"/>
        <v>2</v>
      </c>
      <c r="Q498" s="11" t="str">
        <f t="shared" si="29"/>
        <v>team a victory</v>
      </c>
      <c r="R498" s="11" t="str">
        <f t="shared" si="30"/>
        <v>at least one scored</v>
      </c>
      <c r="S498" s="11" t="str">
        <f t="shared" si="31"/>
        <v>no BTTS</v>
      </c>
    </row>
    <row r="499" spans="11:19" x14ac:dyDescent="0.2">
      <c r="K499" s="12">
        <v>33425</v>
      </c>
      <c r="L499" s="11" t="s">
        <v>2810</v>
      </c>
      <c r="M499" s="11" t="s">
        <v>2816</v>
      </c>
      <c r="N499" s="11">
        <v>1</v>
      </c>
      <c r="O499" s="11">
        <v>0</v>
      </c>
      <c r="P499" s="11">
        <f t="shared" si="28"/>
        <v>1</v>
      </c>
      <c r="Q499" s="11" t="str">
        <f t="shared" si="29"/>
        <v>team a victory</v>
      </c>
      <c r="R499" s="11" t="str">
        <f t="shared" si="30"/>
        <v>at least one scored</v>
      </c>
      <c r="S499" s="11" t="str">
        <f t="shared" si="31"/>
        <v>no BTTS</v>
      </c>
    </row>
    <row r="500" spans="11:19" x14ac:dyDescent="0.2">
      <c r="K500" s="12">
        <v>33426</v>
      </c>
      <c r="L500" s="11" t="s">
        <v>2815</v>
      </c>
      <c r="M500" s="11" t="s">
        <v>2804</v>
      </c>
      <c r="N500" s="11">
        <v>1</v>
      </c>
      <c r="O500" s="11">
        <v>1</v>
      </c>
      <c r="P500" s="11">
        <f t="shared" si="28"/>
        <v>2</v>
      </c>
      <c r="Q500" s="11" t="str">
        <f t="shared" si="29"/>
        <v>team a victory</v>
      </c>
      <c r="R500" s="11" t="str">
        <f t="shared" si="30"/>
        <v>at least one scored</v>
      </c>
      <c r="S500" s="11" t="str">
        <f t="shared" si="31"/>
        <v>BTTS</v>
      </c>
    </row>
    <row r="501" spans="11:19" x14ac:dyDescent="0.2">
      <c r="K501" s="12">
        <v>33426</v>
      </c>
      <c r="L501" s="11" t="s">
        <v>2818</v>
      </c>
      <c r="M501" s="11" t="s">
        <v>2821</v>
      </c>
      <c r="N501" s="11">
        <v>1</v>
      </c>
      <c r="O501" s="11">
        <v>0</v>
      </c>
      <c r="P501" s="11">
        <f t="shared" si="28"/>
        <v>1</v>
      </c>
      <c r="Q501" s="11" t="str">
        <f t="shared" si="29"/>
        <v>team b victory</v>
      </c>
      <c r="R501" s="11" t="str">
        <f t="shared" si="30"/>
        <v>at least one scored</v>
      </c>
      <c r="S501" s="11" t="str">
        <f t="shared" si="31"/>
        <v>no BTTS</v>
      </c>
    </row>
    <row r="502" spans="11:19" x14ac:dyDescent="0.2">
      <c r="K502" s="12">
        <v>33427</v>
      </c>
      <c r="L502" s="11" t="s">
        <v>2805</v>
      </c>
      <c r="M502" s="11" t="s">
        <v>2820</v>
      </c>
      <c r="N502" s="11">
        <v>3</v>
      </c>
      <c r="O502" s="11">
        <v>0</v>
      </c>
      <c r="P502" s="11">
        <f t="shared" si="28"/>
        <v>3</v>
      </c>
      <c r="Q502" s="11" t="str">
        <f t="shared" si="29"/>
        <v>team a victory</v>
      </c>
      <c r="R502" s="11" t="str">
        <f t="shared" si="30"/>
        <v>at least one scored</v>
      </c>
      <c r="S502" s="11" t="str">
        <f t="shared" si="31"/>
        <v>no BTTS</v>
      </c>
    </row>
    <row r="503" spans="11:19" x14ac:dyDescent="0.2">
      <c r="K503" s="12">
        <v>33427</v>
      </c>
      <c r="L503" s="11" t="s">
        <v>2806</v>
      </c>
      <c r="M503" s="11" t="s">
        <v>2816</v>
      </c>
      <c r="N503" s="11">
        <v>4</v>
      </c>
      <c r="O503" s="11">
        <v>2</v>
      </c>
      <c r="P503" s="11">
        <f t="shared" si="28"/>
        <v>6</v>
      </c>
      <c r="Q503" s="11" t="str">
        <f t="shared" si="29"/>
        <v>team a victory</v>
      </c>
      <c r="R503" s="11" t="str">
        <f t="shared" si="30"/>
        <v>at least one scored</v>
      </c>
      <c r="S503" s="11" t="str">
        <f t="shared" si="31"/>
        <v>BTTS</v>
      </c>
    </row>
    <row r="504" spans="11:19" x14ac:dyDescent="0.2">
      <c r="K504" s="12">
        <v>33428</v>
      </c>
      <c r="L504" s="11" t="s">
        <v>2815</v>
      </c>
      <c r="M504" s="11" t="s">
        <v>2807</v>
      </c>
      <c r="N504" s="11">
        <v>1</v>
      </c>
      <c r="O504" s="11">
        <v>2</v>
      </c>
      <c r="P504" s="11">
        <f t="shared" si="28"/>
        <v>3</v>
      </c>
      <c r="Q504" s="11" t="str">
        <f t="shared" si="29"/>
        <v>team b victory</v>
      </c>
      <c r="R504" s="11" t="str">
        <f t="shared" si="30"/>
        <v>at least one scored</v>
      </c>
      <c r="S504" s="11" t="str">
        <f t="shared" si="31"/>
        <v>BTTS</v>
      </c>
    </row>
    <row r="505" spans="11:19" x14ac:dyDescent="0.2">
      <c r="K505" s="12">
        <v>33428</v>
      </c>
      <c r="L505" s="11" t="s">
        <v>2821</v>
      </c>
      <c r="M505" s="11" t="s">
        <v>2804</v>
      </c>
      <c r="N505" s="11">
        <v>1</v>
      </c>
      <c r="O505" s="11">
        <v>1</v>
      </c>
      <c r="P505" s="11">
        <f t="shared" si="28"/>
        <v>2</v>
      </c>
      <c r="Q505" s="11" t="str">
        <f t="shared" si="29"/>
        <v>team b victory</v>
      </c>
      <c r="R505" s="11" t="str">
        <f t="shared" si="30"/>
        <v>at least one scored</v>
      </c>
      <c r="S505" s="11" t="str">
        <f t="shared" si="31"/>
        <v>BTTS</v>
      </c>
    </row>
    <row r="506" spans="11:19" x14ac:dyDescent="0.2">
      <c r="K506" s="12">
        <v>33429</v>
      </c>
      <c r="L506" s="11" t="s">
        <v>2806</v>
      </c>
      <c r="M506" s="11" t="s">
        <v>2805</v>
      </c>
      <c r="N506" s="11">
        <v>0</v>
      </c>
      <c r="O506" s="11">
        <v>1</v>
      </c>
      <c r="P506" s="11">
        <f t="shared" si="28"/>
        <v>1</v>
      </c>
      <c r="Q506" s="11" t="str">
        <f t="shared" si="29"/>
        <v>team b victory</v>
      </c>
      <c r="R506" s="11" t="str">
        <f t="shared" si="30"/>
        <v>at least one scored</v>
      </c>
      <c r="S506" s="11" t="str">
        <f t="shared" si="31"/>
        <v>no BTTS</v>
      </c>
    </row>
    <row r="507" spans="11:19" x14ac:dyDescent="0.2">
      <c r="K507" s="12">
        <v>33429</v>
      </c>
      <c r="L507" s="11" t="s">
        <v>2810</v>
      </c>
      <c r="M507" s="11" t="s">
        <v>2820</v>
      </c>
      <c r="N507" s="11">
        <v>5</v>
      </c>
      <c r="O507" s="11">
        <v>0</v>
      </c>
      <c r="P507" s="11">
        <f t="shared" si="28"/>
        <v>5</v>
      </c>
      <c r="Q507" s="11" t="str">
        <f t="shared" si="29"/>
        <v>team a victory</v>
      </c>
      <c r="R507" s="11" t="str">
        <f t="shared" si="30"/>
        <v>at least one scored</v>
      </c>
      <c r="S507" s="11" t="str">
        <f t="shared" si="31"/>
        <v>no BTTS</v>
      </c>
    </row>
    <row r="508" spans="11:19" x14ac:dyDescent="0.2">
      <c r="K508" s="12">
        <v>33430</v>
      </c>
      <c r="L508" s="11" t="s">
        <v>2815</v>
      </c>
      <c r="M508" s="11" t="s">
        <v>2818</v>
      </c>
      <c r="N508" s="11">
        <v>0</v>
      </c>
      <c r="O508" s="11">
        <v>0</v>
      </c>
      <c r="P508" s="11">
        <f t="shared" si="28"/>
        <v>0</v>
      </c>
      <c r="Q508" s="11" t="str">
        <f t="shared" si="29"/>
        <v>team b victory</v>
      </c>
      <c r="R508" s="11" t="str">
        <f t="shared" si="30"/>
        <v>no one scored</v>
      </c>
      <c r="S508" s="11" t="str">
        <f t="shared" si="31"/>
        <v>no BTTS</v>
      </c>
    </row>
    <row r="509" spans="11:19" x14ac:dyDescent="0.2">
      <c r="K509" s="12">
        <v>33430</v>
      </c>
      <c r="L509" s="11" t="s">
        <v>2807</v>
      </c>
      <c r="M509" s="11" t="s">
        <v>2804</v>
      </c>
      <c r="N509" s="11">
        <v>1</v>
      </c>
      <c r="O509" s="11">
        <v>1</v>
      </c>
      <c r="P509" s="11">
        <f t="shared" si="28"/>
        <v>2</v>
      </c>
      <c r="Q509" s="11" t="str">
        <f t="shared" si="29"/>
        <v>team a victory</v>
      </c>
      <c r="R509" s="11" t="str">
        <f t="shared" si="30"/>
        <v>at least one scored</v>
      </c>
      <c r="S509" s="11" t="str">
        <f t="shared" si="31"/>
        <v>BTTS</v>
      </c>
    </row>
    <row r="510" spans="11:19" x14ac:dyDescent="0.2">
      <c r="K510" s="12">
        <v>33431</v>
      </c>
      <c r="L510" s="11" t="s">
        <v>2805</v>
      </c>
      <c r="M510" s="11" t="s">
        <v>2810</v>
      </c>
      <c r="N510" s="11">
        <v>4</v>
      </c>
      <c r="O510" s="11">
        <v>1</v>
      </c>
      <c r="P510" s="11">
        <f t="shared" si="28"/>
        <v>5</v>
      </c>
      <c r="Q510" s="11" t="str">
        <f t="shared" si="29"/>
        <v>team a victory</v>
      </c>
      <c r="R510" s="11" t="str">
        <f t="shared" si="30"/>
        <v>at least one scored</v>
      </c>
      <c r="S510" s="11" t="str">
        <f t="shared" si="31"/>
        <v>BTTS</v>
      </c>
    </row>
    <row r="511" spans="11:19" x14ac:dyDescent="0.2">
      <c r="K511" s="12">
        <v>33431</v>
      </c>
      <c r="L511" s="11" t="s">
        <v>2816</v>
      </c>
      <c r="M511" s="11" t="s">
        <v>2820</v>
      </c>
      <c r="N511" s="11">
        <v>5</v>
      </c>
      <c r="O511" s="11">
        <v>1</v>
      </c>
      <c r="P511" s="11">
        <f t="shared" si="28"/>
        <v>6</v>
      </c>
      <c r="Q511" s="11" t="str">
        <f t="shared" si="29"/>
        <v>team a victory</v>
      </c>
      <c r="R511" s="11" t="str">
        <f t="shared" si="30"/>
        <v>at least one scored</v>
      </c>
      <c r="S511" s="11" t="str">
        <f t="shared" si="31"/>
        <v>BTTS</v>
      </c>
    </row>
    <row r="512" spans="11:19" x14ac:dyDescent="0.2">
      <c r="K512" s="12">
        <v>33432</v>
      </c>
      <c r="L512" s="11" t="s">
        <v>2815</v>
      </c>
      <c r="M512" s="11" t="s">
        <v>2821</v>
      </c>
      <c r="N512" s="11">
        <v>0</v>
      </c>
      <c r="O512" s="11">
        <v>4</v>
      </c>
      <c r="P512" s="11">
        <f t="shared" si="28"/>
        <v>4</v>
      </c>
      <c r="Q512" s="11" t="str">
        <f t="shared" si="29"/>
        <v>team b victory</v>
      </c>
      <c r="R512" s="11" t="str">
        <f t="shared" si="30"/>
        <v>at least one scored</v>
      </c>
      <c r="S512" s="11" t="str">
        <f t="shared" si="31"/>
        <v>no BTTS</v>
      </c>
    </row>
    <row r="513" spans="11:19" x14ac:dyDescent="0.2">
      <c r="K513" s="12">
        <v>33432</v>
      </c>
      <c r="L513" s="11" t="s">
        <v>2807</v>
      </c>
      <c r="M513" s="11" t="s">
        <v>2818</v>
      </c>
      <c r="N513" s="11">
        <v>0</v>
      </c>
      <c r="O513" s="11">
        <v>2</v>
      </c>
      <c r="P513" s="11">
        <f t="shared" si="28"/>
        <v>2</v>
      </c>
      <c r="Q513" s="11" t="str">
        <f t="shared" si="29"/>
        <v>team b victory</v>
      </c>
      <c r="R513" s="11" t="str">
        <f t="shared" si="30"/>
        <v>at least one scored</v>
      </c>
      <c r="S513" s="11" t="str">
        <f t="shared" si="31"/>
        <v>no BTTS</v>
      </c>
    </row>
    <row r="514" spans="11:19" x14ac:dyDescent="0.2">
      <c r="K514" s="12">
        <v>33433</v>
      </c>
      <c r="L514" s="11" t="s">
        <v>2805</v>
      </c>
      <c r="M514" s="11" t="s">
        <v>2816</v>
      </c>
      <c r="N514" s="11">
        <v>3</v>
      </c>
      <c r="O514" s="11">
        <v>2</v>
      </c>
      <c r="P514" s="11">
        <f t="shared" si="28"/>
        <v>5</v>
      </c>
      <c r="Q514" s="11" t="str">
        <f t="shared" si="29"/>
        <v>team a victory</v>
      </c>
      <c r="R514" s="11" t="str">
        <f t="shared" si="30"/>
        <v>at least one scored</v>
      </c>
      <c r="S514" s="11" t="str">
        <f t="shared" si="31"/>
        <v>BTTS</v>
      </c>
    </row>
    <row r="515" spans="11:19" x14ac:dyDescent="0.2">
      <c r="K515" s="12">
        <v>33433</v>
      </c>
      <c r="L515" s="11" t="s">
        <v>2806</v>
      </c>
      <c r="M515" s="11" t="s">
        <v>2810</v>
      </c>
      <c r="N515" s="11">
        <v>4</v>
      </c>
      <c r="O515" s="11">
        <v>0</v>
      </c>
      <c r="P515" s="11">
        <f t="shared" ref="P515:P578" si="32">N515+O515</f>
        <v>4</v>
      </c>
      <c r="Q515" s="11" t="str">
        <f t="shared" ref="Q515:Q578" si="33">IF(N515&gt; O514,"team a victory", "team b victory")</f>
        <v>team a victory</v>
      </c>
      <c r="R515" s="11" t="str">
        <f t="shared" ref="R515:R578" si="34">IF(N515+O515&gt;0, "at least one scored", "no one scored")</f>
        <v>at least one scored</v>
      </c>
      <c r="S515" s="11" t="str">
        <f t="shared" ref="S515:S578" si="35">IF(AND(N515&gt;=1, O515&gt;=1), "BTTS", "no BTTS")</f>
        <v>no BTTS</v>
      </c>
    </row>
    <row r="516" spans="11:19" x14ac:dyDescent="0.2">
      <c r="K516" s="12">
        <v>33434</v>
      </c>
      <c r="L516" s="11" t="s">
        <v>2807</v>
      </c>
      <c r="M516" s="11" t="s">
        <v>2821</v>
      </c>
      <c r="N516" s="11">
        <v>3</v>
      </c>
      <c r="O516" s="11">
        <v>1</v>
      </c>
      <c r="P516" s="11">
        <f t="shared" si="32"/>
        <v>4</v>
      </c>
      <c r="Q516" s="11" t="str">
        <f t="shared" si="33"/>
        <v>team a victory</v>
      </c>
      <c r="R516" s="11" t="str">
        <f t="shared" si="34"/>
        <v>at least one scored</v>
      </c>
      <c r="S516" s="11" t="str">
        <f t="shared" si="35"/>
        <v>BTTS</v>
      </c>
    </row>
    <row r="517" spans="11:19" x14ac:dyDescent="0.2">
      <c r="K517" s="12">
        <v>33434</v>
      </c>
      <c r="L517" s="11" t="s">
        <v>2818</v>
      </c>
      <c r="M517" s="11" t="s">
        <v>2804</v>
      </c>
      <c r="N517" s="11">
        <v>0</v>
      </c>
      <c r="O517" s="11">
        <v>1</v>
      </c>
      <c r="P517" s="11">
        <f t="shared" si="32"/>
        <v>1</v>
      </c>
      <c r="Q517" s="11" t="str">
        <f t="shared" si="33"/>
        <v>team b victory</v>
      </c>
      <c r="R517" s="11" t="str">
        <f t="shared" si="34"/>
        <v>at least one scored</v>
      </c>
      <c r="S517" s="11" t="str">
        <f t="shared" si="35"/>
        <v>no BTTS</v>
      </c>
    </row>
    <row r="518" spans="11:19" x14ac:dyDescent="0.2">
      <c r="K518" s="12">
        <v>33436</v>
      </c>
      <c r="L518" s="11" t="s">
        <v>2805</v>
      </c>
      <c r="M518" s="11" t="s">
        <v>2807</v>
      </c>
      <c r="N518" s="11">
        <v>3</v>
      </c>
      <c r="O518" s="11">
        <v>2</v>
      </c>
      <c r="P518" s="11">
        <f t="shared" si="32"/>
        <v>5</v>
      </c>
      <c r="Q518" s="11" t="str">
        <f t="shared" si="33"/>
        <v>team a victory</v>
      </c>
      <c r="R518" s="11" t="str">
        <f t="shared" si="34"/>
        <v>at least one scored</v>
      </c>
      <c r="S518" s="11" t="str">
        <f t="shared" si="35"/>
        <v>BTTS</v>
      </c>
    </row>
    <row r="519" spans="11:19" x14ac:dyDescent="0.2">
      <c r="K519" s="12">
        <v>33436</v>
      </c>
      <c r="L519" s="11" t="s">
        <v>2806</v>
      </c>
      <c r="M519" s="11" t="s">
        <v>2818</v>
      </c>
      <c r="N519" s="11">
        <v>1</v>
      </c>
      <c r="O519" s="11">
        <v>1</v>
      </c>
      <c r="P519" s="11">
        <f t="shared" si="32"/>
        <v>2</v>
      </c>
      <c r="Q519" s="11" t="str">
        <f t="shared" si="33"/>
        <v>team b victory</v>
      </c>
      <c r="R519" s="11" t="str">
        <f t="shared" si="34"/>
        <v>at least one scored</v>
      </c>
      <c r="S519" s="11" t="str">
        <f t="shared" si="35"/>
        <v>BTTS</v>
      </c>
    </row>
    <row r="520" spans="11:19" x14ac:dyDescent="0.2">
      <c r="K520" s="12">
        <v>33438</v>
      </c>
      <c r="L520" s="11" t="s">
        <v>2807</v>
      </c>
      <c r="M520" s="11" t="s">
        <v>2818</v>
      </c>
      <c r="N520" s="11">
        <v>2</v>
      </c>
      <c r="O520" s="11">
        <v>0</v>
      </c>
      <c r="P520" s="11">
        <f t="shared" si="32"/>
        <v>2</v>
      </c>
      <c r="Q520" s="11" t="str">
        <f t="shared" si="33"/>
        <v>team a victory</v>
      </c>
      <c r="R520" s="11" t="str">
        <f t="shared" si="34"/>
        <v>at least one scored</v>
      </c>
      <c r="S520" s="11" t="str">
        <f t="shared" si="35"/>
        <v>no BTTS</v>
      </c>
    </row>
    <row r="521" spans="11:19" x14ac:dyDescent="0.2">
      <c r="K521" s="12">
        <v>33438</v>
      </c>
      <c r="L521" s="11" t="s">
        <v>2806</v>
      </c>
      <c r="M521" s="11" t="s">
        <v>2805</v>
      </c>
      <c r="N521" s="11">
        <v>0</v>
      </c>
      <c r="O521" s="11">
        <v>0</v>
      </c>
      <c r="P521" s="11">
        <f t="shared" si="32"/>
        <v>0</v>
      </c>
      <c r="Q521" s="11" t="str">
        <f t="shared" si="33"/>
        <v>team b victory</v>
      </c>
      <c r="R521" s="11" t="str">
        <f t="shared" si="34"/>
        <v>no one scored</v>
      </c>
      <c r="S521" s="11" t="str">
        <f t="shared" si="35"/>
        <v>no BTTS</v>
      </c>
    </row>
    <row r="522" spans="11:19" x14ac:dyDescent="0.2">
      <c r="K522" s="12">
        <v>33440</v>
      </c>
      <c r="L522" s="11" t="s">
        <v>2805</v>
      </c>
      <c r="M522" s="11" t="s">
        <v>2818</v>
      </c>
      <c r="N522" s="11">
        <v>2</v>
      </c>
      <c r="O522" s="11">
        <v>1</v>
      </c>
      <c r="P522" s="11">
        <f t="shared" si="32"/>
        <v>3</v>
      </c>
      <c r="Q522" s="11" t="str">
        <f t="shared" si="33"/>
        <v>team a victory</v>
      </c>
      <c r="R522" s="11" t="str">
        <f t="shared" si="34"/>
        <v>at least one scored</v>
      </c>
      <c r="S522" s="11" t="str">
        <f t="shared" si="35"/>
        <v>BTTS</v>
      </c>
    </row>
    <row r="523" spans="11:19" x14ac:dyDescent="0.2">
      <c r="K523" s="12">
        <v>33440</v>
      </c>
      <c r="L523" s="11" t="s">
        <v>2806</v>
      </c>
      <c r="M523" s="11" t="s">
        <v>2807</v>
      </c>
      <c r="N523" s="11">
        <v>0</v>
      </c>
      <c r="O523" s="11">
        <v>2</v>
      </c>
      <c r="P523" s="11">
        <f t="shared" si="32"/>
        <v>2</v>
      </c>
      <c r="Q523" s="11" t="str">
        <f t="shared" si="33"/>
        <v>team b victory</v>
      </c>
      <c r="R523" s="11" t="str">
        <f t="shared" si="34"/>
        <v>at least one scored</v>
      </c>
      <c r="S523" s="11" t="str">
        <f t="shared" si="35"/>
        <v>no BTTS</v>
      </c>
    </row>
    <row r="524" spans="11:19" x14ac:dyDescent="0.2">
      <c r="K524" s="12">
        <v>34135</v>
      </c>
      <c r="L524" s="11" t="s">
        <v>2821</v>
      </c>
      <c r="M524" s="11" t="s">
        <v>2820</v>
      </c>
      <c r="N524" s="11">
        <v>6</v>
      </c>
      <c r="O524" s="11">
        <v>1</v>
      </c>
      <c r="P524" s="11">
        <f t="shared" si="32"/>
        <v>7</v>
      </c>
      <c r="Q524" s="11" t="str">
        <f t="shared" si="33"/>
        <v>team a victory</v>
      </c>
      <c r="R524" s="11" t="str">
        <f t="shared" si="34"/>
        <v>at least one scored</v>
      </c>
      <c r="S524" s="11" t="str">
        <f t="shared" si="35"/>
        <v>BTTS</v>
      </c>
    </row>
    <row r="525" spans="11:19" x14ac:dyDescent="0.2">
      <c r="K525" s="12">
        <v>34136</v>
      </c>
      <c r="L525" s="11" t="s">
        <v>2818</v>
      </c>
      <c r="M525" s="11" t="s">
        <v>2812</v>
      </c>
      <c r="N525" s="11">
        <v>2</v>
      </c>
      <c r="O525" s="11">
        <v>1</v>
      </c>
      <c r="P525" s="11">
        <f t="shared" si="32"/>
        <v>3</v>
      </c>
      <c r="Q525" s="11" t="str">
        <f t="shared" si="33"/>
        <v>team a victory</v>
      </c>
      <c r="R525" s="11" t="str">
        <f t="shared" si="34"/>
        <v>at least one scored</v>
      </c>
      <c r="S525" s="11" t="str">
        <f t="shared" si="35"/>
        <v>BTTS</v>
      </c>
    </row>
    <row r="526" spans="11:19" x14ac:dyDescent="0.2">
      <c r="K526" s="12">
        <v>34136</v>
      </c>
      <c r="L526" s="11" t="s">
        <v>2804</v>
      </c>
      <c r="M526" s="11" t="s">
        <v>2808</v>
      </c>
      <c r="N526" s="11">
        <v>1</v>
      </c>
      <c r="O526" s="11">
        <v>0</v>
      </c>
      <c r="P526" s="11">
        <f t="shared" si="32"/>
        <v>1</v>
      </c>
      <c r="Q526" s="11" t="str">
        <f t="shared" si="33"/>
        <v>team b victory</v>
      </c>
      <c r="R526" s="11" t="str">
        <f t="shared" si="34"/>
        <v>at least one scored</v>
      </c>
      <c r="S526" s="11" t="str">
        <f t="shared" si="35"/>
        <v>no BTTS</v>
      </c>
    </row>
    <row r="527" spans="11:19" x14ac:dyDescent="0.2">
      <c r="K527" s="12">
        <v>34137</v>
      </c>
      <c r="L527" s="11" t="s">
        <v>2805</v>
      </c>
      <c r="M527" s="11" t="s">
        <v>2815</v>
      </c>
      <c r="N527" s="11">
        <v>1</v>
      </c>
      <c r="O527" s="11">
        <v>0</v>
      </c>
      <c r="P527" s="11">
        <f t="shared" si="32"/>
        <v>1</v>
      </c>
      <c r="Q527" s="11" t="str">
        <f t="shared" si="33"/>
        <v>team a victory</v>
      </c>
      <c r="R527" s="11" t="str">
        <f t="shared" si="34"/>
        <v>at least one scored</v>
      </c>
      <c r="S527" s="11" t="str">
        <f t="shared" si="35"/>
        <v>no BTTS</v>
      </c>
    </row>
    <row r="528" spans="11:19" x14ac:dyDescent="0.2">
      <c r="K528" s="12">
        <v>34138</v>
      </c>
      <c r="L528" s="11" t="s">
        <v>2807</v>
      </c>
      <c r="M528" s="11" t="s">
        <v>2816</v>
      </c>
      <c r="N528" s="11">
        <v>0</v>
      </c>
      <c r="O528" s="11">
        <v>0</v>
      </c>
      <c r="P528" s="11">
        <f t="shared" si="32"/>
        <v>0</v>
      </c>
      <c r="Q528" s="11" t="str">
        <f t="shared" si="33"/>
        <v>team b victory</v>
      </c>
      <c r="R528" s="11" t="str">
        <f t="shared" si="34"/>
        <v>no one scored</v>
      </c>
      <c r="S528" s="11" t="str">
        <f t="shared" si="35"/>
        <v>no BTTS</v>
      </c>
    </row>
    <row r="529" spans="11:19" x14ac:dyDescent="0.2">
      <c r="K529" s="12">
        <v>34138</v>
      </c>
      <c r="L529" s="11" t="s">
        <v>2810</v>
      </c>
      <c r="M529" s="11" t="s">
        <v>2806</v>
      </c>
      <c r="N529" s="11">
        <v>1</v>
      </c>
      <c r="O529" s="11">
        <v>0</v>
      </c>
      <c r="P529" s="11">
        <f t="shared" si="32"/>
        <v>1</v>
      </c>
      <c r="Q529" s="11" t="str">
        <f t="shared" si="33"/>
        <v>team a victory</v>
      </c>
      <c r="R529" s="11" t="str">
        <f t="shared" si="34"/>
        <v>at least one scored</v>
      </c>
      <c r="S529" s="11" t="str">
        <f t="shared" si="35"/>
        <v>no BTTS</v>
      </c>
    </row>
    <row r="530" spans="11:19" x14ac:dyDescent="0.2">
      <c r="K530" s="12">
        <v>34139</v>
      </c>
      <c r="L530" s="11" t="s">
        <v>2821</v>
      </c>
      <c r="M530" s="11" t="s">
        <v>2808</v>
      </c>
      <c r="N530" s="11">
        <v>2</v>
      </c>
      <c r="O530" s="11">
        <v>0</v>
      </c>
      <c r="P530" s="11">
        <f t="shared" si="32"/>
        <v>2</v>
      </c>
      <c r="Q530" s="11" t="str">
        <f t="shared" si="33"/>
        <v>team a victory</v>
      </c>
      <c r="R530" s="11" t="str">
        <f t="shared" si="34"/>
        <v>at least one scored</v>
      </c>
      <c r="S530" s="11" t="str">
        <f t="shared" si="35"/>
        <v>no BTTS</v>
      </c>
    </row>
    <row r="531" spans="11:19" x14ac:dyDescent="0.2">
      <c r="K531" s="12">
        <v>34139</v>
      </c>
      <c r="L531" s="11" t="s">
        <v>2804</v>
      </c>
      <c r="M531" s="11" t="s">
        <v>2820</v>
      </c>
      <c r="N531" s="11">
        <v>2</v>
      </c>
      <c r="O531" s="11">
        <v>2</v>
      </c>
      <c r="P531" s="11">
        <f t="shared" si="32"/>
        <v>4</v>
      </c>
      <c r="Q531" s="11" t="str">
        <f t="shared" si="33"/>
        <v>team a victory</v>
      </c>
      <c r="R531" s="11" t="str">
        <f t="shared" si="34"/>
        <v>at least one scored</v>
      </c>
      <c r="S531" s="11" t="str">
        <f t="shared" si="35"/>
        <v>BTTS</v>
      </c>
    </row>
    <row r="532" spans="11:19" x14ac:dyDescent="0.2">
      <c r="K532" s="12">
        <v>34140</v>
      </c>
      <c r="L532" s="11" t="s">
        <v>2805</v>
      </c>
      <c r="M532" s="11" t="s">
        <v>2812</v>
      </c>
      <c r="N532" s="11">
        <v>1</v>
      </c>
      <c r="O532" s="11">
        <v>1</v>
      </c>
      <c r="P532" s="11">
        <f t="shared" si="32"/>
        <v>2</v>
      </c>
      <c r="Q532" s="11" t="str">
        <f t="shared" si="33"/>
        <v>team b victory</v>
      </c>
      <c r="R532" s="11" t="str">
        <f t="shared" si="34"/>
        <v>at least one scored</v>
      </c>
      <c r="S532" s="11" t="str">
        <f t="shared" si="35"/>
        <v>BTTS</v>
      </c>
    </row>
    <row r="533" spans="11:19" x14ac:dyDescent="0.2">
      <c r="K533" s="12">
        <v>34140</v>
      </c>
      <c r="L533" s="11" t="s">
        <v>2818</v>
      </c>
      <c r="M533" s="11" t="s">
        <v>2815</v>
      </c>
      <c r="N533" s="11">
        <v>1</v>
      </c>
      <c r="O533" s="11">
        <v>1</v>
      </c>
      <c r="P533" s="11">
        <f t="shared" si="32"/>
        <v>2</v>
      </c>
      <c r="Q533" s="11" t="str">
        <f t="shared" si="33"/>
        <v>team b victory</v>
      </c>
      <c r="R533" s="11" t="str">
        <f t="shared" si="34"/>
        <v>at least one scored</v>
      </c>
      <c r="S533" s="11" t="str">
        <f t="shared" si="35"/>
        <v>BTTS</v>
      </c>
    </row>
    <row r="534" spans="11:19" x14ac:dyDescent="0.2">
      <c r="K534" s="12">
        <v>34141</v>
      </c>
      <c r="L534" s="11" t="s">
        <v>2807</v>
      </c>
      <c r="M534" s="11" t="s">
        <v>2806</v>
      </c>
      <c r="N534" s="11">
        <v>2</v>
      </c>
      <c r="O534" s="11">
        <v>3</v>
      </c>
      <c r="P534" s="11">
        <f t="shared" si="32"/>
        <v>5</v>
      </c>
      <c r="Q534" s="11" t="str">
        <f t="shared" si="33"/>
        <v>team a victory</v>
      </c>
      <c r="R534" s="11" t="str">
        <f t="shared" si="34"/>
        <v>at least one scored</v>
      </c>
      <c r="S534" s="11" t="str">
        <f t="shared" si="35"/>
        <v>BTTS</v>
      </c>
    </row>
    <row r="535" spans="11:19" x14ac:dyDescent="0.2">
      <c r="K535" s="12">
        <v>34141</v>
      </c>
      <c r="L535" s="11" t="s">
        <v>2810</v>
      </c>
      <c r="M535" s="11" t="s">
        <v>2816</v>
      </c>
      <c r="N535" s="11">
        <v>1</v>
      </c>
      <c r="O535" s="11">
        <v>1</v>
      </c>
      <c r="P535" s="11">
        <f t="shared" si="32"/>
        <v>2</v>
      </c>
      <c r="Q535" s="11" t="str">
        <f t="shared" si="33"/>
        <v>team b victory</v>
      </c>
      <c r="R535" s="11" t="str">
        <f t="shared" si="34"/>
        <v>at least one scored</v>
      </c>
      <c r="S535" s="11" t="str">
        <f t="shared" si="35"/>
        <v>BTTS</v>
      </c>
    </row>
    <row r="536" spans="11:19" x14ac:dyDescent="0.2">
      <c r="K536" s="12">
        <v>34142</v>
      </c>
      <c r="L536" s="11" t="s">
        <v>2821</v>
      </c>
      <c r="M536" s="11" t="s">
        <v>2804</v>
      </c>
      <c r="N536" s="11">
        <v>2</v>
      </c>
      <c r="O536" s="11">
        <v>1</v>
      </c>
      <c r="P536" s="11">
        <f t="shared" si="32"/>
        <v>3</v>
      </c>
      <c r="Q536" s="11" t="str">
        <f t="shared" si="33"/>
        <v>team a victory</v>
      </c>
      <c r="R536" s="11" t="str">
        <f t="shared" si="34"/>
        <v>at least one scored</v>
      </c>
      <c r="S536" s="11" t="str">
        <f t="shared" si="35"/>
        <v>BTTS</v>
      </c>
    </row>
    <row r="537" spans="11:19" x14ac:dyDescent="0.2">
      <c r="K537" s="12">
        <v>34142</v>
      </c>
      <c r="L537" s="11" t="s">
        <v>2808</v>
      </c>
      <c r="M537" s="11" t="s">
        <v>2820</v>
      </c>
      <c r="N537" s="11">
        <v>3</v>
      </c>
      <c r="O537" s="11">
        <v>3</v>
      </c>
      <c r="P537" s="11">
        <f t="shared" si="32"/>
        <v>6</v>
      </c>
      <c r="Q537" s="11" t="str">
        <f t="shared" si="33"/>
        <v>team a victory</v>
      </c>
      <c r="R537" s="11" t="str">
        <f t="shared" si="34"/>
        <v>at least one scored</v>
      </c>
      <c r="S537" s="11" t="str">
        <f t="shared" si="35"/>
        <v>BTTS</v>
      </c>
    </row>
    <row r="538" spans="11:19" x14ac:dyDescent="0.2">
      <c r="K538" s="12">
        <v>34143</v>
      </c>
      <c r="L538" s="11" t="s">
        <v>2805</v>
      </c>
      <c r="M538" s="11" t="s">
        <v>2818</v>
      </c>
      <c r="N538" s="11">
        <v>1</v>
      </c>
      <c r="O538" s="11">
        <v>1</v>
      </c>
      <c r="P538" s="11">
        <f t="shared" si="32"/>
        <v>2</v>
      </c>
      <c r="Q538" s="11" t="str">
        <f t="shared" si="33"/>
        <v>team b victory</v>
      </c>
      <c r="R538" s="11" t="str">
        <f t="shared" si="34"/>
        <v>at least one scored</v>
      </c>
      <c r="S538" s="11" t="str">
        <f t="shared" si="35"/>
        <v>BTTS</v>
      </c>
    </row>
    <row r="539" spans="11:19" x14ac:dyDescent="0.2">
      <c r="K539" s="12">
        <v>34143</v>
      </c>
      <c r="L539" s="11" t="s">
        <v>2812</v>
      </c>
      <c r="M539" s="11" t="s">
        <v>2815</v>
      </c>
      <c r="N539" s="11">
        <v>0</v>
      </c>
      <c r="O539" s="11">
        <v>0</v>
      </c>
      <c r="P539" s="11">
        <f t="shared" si="32"/>
        <v>0</v>
      </c>
      <c r="Q539" s="11" t="str">
        <f t="shared" si="33"/>
        <v>team b victory</v>
      </c>
      <c r="R539" s="11" t="str">
        <f t="shared" si="34"/>
        <v>no one scored</v>
      </c>
      <c r="S539" s="11" t="str">
        <f t="shared" si="35"/>
        <v>no BTTS</v>
      </c>
    </row>
    <row r="540" spans="11:19" x14ac:dyDescent="0.2">
      <c r="K540" s="12">
        <v>34144</v>
      </c>
      <c r="L540" s="11" t="s">
        <v>2807</v>
      </c>
      <c r="M540" s="11" t="s">
        <v>2810</v>
      </c>
      <c r="N540" s="11">
        <v>3</v>
      </c>
      <c r="O540" s="11">
        <v>0</v>
      </c>
      <c r="P540" s="11">
        <f t="shared" si="32"/>
        <v>3</v>
      </c>
      <c r="Q540" s="11" t="str">
        <f t="shared" si="33"/>
        <v>team a victory</v>
      </c>
      <c r="R540" s="11" t="str">
        <f t="shared" si="34"/>
        <v>at least one scored</v>
      </c>
      <c r="S540" s="11" t="str">
        <f t="shared" si="35"/>
        <v>no BTTS</v>
      </c>
    </row>
    <row r="541" spans="11:19" x14ac:dyDescent="0.2">
      <c r="K541" s="12">
        <v>34144</v>
      </c>
      <c r="L541" s="11" t="s">
        <v>2806</v>
      </c>
      <c r="M541" s="11" t="s">
        <v>2816</v>
      </c>
      <c r="N541" s="11">
        <v>0</v>
      </c>
      <c r="O541" s="11">
        <v>1</v>
      </c>
      <c r="P541" s="11">
        <f t="shared" si="32"/>
        <v>1</v>
      </c>
      <c r="Q541" s="11" t="str">
        <f t="shared" si="33"/>
        <v>team b victory</v>
      </c>
      <c r="R541" s="11" t="str">
        <f t="shared" si="34"/>
        <v>at least one scored</v>
      </c>
      <c r="S541" s="11" t="str">
        <f t="shared" si="35"/>
        <v>no BTTS</v>
      </c>
    </row>
    <row r="542" spans="11:19" x14ac:dyDescent="0.2">
      <c r="K542" s="12">
        <v>34146</v>
      </c>
      <c r="L542" s="11" t="s">
        <v>2818</v>
      </c>
      <c r="M542" s="11" t="s">
        <v>2804</v>
      </c>
      <c r="N542" s="11">
        <v>1</v>
      </c>
      <c r="O542" s="11">
        <v>1</v>
      </c>
      <c r="P542" s="11">
        <f t="shared" si="32"/>
        <v>2</v>
      </c>
      <c r="Q542" s="11" t="str">
        <f t="shared" si="33"/>
        <v>team b victory</v>
      </c>
      <c r="R542" s="11" t="str">
        <f t="shared" si="34"/>
        <v>at least one scored</v>
      </c>
      <c r="S542" s="11" t="str">
        <f t="shared" si="35"/>
        <v>BTTS</v>
      </c>
    </row>
    <row r="543" spans="11:19" x14ac:dyDescent="0.2">
      <c r="K543" s="12">
        <v>34146</v>
      </c>
      <c r="L543" s="11" t="s">
        <v>2821</v>
      </c>
      <c r="M543" s="11" t="s">
        <v>2810</v>
      </c>
      <c r="N543" s="11">
        <v>3</v>
      </c>
      <c r="O543" s="11">
        <v>0</v>
      </c>
      <c r="P543" s="11">
        <f t="shared" si="32"/>
        <v>3</v>
      </c>
      <c r="Q543" s="11" t="str">
        <f t="shared" si="33"/>
        <v>team a victory</v>
      </c>
      <c r="R543" s="11" t="str">
        <f t="shared" si="34"/>
        <v>at least one scored</v>
      </c>
      <c r="S543" s="11" t="str">
        <f t="shared" si="35"/>
        <v>no BTTS</v>
      </c>
    </row>
    <row r="544" spans="11:19" x14ac:dyDescent="0.2">
      <c r="K544" s="12">
        <v>34147</v>
      </c>
      <c r="L544" s="11" t="s">
        <v>2807</v>
      </c>
      <c r="M544" s="11" t="s">
        <v>2805</v>
      </c>
      <c r="N544" s="11">
        <v>1</v>
      </c>
      <c r="O544" s="11">
        <v>1</v>
      </c>
      <c r="P544" s="11">
        <f t="shared" si="32"/>
        <v>2</v>
      </c>
      <c r="Q544" s="11" t="str">
        <f t="shared" si="33"/>
        <v>team a victory</v>
      </c>
      <c r="R544" s="11" t="str">
        <f t="shared" si="34"/>
        <v>at least one scored</v>
      </c>
      <c r="S544" s="11" t="str">
        <f t="shared" si="35"/>
        <v>BTTS</v>
      </c>
    </row>
    <row r="545" spans="11:19" x14ac:dyDescent="0.2">
      <c r="K545" s="12">
        <v>34147</v>
      </c>
      <c r="L545" s="11" t="s">
        <v>2816</v>
      </c>
      <c r="M545" s="11" t="s">
        <v>2812</v>
      </c>
      <c r="N545" s="11">
        <v>2</v>
      </c>
      <c r="O545" s="11">
        <v>4</v>
      </c>
      <c r="P545" s="11">
        <f t="shared" si="32"/>
        <v>6</v>
      </c>
      <c r="Q545" s="11" t="str">
        <f t="shared" si="33"/>
        <v>team a victory</v>
      </c>
      <c r="R545" s="11" t="str">
        <f t="shared" si="34"/>
        <v>at least one scored</v>
      </c>
      <c r="S545" s="11" t="str">
        <f t="shared" si="35"/>
        <v>BTTS</v>
      </c>
    </row>
    <row r="546" spans="11:19" x14ac:dyDescent="0.2">
      <c r="K546" s="12">
        <v>34150</v>
      </c>
      <c r="L546" s="11" t="s">
        <v>2821</v>
      </c>
      <c r="M546" s="11" t="s">
        <v>2812</v>
      </c>
      <c r="N546" s="11">
        <v>0</v>
      </c>
      <c r="O546" s="11">
        <v>2</v>
      </c>
      <c r="P546" s="11">
        <f t="shared" si="32"/>
        <v>2</v>
      </c>
      <c r="Q546" s="11" t="str">
        <f t="shared" si="33"/>
        <v>team b victory</v>
      </c>
      <c r="R546" s="11" t="str">
        <f t="shared" si="34"/>
        <v>at least one scored</v>
      </c>
      <c r="S546" s="11" t="str">
        <f t="shared" si="35"/>
        <v>no BTTS</v>
      </c>
    </row>
    <row r="547" spans="11:19" x14ac:dyDescent="0.2">
      <c r="K547" s="12">
        <v>34151</v>
      </c>
      <c r="L547" s="11" t="s">
        <v>2818</v>
      </c>
      <c r="M547" s="11" t="s">
        <v>2805</v>
      </c>
      <c r="N547" s="11">
        <v>0</v>
      </c>
      <c r="O547" s="11">
        <v>0</v>
      </c>
      <c r="P547" s="11">
        <f t="shared" si="32"/>
        <v>0</v>
      </c>
      <c r="Q547" s="11" t="str">
        <f t="shared" si="33"/>
        <v>team b victory</v>
      </c>
      <c r="R547" s="11" t="str">
        <f t="shared" si="34"/>
        <v>no one scored</v>
      </c>
      <c r="S547" s="11" t="str">
        <f t="shared" si="35"/>
        <v>no BTTS</v>
      </c>
    </row>
    <row r="548" spans="11:19" x14ac:dyDescent="0.2">
      <c r="K548" s="12">
        <v>34153</v>
      </c>
      <c r="L548" s="11" t="s">
        <v>2821</v>
      </c>
      <c r="M548" s="11" t="s">
        <v>2818</v>
      </c>
      <c r="N548" s="11">
        <v>0</v>
      </c>
      <c r="O548" s="11">
        <v>1</v>
      </c>
      <c r="P548" s="11">
        <f t="shared" si="32"/>
        <v>1</v>
      </c>
      <c r="Q548" s="11" t="str">
        <f t="shared" si="33"/>
        <v>team b victory</v>
      </c>
      <c r="R548" s="11" t="str">
        <f t="shared" si="34"/>
        <v>at least one scored</v>
      </c>
      <c r="S548" s="11" t="str">
        <f t="shared" si="35"/>
        <v>no BTTS</v>
      </c>
    </row>
    <row r="549" spans="11:19" x14ac:dyDescent="0.2">
      <c r="K549" s="12">
        <v>34154</v>
      </c>
      <c r="L549" s="11" t="s">
        <v>2805</v>
      </c>
      <c r="M549" s="11" t="s">
        <v>2812</v>
      </c>
      <c r="N549" s="11">
        <v>2</v>
      </c>
      <c r="O549" s="11">
        <v>1</v>
      </c>
      <c r="P549" s="11">
        <f t="shared" si="32"/>
        <v>3</v>
      </c>
      <c r="Q549" s="11" t="str">
        <f t="shared" si="33"/>
        <v>team a victory</v>
      </c>
      <c r="R549" s="11" t="str">
        <f t="shared" si="34"/>
        <v>at least one scored</v>
      </c>
      <c r="S549" s="11" t="str">
        <f t="shared" si="35"/>
        <v>BTTS</v>
      </c>
    </row>
    <row r="550" spans="11:19" x14ac:dyDescent="0.2">
      <c r="K550" s="12">
        <v>34885</v>
      </c>
      <c r="L550" s="11" t="s">
        <v>2804</v>
      </c>
      <c r="M550" s="11" t="s">
        <v>2820</v>
      </c>
      <c r="N550" s="11">
        <v>4</v>
      </c>
      <c r="O550" s="11">
        <v>1</v>
      </c>
      <c r="P550" s="11">
        <f t="shared" si="32"/>
        <v>5</v>
      </c>
      <c r="Q550" s="11" t="str">
        <f t="shared" si="33"/>
        <v>team a victory</v>
      </c>
      <c r="R550" s="11" t="str">
        <f t="shared" si="34"/>
        <v>at least one scored</v>
      </c>
      <c r="S550" s="11" t="str">
        <f t="shared" si="35"/>
        <v>BTTS</v>
      </c>
    </row>
    <row r="551" spans="11:19" x14ac:dyDescent="0.2">
      <c r="K551" s="12">
        <v>34886</v>
      </c>
      <c r="L551" s="11" t="s">
        <v>2812</v>
      </c>
      <c r="M551" s="11" t="s">
        <v>2810</v>
      </c>
      <c r="N551" s="11">
        <v>1</v>
      </c>
      <c r="O551" s="11">
        <v>2</v>
      </c>
      <c r="P551" s="11">
        <f t="shared" si="32"/>
        <v>3</v>
      </c>
      <c r="Q551" s="11" t="str">
        <f t="shared" si="33"/>
        <v>team b victory</v>
      </c>
      <c r="R551" s="11" t="str">
        <f t="shared" si="34"/>
        <v>at least one scored</v>
      </c>
      <c r="S551" s="11" t="str">
        <f t="shared" si="35"/>
        <v>BTTS</v>
      </c>
    </row>
    <row r="552" spans="11:19" x14ac:dyDescent="0.2">
      <c r="K552" s="12">
        <v>34887</v>
      </c>
      <c r="L552" s="11" t="s">
        <v>2807</v>
      </c>
      <c r="M552" s="11" t="s">
        <v>2821</v>
      </c>
      <c r="N552" s="11">
        <v>1</v>
      </c>
      <c r="O552" s="11">
        <v>0</v>
      </c>
      <c r="P552" s="11">
        <f t="shared" si="32"/>
        <v>1</v>
      </c>
      <c r="Q552" s="11" t="str">
        <f t="shared" si="33"/>
        <v>team b victory</v>
      </c>
      <c r="R552" s="11" t="str">
        <f t="shared" si="34"/>
        <v>at least one scored</v>
      </c>
      <c r="S552" s="11" t="str">
        <f t="shared" si="35"/>
        <v>no BTTS</v>
      </c>
    </row>
    <row r="553" spans="11:19" x14ac:dyDescent="0.2">
      <c r="K553" s="12">
        <v>34887</v>
      </c>
      <c r="L553" s="11" t="s">
        <v>2818</v>
      </c>
      <c r="M553" s="11" t="s">
        <v>2816</v>
      </c>
      <c r="N553" s="11">
        <v>1</v>
      </c>
      <c r="O553" s="11">
        <v>1</v>
      </c>
      <c r="P553" s="11">
        <f t="shared" si="32"/>
        <v>2</v>
      </c>
      <c r="Q553" s="11" t="str">
        <f t="shared" si="33"/>
        <v>team a victory</v>
      </c>
      <c r="R553" s="11" t="str">
        <f t="shared" si="34"/>
        <v>at least one scored</v>
      </c>
      <c r="S553" s="11" t="str">
        <f t="shared" si="35"/>
        <v>BTTS</v>
      </c>
    </row>
    <row r="554" spans="11:19" x14ac:dyDescent="0.2">
      <c r="K554" s="12">
        <v>34888</v>
      </c>
      <c r="L554" s="11" t="s">
        <v>2805</v>
      </c>
      <c r="M554" s="11" t="s">
        <v>2815</v>
      </c>
      <c r="N554" s="11">
        <v>2</v>
      </c>
      <c r="O554" s="11">
        <v>1</v>
      </c>
      <c r="P554" s="11">
        <f t="shared" si="32"/>
        <v>3</v>
      </c>
      <c r="Q554" s="11" t="str">
        <f t="shared" si="33"/>
        <v>team a victory</v>
      </c>
      <c r="R554" s="11" t="str">
        <f t="shared" si="34"/>
        <v>at least one scored</v>
      </c>
      <c r="S554" s="11" t="str">
        <f t="shared" si="35"/>
        <v>BTTS</v>
      </c>
    </row>
    <row r="555" spans="11:19" x14ac:dyDescent="0.2">
      <c r="K555" s="12">
        <v>34888</v>
      </c>
      <c r="L555" s="11" t="s">
        <v>2808</v>
      </c>
      <c r="M555" s="11" t="s">
        <v>2806</v>
      </c>
      <c r="N555" s="11">
        <v>2</v>
      </c>
      <c r="O555" s="11">
        <v>1</v>
      </c>
      <c r="P555" s="11">
        <f t="shared" si="32"/>
        <v>3</v>
      </c>
      <c r="Q555" s="11" t="str">
        <f t="shared" si="33"/>
        <v>team a victory</v>
      </c>
      <c r="R555" s="11" t="str">
        <f t="shared" si="34"/>
        <v>at least one scored</v>
      </c>
      <c r="S555" s="11" t="str">
        <f t="shared" si="35"/>
        <v>BTTS</v>
      </c>
    </row>
    <row r="556" spans="11:19" x14ac:dyDescent="0.2">
      <c r="K556" s="12">
        <v>34889</v>
      </c>
      <c r="L556" s="11" t="s">
        <v>2812</v>
      </c>
      <c r="M556" s="11" t="s">
        <v>2820</v>
      </c>
      <c r="N556" s="11">
        <v>3</v>
      </c>
      <c r="O556" s="11">
        <v>1</v>
      </c>
      <c r="P556" s="11">
        <f t="shared" si="32"/>
        <v>4</v>
      </c>
      <c r="Q556" s="11" t="str">
        <f t="shared" si="33"/>
        <v>team a victory</v>
      </c>
      <c r="R556" s="11" t="str">
        <f t="shared" si="34"/>
        <v>at least one scored</v>
      </c>
      <c r="S556" s="11" t="str">
        <f t="shared" si="35"/>
        <v>BTTS</v>
      </c>
    </row>
    <row r="557" spans="11:19" x14ac:dyDescent="0.2">
      <c r="K557" s="12">
        <v>34889</v>
      </c>
      <c r="L557" s="11" t="s">
        <v>2804</v>
      </c>
      <c r="M557" s="11" t="s">
        <v>2810</v>
      </c>
      <c r="N557" s="11">
        <v>1</v>
      </c>
      <c r="O557" s="11">
        <v>0</v>
      </c>
      <c r="P557" s="11">
        <f t="shared" si="32"/>
        <v>1</v>
      </c>
      <c r="Q557" s="11" t="str">
        <f t="shared" si="33"/>
        <v>team b victory</v>
      </c>
      <c r="R557" s="11" t="str">
        <f t="shared" si="34"/>
        <v>at least one scored</v>
      </c>
      <c r="S557" s="11" t="str">
        <f t="shared" si="35"/>
        <v>no BTTS</v>
      </c>
    </row>
    <row r="558" spans="11:19" x14ac:dyDescent="0.2">
      <c r="K558" s="12">
        <v>34890</v>
      </c>
      <c r="L558" s="11" t="s">
        <v>2807</v>
      </c>
      <c r="M558" s="11" t="s">
        <v>2816</v>
      </c>
      <c r="N558" s="11">
        <v>2</v>
      </c>
      <c r="O558" s="11">
        <v>0</v>
      </c>
      <c r="P558" s="11">
        <f t="shared" si="32"/>
        <v>2</v>
      </c>
      <c r="Q558" s="11" t="str">
        <f t="shared" si="33"/>
        <v>team a victory</v>
      </c>
      <c r="R558" s="11" t="str">
        <f t="shared" si="34"/>
        <v>at least one scored</v>
      </c>
      <c r="S558" s="11" t="str">
        <f t="shared" si="35"/>
        <v>no BTTS</v>
      </c>
    </row>
    <row r="559" spans="11:19" x14ac:dyDescent="0.2">
      <c r="K559" s="12">
        <v>34890</v>
      </c>
      <c r="L559" s="11" t="s">
        <v>2818</v>
      </c>
      <c r="M559" s="11" t="s">
        <v>2821</v>
      </c>
      <c r="N559" s="11">
        <v>1</v>
      </c>
      <c r="O559" s="11">
        <v>0</v>
      </c>
      <c r="P559" s="11">
        <f t="shared" si="32"/>
        <v>1</v>
      </c>
      <c r="Q559" s="11" t="str">
        <f t="shared" si="33"/>
        <v>team a victory</v>
      </c>
      <c r="R559" s="11" t="str">
        <f t="shared" si="34"/>
        <v>at least one scored</v>
      </c>
      <c r="S559" s="11" t="str">
        <f t="shared" si="35"/>
        <v>no BTTS</v>
      </c>
    </row>
    <row r="560" spans="11:19" x14ac:dyDescent="0.2">
      <c r="K560" s="12">
        <v>34891</v>
      </c>
      <c r="L560" s="11" t="s">
        <v>2805</v>
      </c>
      <c r="M560" s="11" t="s">
        <v>2806</v>
      </c>
      <c r="N560" s="11">
        <v>4</v>
      </c>
      <c r="O560" s="11">
        <v>0</v>
      </c>
      <c r="P560" s="11">
        <f t="shared" si="32"/>
        <v>4</v>
      </c>
      <c r="Q560" s="11" t="str">
        <f t="shared" si="33"/>
        <v>team a victory</v>
      </c>
      <c r="R560" s="11" t="str">
        <f t="shared" si="34"/>
        <v>at least one scored</v>
      </c>
      <c r="S560" s="11" t="str">
        <f t="shared" si="35"/>
        <v>no BTTS</v>
      </c>
    </row>
    <row r="561" spans="11:19" x14ac:dyDescent="0.2">
      <c r="K561" s="12">
        <v>34891</v>
      </c>
      <c r="L561" s="11" t="s">
        <v>2808</v>
      </c>
      <c r="M561" s="11" t="s">
        <v>2815</v>
      </c>
      <c r="N561" s="11">
        <v>0</v>
      </c>
      <c r="O561" s="11">
        <v>1</v>
      </c>
      <c r="P561" s="11">
        <f t="shared" si="32"/>
        <v>1</v>
      </c>
      <c r="Q561" s="11" t="str">
        <f t="shared" si="33"/>
        <v>team b victory</v>
      </c>
      <c r="R561" s="11" t="str">
        <f t="shared" si="34"/>
        <v>at least one scored</v>
      </c>
      <c r="S561" s="11" t="str">
        <f t="shared" si="35"/>
        <v>no BTTS</v>
      </c>
    </row>
    <row r="562" spans="11:19" x14ac:dyDescent="0.2">
      <c r="K562" s="12">
        <v>34892</v>
      </c>
      <c r="L562" s="11" t="s">
        <v>2810</v>
      </c>
      <c r="M562" s="11" t="s">
        <v>2820</v>
      </c>
      <c r="N562" s="11">
        <v>3</v>
      </c>
      <c r="O562" s="11">
        <v>2</v>
      </c>
      <c r="P562" s="11">
        <f t="shared" si="32"/>
        <v>5</v>
      </c>
      <c r="Q562" s="11" t="str">
        <f t="shared" si="33"/>
        <v>team a victory</v>
      </c>
      <c r="R562" s="11" t="str">
        <f t="shared" si="34"/>
        <v>at least one scored</v>
      </c>
      <c r="S562" s="11" t="str">
        <f t="shared" si="35"/>
        <v>BTTS</v>
      </c>
    </row>
    <row r="563" spans="11:19" x14ac:dyDescent="0.2">
      <c r="K563" s="12">
        <v>34893</v>
      </c>
      <c r="L563" s="11" t="s">
        <v>2807</v>
      </c>
      <c r="M563" s="11" t="s">
        <v>2818</v>
      </c>
      <c r="N563" s="11">
        <v>3</v>
      </c>
      <c r="O563" s="11">
        <v>0</v>
      </c>
      <c r="P563" s="11">
        <f t="shared" si="32"/>
        <v>3</v>
      </c>
      <c r="Q563" s="11" t="str">
        <f t="shared" si="33"/>
        <v>team a victory</v>
      </c>
      <c r="R563" s="11" t="str">
        <f t="shared" si="34"/>
        <v>at least one scored</v>
      </c>
      <c r="S563" s="11" t="str">
        <f t="shared" si="35"/>
        <v>no BTTS</v>
      </c>
    </row>
    <row r="564" spans="11:19" x14ac:dyDescent="0.2">
      <c r="K564" s="12">
        <v>34893</v>
      </c>
      <c r="L564" s="11" t="s">
        <v>2816</v>
      </c>
      <c r="M564" s="11" t="s">
        <v>2821</v>
      </c>
      <c r="N564" s="11">
        <v>1</v>
      </c>
      <c r="O564" s="11">
        <v>2</v>
      </c>
      <c r="P564" s="11">
        <f t="shared" si="32"/>
        <v>3</v>
      </c>
      <c r="Q564" s="11" t="str">
        <f t="shared" si="33"/>
        <v>team a victory</v>
      </c>
      <c r="R564" s="11" t="str">
        <f t="shared" si="34"/>
        <v>at least one scored</v>
      </c>
      <c r="S564" s="11" t="str">
        <f t="shared" si="35"/>
        <v>BTTS</v>
      </c>
    </row>
    <row r="565" spans="11:19" x14ac:dyDescent="0.2">
      <c r="K565" s="12">
        <v>34893</v>
      </c>
      <c r="L565" s="11" t="s">
        <v>2804</v>
      </c>
      <c r="M565" s="11" t="s">
        <v>2812</v>
      </c>
      <c r="N565" s="11">
        <v>1</v>
      </c>
      <c r="O565" s="11">
        <v>1</v>
      </c>
      <c r="P565" s="11">
        <f t="shared" si="32"/>
        <v>2</v>
      </c>
      <c r="Q565" s="11" t="str">
        <f t="shared" si="33"/>
        <v>team b victory</v>
      </c>
      <c r="R565" s="11" t="str">
        <f t="shared" si="34"/>
        <v>at least one scored</v>
      </c>
      <c r="S565" s="11" t="str">
        <f t="shared" si="35"/>
        <v>BTTS</v>
      </c>
    </row>
    <row r="566" spans="11:19" x14ac:dyDescent="0.2">
      <c r="K566" s="12">
        <v>34894</v>
      </c>
      <c r="L566" s="11" t="s">
        <v>2805</v>
      </c>
      <c r="M566" s="11" t="s">
        <v>2808</v>
      </c>
      <c r="N566" s="11">
        <v>0</v>
      </c>
      <c r="O566" s="11">
        <v>3</v>
      </c>
      <c r="P566" s="11">
        <f t="shared" si="32"/>
        <v>3</v>
      </c>
      <c r="Q566" s="11" t="str">
        <f t="shared" si="33"/>
        <v>team b victory</v>
      </c>
      <c r="R566" s="11" t="str">
        <f t="shared" si="34"/>
        <v>at least one scored</v>
      </c>
      <c r="S566" s="11" t="str">
        <f t="shared" si="35"/>
        <v>no BTTS</v>
      </c>
    </row>
    <row r="567" spans="11:19" x14ac:dyDescent="0.2">
      <c r="K567" s="12">
        <v>34894</v>
      </c>
      <c r="L567" s="11" t="s">
        <v>2806</v>
      </c>
      <c r="M567" s="11" t="s">
        <v>2815</v>
      </c>
      <c r="N567" s="11">
        <v>2</v>
      </c>
      <c r="O567" s="11">
        <v>2</v>
      </c>
      <c r="P567" s="11">
        <f t="shared" si="32"/>
        <v>4</v>
      </c>
      <c r="Q567" s="11" t="str">
        <f t="shared" si="33"/>
        <v>team b victory</v>
      </c>
      <c r="R567" s="11" t="str">
        <f t="shared" si="34"/>
        <v>at least one scored</v>
      </c>
      <c r="S567" s="11" t="str">
        <f t="shared" si="35"/>
        <v>BTTS</v>
      </c>
    </row>
    <row r="568" spans="11:19" x14ac:dyDescent="0.2">
      <c r="K568" s="12">
        <v>34896</v>
      </c>
      <c r="L568" s="11" t="s">
        <v>2810</v>
      </c>
      <c r="M568" s="11" t="s">
        <v>2818</v>
      </c>
      <c r="N568" s="11">
        <v>1</v>
      </c>
      <c r="O568" s="11">
        <v>1</v>
      </c>
      <c r="P568" s="11">
        <f t="shared" si="32"/>
        <v>2</v>
      </c>
      <c r="Q568" s="11" t="str">
        <f t="shared" si="33"/>
        <v>team b victory</v>
      </c>
      <c r="R568" s="11" t="str">
        <f t="shared" si="34"/>
        <v>at least one scored</v>
      </c>
      <c r="S568" s="11" t="str">
        <f t="shared" si="35"/>
        <v>BTTS</v>
      </c>
    </row>
    <row r="569" spans="11:19" x14ac:dyDescent="0.2">
      <c r="K569" s="12">
        <v>34896</v>
      </c>
      <c r="L569" s="11" t="s">
        <v>2804</v>
      </c>
      <c r="M569" s="11" t="s">
        <v>2815</v>
      </c>
      <c r="N569" s="11">
        <v>2</v>
      </c>
      <c r="O569" s="11">
        <v>1</v>
      </c>
      <c r="P569" s="11">
        <f t="shared" si="32"/>
        <v>3</v>
      </c>
      <c r="Q569" s="11" t="str">
        <f t="shared" si="33"/>
        <v>team a victory</v>
      </c>
      <c r="R569" s="11" t="str">
        <f t="shared" si="34"/>
        <v>at least one scored</v>
      </c>
      <c r="S569" s="11" t="str">
        <f t="shared" si="35"/>
        <v>BTTS</v>
      </c>
    </row>
    <row r="570" spans="11:19" x14ac:dyDescent="0.2">
      <c r="K570" s="12">
        <v>34897</v>
      </c>
      <c r="L570" s="11" t="s">
        <v>2807</v>
      </c>
      <c r="M570" s="11" t="s">
        <v>2805</v>
      </c>
      <c r="N570" s="11">
        <v>2</v>
      </c>
      <c r="O570" s="11">
        <v>2</v>
      </c>
      <c r="P570" s="11">
        <f t="shared" si="32"/>
        <v>4</v>
      </c>
      <c r="Q570" s="11" t="str">
        <f t="shared" si="33"/>
        <v>team a victory</v>
      </c>
      <c r="R570" s="11" t="str">
        <f t="shared" si="34"/>
        <v>at least one scored</v>
      </c>
      <c r="S570" s="11" t="str">
        <f t="shared" si="35"/>
        <v>BTTS</v>
      </c>
    </row>
    <row r="571" spans="11:19" x14ac:dyDescent="0.2">
      <c r="K571" s="12">
        <v>34897</v>
      </c>
      <c r="L571" s="11" t="s">
        <v>2808</v>
      </c>
      <c r="M571" s="11" t="s">
        <v>2812</v>
      </c>
      <c r="N571" s="11">
        <v>0</v>
      </c>
      <c r="O571" s="11">
        <v>0</v>
      </c>
      <c r="P571" s="11">
        <f t="shared" si="32"/>
        <v>0</v>
      </c>
      <c r="Q571" s="11" t="str">
        <f t="shared" si="33"/>
        <v>team b victory</v>
      </c>
      <c r="R571" s="11" t="str">
        <f t="shared" si="34"/>
        <v>no one scored</v>
      </c>
      <c r="S571" s="11" t="str">
        <f t="shared" si="35"/>
        <v>no BTTS</v>
      </c>
    </row>
    <row r="572" spans="11:19" x14ac:dyDescent="0.2">
      <c r="K572" s="12">
        <v>34899</v>
      </c>
      <c r="L572" s="11" t="s">
        <v>2804</v>
      </c>
      <c r="M572" s="11" t="s">
        <v>2818</v>
      </c>
      <c r="N572" s="11">
        <v>2</v>
      </c>
      <c r="O572" s="11">
        <v>0</v>
      </c>
      <c r="P572" s="11">
        <f t="shared" si="32"/>
        <v>2</v>
      </c>
      <c r="Q572" s="11" t="str">
        <f t="shared" si="33"/>
        <v>team a victory</v>
      </c>
      <c r="R572" s="11" t="str">
        <f t="shared" si="34"/>
        <v>at least one scored</v>
      </c>
      <c r="S572" s="11" t="str">
        <f t="shared" si="35"/>
        <v>no BTTS</v>
      </c>
    </row>
    <row r="573" spans="11:19" x14ac:dyDescent="0.2">
      <c r="K573" s="12">
        <v>34900</v>
      </c>
      <c r="L573" s="11" t="s">
        <v>2808</v>
      </c>
      <c r="M573" s="11" t="s">
        <v>2807</v>
      </c>
      <c r="N573" s="11">
        <v>0</v>
      </c>
      <c r="O573" s="11">
        <v>1</v>
      </c>
      <c r="P573" s="11">
        <f t="shared" si="32"/>
        <v>1</v>
      </c>
      <c r="Q573" s="11" t="str">
        <f t="shared" si="33"/>
        <v>team b victory</v>
      </c>
      <c r="R573" s="11" t="str">
        <f t="shared" si="34"/>
        <v>at least one scored</v>
      </c>
      <c r="S573" s="11" t="str">
        <f t="shared" si="35"/>
        <v>no BTTS</v>
      </c>
    </row>
    <row r="574" spans="11:19" x14ac:dyDescent="0.2">
      <c r="K574" s="12">
        <v>34902</v>
      </c>
      <c r="L574" s="11" t="s">
        <v>2818</v>
      </c>
      <c r="M574" s="11" t="s">
        <v>2808</v>
      </c>
      <c r="N574" s="11">
        <v>4</v>
      </c>
      <c r="O574" s="11">
        <v>1</v>
      </c>
      <c r="P574" s="11">
        <f t="shared" si="32"/>
        <v>5</v>
      </c>
      <c r="Q574" s="11" t="str">
        <f t="shared" si="33"/>
        <v>team a victory</v>
      </c>
      <c r="R574" s="11" t="str">
        <f t="shared" si="34"/>
        <v>at least one scored</v>
      </c>
      <c r="S574" s="11" t="str">
        <f t="shared" si="35"/>
        <v>BTTS</v>
      </c>
    </row>
    <row r="575" spans="11:19" x14ac:dyDescent="0.2">
      <c r="K575" s="12">
        <v>34903</v>
      </c>
      <c r="L575" s="11" t="s">
        <v>2804</v>
      </c>
      <c r="M575" s="11" t="s">
        <v>2807</v>
      </c>
      <c r="N575" s="11">
        <v>1</v>
      </c>
      <c r="O575" s="11">
        <v>1</v>
      </c>
      <c r="P575" s="11">
        <f t="shared" si="32"/>
        <v>2</v>
      </c>
      <c r="Q575" s="11" t="str">
        <f t="shared" si="33"/>
        <v>team b victory</v>
      </c>
      <c r="R575" s="11" t="str">
        <f t="shared" si="34"/>
        <v>at least one scored</v>
      </c>
      <c r="S575" s="11" t="str">
        <f t="shared" si="35"/>
        <v>BTTS</v>
      </c>
    </row>
    <row r="576" spans="11:19" x14ac:dyDescent="0.2">
      <c r="K576" s="12">
        <v>35592</v>
      </c>
      <c r="L576" s="11" t="s">
        <v>2805</v>
      </c>
      <c r="M576" s="11" t="s">
        <v>2821</v>
      </c>
      <c r="N576" s="11">
        <v>0</v>
      </c>
      <c r="O576" s="11">
        <v>0</v>
      </c>
      <c r="P576" s="11">
        <f t="shared" si="32"/>
        <v>0</v>
      </c>
      <c r="Q576" s="11" t="str">
        <f t="shared" si="33"/>
        <v>team b victory</v>
      </c>
      <c r="R576" s="11" t="str">
        <f t="shared" si="34"/>
        <v>no one scored</v>
      </c>
      <c r="S576" s="11" t="str">
        <f t="shared" si="35"/>
        <v>no BTTS</v>
      </c>
    </row>
    <row r="577" spans="11:19" x14ac:dyDescent="0.2">
      <c r="K577" s="12">
        <v>35592</v>
      </c>
      <c r="L577" s="11" t="s">
        <v>2806</v>
      </c>
      <c r="M577" s="11" t="s">
        <v>2810</v>
      </c>
      <c r="N577" s="11">
        <v>0</v>
      </c>
      <c r="O577" s="11">
        <v>1</v>
      </c>
      <c r="P577" s="11">
        <f t="shared" si="32"/>
        <v>1</v>
      </c>
      <c r="Q577" s="11" t="str">
        <f t="shared" si="33"/>
        <v>team b victory</v>
      </c>
      <c r="R577" s="11" t="str">
        <f t="shared" si="34"/>
        <v>at least one scored</v>
      </c>
      <c r="S577" s="11" t="str">
        <f t="shared" si="35"/>
        <v>no BTTS</v>
      </c>
    </row>
    <row r="578" spans="11:19" x14ac:dyDescent="0.2">
      <c r="K578" s="12">
        <v>35593</v>
      </c>
      <c r="L578" s="11" t="s">
        <v>2815</v>
      </c>
      <c r="M578" s="11" t="s">
        <v>2820</v>
      </c>
      <c r="N578" s="11">
        <v>1</v>
      </c>
      <c r="O578" s="11">
        <v>0</v>
      </c>
      <c r="P578" s="11">
        <f t="shared" si="32"/>
        <v>1</v>
      </c>
      <c r="Q578" s="11" t="str">
        <f t="shared" si="33"/>
        <v>team b victory</v>
      </c>
      <c r="R578" s="11" t="str">
        <f t="shared" si="34"/>
        <v>at least one scored</v>
      </c>
      <c r="S578" s="11" t="str">
        <f t="shared" si="35"/>
        <v>no BTTS</v>
      </c>
    </row>
    <row r="579" spans="11:19" x14ac:dyDescent="0.2">
      <c r="K579" s="12">
        <v>35593</v>
      </c>
      <c r="L579" s="11" t="s">
        <v>2816</v>
      </c>
      <c r="M579" s="11" t="s">
        <v>2804</v>
      </c>
      <c r="N579" s="11">
        <v>1</v>
      </c>
      <c r="O579" s="11">
        <v>0</v>
      </c>
      <c r="P579" s="11">
        <f t="shared" ref="P579:P642" si="36">N579+O579</f>
        <v>1</v>
      </c>
      <c r="Q579" s="11" t="str">
        <f t="shared" ref="Q579:Q642" si="37">IF(N579&gt; O578,"team a victory", "team b victory")</f>
        <v>team a victory</v>
      </c>
      <c r="R579" s="11" t="str">
        <f t="shared" ref="R579:R642" si="38">IF(N579+O579&gt;0, "at least one scored", "no one scored")</f>
        <v>at least one scored</v>
      </c>
      <c r="S579" s="11" t="str">
        <f t="shared" ref="S579:S642" si="39">IF(AND(N579&gt;=1, O579&gt;=1), "BTTS", "no BTTS")</f>
        <v>no BTTS</v>
      </c>
    </row>
    <row r="580" spans="11:19" x14ac:dyDescent="0.2">
      <c r="K580" s="12">
        <v>35594</v>
      </c>
      <c r="L580" s="11" t="s">
        <v>2807</v>
      </c>
      <c r="M580" s="11" t="s">
        <v>2811</v>
      </c>
      <c r="N580" s="11">
        <v>5</v>
      </c>
      <c r="O580" s="11">
        <v>0</v>
      </c>
      <c r="P580" s="11">
        <f t="shared" si="36"/>
        <v>5</v>
      </c>
      <c r="Q580" s="11" t="str">
        <f t="shared" si="37"/>
        <v>team a victory</v>
      </c>
      <c r="R580" s="11" t="str">
        <f t="shared" si="38"/>
        <v>at least one scored</v>
      </c>
      <c r="S580" s="11" t="str">
        <f t="shared" si="39"/>
        <v>no BTTS</v>
      </c>
    </row>
    <row r="581" spans="11:19" x14ac:dyDescent="0.2">
      <c r="K581" s="12">
        <v>35594</v>
      </c>
      <c r="L581" s="11" t="s">
        <v>2812</v>
      </c>
      <c r="M581" s="11" t="s">
        <v>2818</v>
      </c>
      <c r="N581" s="11">
        <v>2</v>
      </c>
      <c r="O581" s="11">
        <v>1</v>
      </c>
      <c r="P581" s="11">
        <f t="shared" si="36"/>
        <v>3</v>
      </c>
      <c r="Q581" s="11" t="str">
        <f t="shared" si="37"/>
        <v>team a victory</v>
      </c>
      <c r="R581" s="11" t="str">
        <f t="shared" si="38"/>
        <v>at least one scored</v>
      </c>
      <c r="S581" s="11" t="str">
        <f t="shared" si="39"/>
        <v>BTTS</v>
      </c>
    </row>
    <row r="582" spans="11:19" x14ac:dyDescent="0.2">
      <c r="K582" s="12">
        <v>35595</v>
      </c>
      <c r="L582" s="11" t="s">
        <v>2805</v>
      </c>
      <c r="M582" s="11" t="s">
        <v>2806</v>
      </c>
      <c r="N582" s="11">
        <v>2</v>
      </c>
      <c r="O582" s="11">
        <v>0</v>
      </c>
      <c r="P582" s="11">
        <f t="shared" si="36"/>
        <v>2</v>
      </c>
      <c r="Q582" s="11" t="str">
        <f t="shared" si="37"/>
        <v>team a victory</v>
      </c>
      <c r="R582" s="11" t="str">
        <f t="shared" si="38"/>
        <v>at least one scored</v>
      </c>
      <c r="S582" s="11" t="str">
        <f t="shared" si="39"/>
        <v>no BTTS</v>
      </c>
    </row>
    <row r="583" spans="11:19" x14ac:dyDescent="0.2">
      <c r="K583" s="12">
        <v>35595</v>
      </c>
      <c r="L583" s="11" t="s">
        <v>2810</v>
      </c>
      <c r="M583" s="11" t="s">
        <v>2821</v>
      </c>
      <c r="N583" s="11">
        <v>0</v>
      </c>
      <c r="O583" s="11">
        <v>2</v>
      </c>
      <c r="P583" s="11">
        <f t="shared" si="36"/>
        <v>2</v>
      </c>
      <c r="Q583" s="11" t="str">
        <f t="shared" si="37"/>
        <v>team b victory</v>
      </c>
      <c r="R583" s="11" t="str">
        <f t="shared" si="38"/>
        <v>at least one scored</v>
      </c>
      <c r="S583" s="11" t="str">
        <f t="shared" si="39"/>
        <v>no BTTS</v>
      </c>
    </row>
    <row r="584" spans="11:19" x14ac:dyDescent="0.2">
      <c r="K584" s="12">
        <v>35596</v>
      </c>
      <c r="L584" s="11" t="s">
        <v>2815</v>
      </c>
      <c r="M584" s="11" t="s">
        <v>2816</v>
      </c>
      <c r="N584" s="11">
        <v>2</v>
      </c>
      <c r="O584" s="11">
        <v>0</v>
      </c>
      <c r="P584" s="11">
        <f t="shared" si="36"/>
        <v>2</v>
      </c>
      <c r="Q584" s="11" t="str">
        <f t="shared" si="37"/>
        <v>team b victory</v>
      </c>
      <c r="R584" s="11" t="str">
        <f t="shared" si="38"/>
        <v>at least one scored</v>
      </c>
      <c r="S584" s="11" t="str">
        <f t="shared" si="39"/>
        <v>no BTTS</v>
      </c>
    </row>
    <row r="585" spans="11:19" x14ac:dyDescent="0.2">
      <c r="K585" s="12">
        <v>35596</v>
      </c>
      <c r="L585" s="11" t="s">
        <v>2804</v>
      </c>
      <c r="M585" s="11" t="s">
        <v>2820</v>
      </c>
      <c r="N585" s="11">
        <v>2</v>
      </c>
      <c r="O585" s="11">
        <v>0</v>
      </c>
      <c r="P585" s="11">
        <f t="shared" si="36"/>
        <v>2</v>
      </c>
      <c r="Q585" s="11" t="str">
        <f t="shared" si="37"/>
        <v>team a victory</v>
      </c>
      <c r="R585" s="11" t="str">
        <f t="shared" si="38"/>
        <v>at least one scored</v>
      </c>
      <c r="S585" s="11" t="str">
        <f t="shared" si="39"/>
        <v>no BTTS</v>
      </c>
    </row>
    <row r="586" spans="11:19" x14ac:dyDescent="0.2">
      <c r="K586" s="12">
        <v>35597</v>
      </c>
      <c r="L586" s="11" t="s">
        <v>2807</v>
      </c>
      <c r="M586" s="11" t="s">
        <v>2812</v>
      </c>
      <c r="N586" s="11">
        <v>3</v>
      </c>
      <c r="O586" s="11">
        <v>2</v>
      </c>
      <c r="P586" s="11">
        <f t="shared" si="36"/>
        <v>5</v>
      </c>
      <c r="Q586" s="11" t="str">
        <f t="shared" si="37"/>
        <v>team a victory</v>
      </c>
      <c r="R586" s="11" t="str">
        <f t="shared" si="38"/>
        <v>at least one scored</v>
      </c>
      <c r="S586" s="11" t="str">
        <f t="shared" si="39"/>
        <v>BTTS</v>
      </c>
    </row>
    <row r="587" spans="11:19" x14ac:dyDescent="0.2">
      <c r="K587" s="12">
        <v>35597</v>
      </c>
      <c r="L587" s="11" t="s">
        <v>2818</v>
      </c>
      <c r="M587" s="11" t="s">
        <v>2811</v>
      </c>
      <c r="N587" s="11">
        <v>4</v>
      </c>
      <c r="O587" s="11">
        <v>1</v>
      </c>
      <c r="P587" s="11">
        <f t="shared" si="36"/>
        <v>5</v>
      </c>
      <c r="Q587" s="11" t="str">
        <f t="shared" si="37"/>
        <v>team a victory</v>
      </c>
      <c r="R587" s="11" t="str">
        <f t="shared" si="38"/>
        <v>at least one scored</v>
      </c>
      <c r="S587" s="11" t="str">
        <f t="shared" si="39"/>
        <v>BTTS</v>
      </c>
    </row>
    <row r="588" spans="11:19" x14ac:dyDescent="0.2">
      <c r="K588" s="12">
        <v>35598</v>
      </c>
      <c r="L588" s="11" t="s">
        <v>2805</v>
      </c>
      <c r="M588" s="11" t="s">
        <v>2810</v>
      </c>
      <c r="N588" s="11">
        <v>1</v>
      </c>
      <c r="O588" s="11">
        <v>1</v>
      </c>
      <c r="P588" s="11">
        <f t="shared" si="36"/>
        <v>2</v>
      </c>
      <c r="Q588" s="11" t="str">
        <f t="shared" si="37"/>
        <v>team b victory</v>
      </c>
      <c r="R588" s="11" t="str">
        <f t="shared" si="38"/>
        <v>at least one scored</v>
      </c>
      <c r="S588" s="11" t="str">
        <f t="shared" si="39"/>
        <v>BTTS</v>
      </c>
    </row>
    <row r="589" spans="11:19" x14ac:dyDescent="0.2">
      <c r="K589" s="12">
        <v>35598</v>
      </c>
      <c r="L589" s="11" t="s">
        <v>2806</v>
      </c>
      <c r="M589" s="11" t="s">
        <v>2821</v>
      </c>
      <c r="N589" s="11">
        <v>1</v>
      </c>
      <c r="O589" s="11">
        <v>2</v>
      </c>
      <c r="P589" s="11">
        <f t="shared" si="36"/>
        <v>3</v>
      </c>
      <c r="Q589" s="11" t="str">
        <f t="shared" si="37"/>
        <v>team b victory</v>
      </c>
      <c r="R589" s="11" t="str">
        <f t="shared" si="38"/>
        <v>at least one scored</v>
      </c>
      <c r="S589" s="11" t="str">
        <f t="shared" si="39"/>
        <v>BTTS</v>
      </c>
    </row>
    <row r="590" spans="11:19" x14ac:dyDescent="0.2">
      <c r="K590" s="12">
        <v>35599</v>
      </c>
      <c r="L590" s="11" t="s">
        <v>2815</v>
      </c>
      <c r="M590" s="11" t="s">
        <v>2804</v>
      </c>
      <c r="N590" s="11">
        <v>1</v>
      </c>
      <c r="O590" s="11">
        <v>0</v>
      </c>
      <c r="P590" s="11">
        <f t="shared" si="36"/>
        <v>1</v>
      </c>
      <c r="Q590" s="11" t="str">
        <f t="shared" si="37"/>
        <v>team b victory</v>
      </c>
      <c r="R590" s="11" t="str">
        <f t="shared" si="38"/>
        <v>at least one scored</v>
      </c>
      <c r="S590" s="11" t="str">
        <f t="shared" si="39"/>
        <v>no BTTS</v>
      </c>
    </row>
    <row r="591" spans="11:19" x14ac:dyDescent="0.2">
      <c r="K591" s="12">
        <v>35599</v>
      </c>
      <c r="L591" s="11" t="s">
        <v>2816</v>
      </c>
      <c r="M591" s="11" t="s">
        <v>2820</v>
      </c>
      <c r="N591" s="11">
        <v>2</v>
      </c>
      <c r="O591" s="11">
        <v>0</v>
      </c>
      <c r="P591" s="11">
        <f t="shared" si="36"/>
        <v>2</v>
      </c>
      <c r="Q591" s="11" t="str">
        <f t="shared" si="37"/>
        <v>team a victory</v>
      </c>
      <c r="R591" s="11" t="str">
        <f t="shared" si="38"/>
        <v>at least one scored</v>
      </c>
      <c r="S591" s="11" t="str">
        <f t="shared" si="39"/>
        <v>no BTTS</v>
      </c>
    </row>
    <row r="592" spans="11:19" x14ac:dyDescent="0.2">
      <c r="K592" s="12">
        <v>35600</v>
      </c>
      <c r="L592" s="11" t="s">
        <v>2807</v>
      </c>
      <c r="M592" s="11" t="s">
        <v>2818</v>
      </c>
      <c r="N592" s="11">
        <v>2</v>
      </c>
      <c r="O592" s="11">
        <v>0</v>
      </c>
      <c r="P592" s="11">
        <f t="shared" si="36"/>
        <v>2</v>
      </c>
      <c r="Q592" s="11" t="str">
        <f t="shared" si="37"/>
        <v>team a victory</v>
      </c>
      <c r="R592" s="11" t="str">
        <f t="shared" si="38"/>
        <v>at least one scored</v>
      </c>
      <c r="S592" s="11" t="str">
        <f t="shared" si="39"/>
        <v>no BTTS</v>
      </c>
    </row>
    <row r="593" spans="11:19" x14ac:dyDescent="0.2">
      <c r="K593" s="12">
        <v>35600</v>
      </c>
      <c r="L593" s="11" t="s">
        <v>2812</v>
      </c>
      <c r="M593" s="11" t="s">
        <v>2811</v>
      </c>
      <c r="N593" s="11">
        <v>1</v>
      </c>
      <c r="O593" s="11">
        <v>1</v>
      </c>
      <c r="P593" s="11">
        <f t="shared" si="36"/>
        <v>2</v>
      </c>
      <c r="Q593" s="11" t="str">
        <f t="shared" si="37"/>
        <v>team a victory</v>
      </c>
      <c r="R593" s="11" t="str">
        <f t="shared" si="38"/>
        <v>at least one scored</v>
      </c>
      <c r="S593" s="11" t="str">
        <f t="shared" si="39"/>
        <v>BTTS</v>
      </c>
    </row>
    <row r="594" spans="11:19" x14ac:dyDescent="0.2">
      <c r="K594" s="12">
        <v>35602</v>
      </c>
      <c r="L594" s="11" t="s">
        <v>2815</v>
      </c>
      <c r="M594" s="11" t="s">
        <v>2818</v>
      </c>
      <c r="N594" s="11">
        <v>2</v>
      </c>
      <c r="O594" s="11">
        <v>1</v>
      </c>
      <c r="P594" s="11">
        <f t="shared" si="36"/>
        <v>3</v>
      </c>
      <c r="Q594" s="11" t="str">
        <f t="shared" si="37"/>
        <v>team a victory</v>
      </c>
      <c r="R594" s="11" t="str">
        <f t="shared" si="38"/>
        <v>at least one scored</v>
      </c>
      <c r="S594" s="11" t="str">
        <f t="shared" si="39"/>
        <v>BTTS</v>
      </c>
    </row>
    <row r="595" spans="11:19" x14ac:dyDescent="0.2">
      <c r="K595" s="12">
        <v>35602</v>
      </c>
      <c r="L595" s="11" t="s">
        <v>2816</v>
      </c>
      <c r="M595" s="11" t="s">
        <v>2805</v>
      </c>
      <c r="N595" s="11">
        <v>2</v>
      </c>
      <c r="O595" s="11">
        <v>1</v>
      </c>
      <c r="P595" s="11">
        <f t="shared" si="36"/>
        <v>3</v>
      </c>
      <c r="Q595" s="11" t="str">
        <f t="shared" si="37"/>
        <v>team a victory</v>
      </c>
      <c r="R595" s="11" t="str">
        <f t="shared" si="38"/>
        <v>at least one scored</v>
      </c>
      <c r="S595" s="11" t="str">
        <f t="shared" si="39"/>
        <v>BTTS</v>
      </c>
    </row>
    <row r="596" spans="11:19" x14ac:dyDescent="0.2">
      <c r="K596" s="12">
        <v>35603</v>
      </c>
      <c r="L596" s="11" t="s">
        <v>2807</v>
      </c>
      <c r="M596" s="11" t="s">
        <v>2810</v>
      </c>
      <c r="N596" s="11">
        <v>2</v>
      </c>
      <c r="O596" s="11">
        <v>0</v>
      </c>
      <c r="P596" s="11">
        <f t="shared" si="36"/>
        <v>2</v>
      </c>
      <c r="Q596" s="11" t="str">
        <f t="shared" si="37"/>
        <v>team a victory</v>
      </c>
      <c r="R596" s="11" t="str">
        <f t="shared" si="38"/>
        <v>at least one scored</v>
      </c>
      <c r="S596" s="11" t="str">
        <f t="shared" si="39"/>
        <v>no BTTS</v>
      </c>
    </row>
    <row r="597" spans="11:19" x14ac:dyDescent="0.2">
      <c r="K597" s="12">
        <v>35603</v>
      </c>
      <c r="L597" s="11" t="s">
        <v>2821</v>
      </c>
      <c r="M597" s="11" t="s">
        <v>2812</v>
      </c>
      <c r="N597" s="11">
        <v>1</v>
      </c>
      <c r="O597" s="11">
        <v>1</v>
      </c>
      <c r="P597" s="11">
        <f t="shared" si="36"/>
        <v>2</v>
      </c>
      <c r="Q597" s="11" t="str">
        <f t="shared" si="37"/>
        <v>team a victory</v>
      </c>
      <c r="R597" s="11" t="str">
        <f t="shared" si="38"/>
        <v>at least one scored</v>
      </c>
      <c r="S597" s="11" t="str">
        <f t="shared" si="39"/>
        <v>BTTS</v>
      </c>
    </row>
    <row r="598" spans="11:19" x14ac:dyDescent="0.2">
      <c r="K598" s="12">
        <v>35606</v>
      </c>
      <c r="L598" s="11" t="s">
        <v>2815</v>
      </c>
      <c r="M598" s="11" t="s">
        <v>2812</v>
      </c>
      <c r="N598" s="11">
        <v>3</v>
      </c>
      <c r="O598" s="11">
        <v>1</v>
      </c>
      <c r="P598" s="11">
        <f t="shared" si="36"/>
        <v>4</v>
      </c>
      <c r="Q598" s="11" t="str">
        <f t="shared" si="37"/>
        <v>team a victory</v>
      </c>
      <c r="R598" s="11" t="str">
        <f t="shared" si="38"/>
        <v>at least one scored</v>
      </c>
      <c r="S598" s="11" t="str">
        <f t="shared" si="39"/>
        <v>BTTS</v>
      </c>
    </row>
    <row r="599" spans="11:19" x14ac:dyDescent="0.2">
      <c r="K599" s="12">
        <v>35607</v>
      </c>
      <c r="L599" s="11" t="s">
        <v>2807</v>
      </c>
      <c r="M599" s="11" t="s">
        <v>2816</v>
      </c>
      <c r="N599" s="11">
        <v>7</v>
      </c>
      <c r="O599" s="11">
        <v>0</v>
      </c>
      <c r="P599" s="11">
        <f t="shared" si="36"/>
        <v>7</v>
      </c>
      <c r="Q599" s="11" t="str">
        <f t="shared" si="37"/>
        <v>team a victory</v>
      </c>
      <c r="R599" s="11" t="str">
        <f t="shared" si="38"/>
        <v>at least one scored</v>
      </c>
      <c r="S599" s="11" t="str">
        <f t="shared" si="39"/>
        <v>no BTTS</v>
      </c>
    </row>
    <row r="600" spans="11:19" x14ac:dyDescent="0.2">
      <c r="K600" s="12">
        <v>35609</v>
      </c>
      <c r="L600" s="11" t="s">
        <v>2812</v>
      </c>
      <c r="M600" s="11" t="s">
        <v>2816</v>
      </c>
      <c r="N600" s="11">
        <v>1</v>
      </c>
      <c r="O600" s="11">
        <v>0</v>
      </c>
      <c r="P600" s="11">
        <f t="shared" si="36"/>
        <v>1</v>
      </c>
      <c r="Q600" s="11" t="str">
        <f t="shared" si="37"/>
        <v>team a victory</v>
      </c>
      <c r="R600" s="11" t="str">
        <f t="shared" si="38"/>
        <v>at least one scored</v>
      </c>
      <c r="S600" s="11" t="str">
        <f t="shared" si="39"/>
        <v>no BTTS</v>
      </c>
    </row>
    <row r="601" spans="11:19" x14ac:dyDescent="0.2">
      <c r="K601" s="12">
        <v>35610</v>
      </c>
      <c r="L601" s="11" t="s">
        <v>2815</v>
      </c>
      <c r="M601" s="11" t="s">
        <v>2807</v>
      </c>
      <c r="N601" s="11">
        <v>1</v>
      </c>
      <c r="O601" s="11">
        <v>3</v>
      </c>
      <c r="P601" s="11">
        <f t="shared" si="36"/>
        <v>4</v>
      </c>
      <c r="Q601" s="11" t="str">
        <f t="shared" si="37"/>
        <v>team a victory</v>
      </c>
      <c r="R601" s="11" t="str">
        <f t="shared" si="38"/>
        <v>at least one scored</v>
      </c>
      <c r="S601" s="11" t="str">
        <f t="shared" si="39"/>
        <v>BTTS</v>
      </c>
    </row>
    <row r="602" spans="11:19" x14ac:dyDescent="0.2">
      <c r="K602" s="12">
        <v>36340</v>
      </c>
      <c r="L602" s="11" t="s">
        <v>2810</v>
      </c>
      <c r="M602" s="11" t="s">
        <v>2815</v>
      </c>
      <c r="N602" s="11">
        <v>0</v>
      </c>
      <c r="O602" s="11">
        <v>0</v>
      </c>
      <c r="P602" s="11">
        <f t="shared" si="36"/>
        <v>0</v>
      </c>
      <c r="Q602" s="11" t="str">
        <f t="shared" si="37"/>
        <v>team b victory</v>
      </c>
      <c r="R602" s="11" t="str">
        <f t="shared" si="38"/>
        <v>no one scored</v>
      </c>
      <c r="S602" s="11" t="str">
        <f t="shared" si="39"/>
        <v>no BTTS</v>
      </c>
    </row>
    <row r="603" spans="11:19" x14ac:dyDescent="0.2">
      <c r="K603" s="12">
        <v>36340</v>
      </c>
      <c r="L603" s="11" t="s">
        <v>2816</v>
      </c>
      <c r="M603" s="11" t="s">
        <v>2809</v>
      </c>
      <c r="N603" s="11">
        <v>3</v>
      </c>
      <c r="O603" s="11">
        <v>2</v>
      </c>
      <c r="P603" s="11">
        <f t="shared" si="36"/>
        <v>5</v>
      </c>
      <c r="Q603" s="11" t="str">
        <f t="shared" si="37"/>
        <v>team a victory</v>
      </c>
      <c r="R603" s="11" t="str">
        <f t="shared" si="38"/>
        <v>at least one scored</v>
      </c>
      <c r="S603" s="11" t="str">
        <f t="shared" si="39"/>
        <v>BTTS</v>
      </c>
    </row>
    <row r="604" spans="11:19" x14ac:dyDescent="0.2">
      <c r="K604" s="12">
        <v>36341</v>
      </c>
      <c r="L604" s="11" t="s">
        <v>2807</v>
      </c>
      <c r="M604" s="11" t="s">
        <v>2820</v>
      </c>
      <c r="N604" s="11">
        <v>7</v>
      </c>
      <c r="O604" s="11">
        <v>0</v>
      </c>
      <c r="P604" s="11">
        <f t="shared" si="36"/>
        <v>7</v>
      </c>
      <c r="Q604" s="11" t="str">
        <f t="shared" si="37"/>
        <v>team a victory</v>
      </c>
      <c r="R604" s="11" t="str">
        <f t="shared" si="38"/>
        <v>at least one scored</v>
      </c>
      <c r="S604" s="11" t="str">
        <f t="shared" si="39"/>
        <v>no BTTS</v>
      </c>
    </row>
    <row r="605" spans="11:19" x14ac:dyDescent="0.2">
      <c r="K605" s="12">
        <v>36341</v>
      </c>
      <c r="L605" s="11" t="s">
        <v>2806</v>
      </c>
      <c r="M605" s="11" t="s">
        <v>2812</v>
      </c>
      <c r="N605" s="11">
        <v>0</v>
      </c>
      <c r="O605" s="11">
        <v>1</v>
      </c>
      <c r="P605" s="11">
        <f t="shared" si="36"/>
        <v>1</v>
      </c>
      <c r="Q605" s="11" t="str">
        <f t="shared" si="37"/>
        <v>team b victory</v>
      </c>
      <c r="R605" s="11" t="str">
        <f t="shared" si="38"/>
        <v>at least one scored</v>
      </c>
      <c r="S605" s="11" t="str">
        <f t="shared" si="39"/>
        <v>no BTTS</v>
      </c>
    </row>
    <row r="606" spans="11:19" x14ac:dyDescent="0.2">
      <c r="K606" s="12">
        <v>36342</v>
      </c>
      <c r="L606" s="11" t="s">
        <v>2805</v>
      </c>
      <c r="M606" s="11" t="s">
        <v>2821</v>
      </c>
      <c r="N606" s="11">
        <v>3</v>
      </c>
      <c r="O606" s="11">
        <v>1</v>
      </c>
      <c r="P606" s="11">
        <f t="shared" si="36"/>
        <v>4</v>
      </c>
      <c r="Q606" s="11" t="str">
        <f t="shared" si="37"/>
        <v>team a victory</v>
      </c>
      <c r="R606" s="11" t="str">
        <f t="shared" si="38"/>
        <v>at least one scored</v>
      </c>
      <c r="S606" s="11" t="str">
        <f t="shared" si="39"/>
        <v>BTTS</v>
      </c>
    </row>
    <row r="607" spans="11:19" x14ac:dyDescent="0.2">
      <c r="K607" s="12">
        <v>36342</v>
      </c>
      <c r="L607" s="11" t="s">
        <v>2804</v>
      </c>
      <c r="M607" s="11" t="s">
        <v>2818</v>
      </c>
      <c r="N607" s="11">
        <v>0</v>
      </c>
      <c r="O607" s="11">
        <v>1</v>
      </c>
      <c r="P607" s="11">
        <f t="shared" si="36"/>
        <v>1</v>
      </c>
      <c r="Q607" s="11" t="str">
        <f t="shared" si="37"/>
        <v>team b victory</v>
      </c>
      <c r="R607" s="11" t="str">
        <f t="shared" si="38"/>
        <v>at least one scored</v>
      </c>
      <c r="S607" s="11" t="str">
        <f t="shared" si="39"/>
        <v>no BTTS</v>
      </c>
    </row>
    <row r="608" spans="11:19" x14ac:dyDescent="0.2">
      <c r="K608" s="12">
        <v>36343</v>
      </c>
      <c r="L608" s="11" t="s">
        <v>2810</v>
      </c>
      <c r="M608" s="11" t="s">
        <v>2809</v>
      </c>
      <c r="N608" s="11">
        <v>4</v>
      </c>
      <c r="O608" s="11">
        <v>0</v>
      </c>
      <c r="P608" s="11">
        <f t="shared" si="36"/>
        <v>4</v>
      </c>
      <c r="Q608" s="11" t="str">
        <f t="shared" si="37"/>
        <v>team a victory</v>
      </c>
      <c r="R608" s="11" t="str">
        <f t="shared" si="38"/>
        <v>at least one scored</v>
      </c>
      <c r="S608" s="11" t="str">
        <f t="shared" si="39"/>
        <v>no BTTS</v>
      </c>
    </row>
    <row r="609" spans="11:19" x14ac:dyDescent="0.2">
      <c r="K609" s="12">
        <v>36343</v>
      </c>
      <c r="L609" s="11" t="s">
        <v>2816</v>
      </c>
      <c r="M609" s="11" t="s">
        <v>2815</v>
      </c>
      <c r="N609" s="11">
        <v>1</v>
      </c>
      <c r="O609" s="11">
        <v>0</v>
      </c>
      <c r="P609" s="11">
        <f t="shared" si="36"/>
        <v>1</v>
      </c>
      <c r="Q609" s="11" t="str">
        <f t="shared" si="37"/>
        <v>team a victory</v>
      </c>
      <c r="R609" s="11" t="str">
        <f t="shared" si="38"/>
        <v>at least one scored</v>
      </c>
      <c r="S609" s="11" t="str">
        <f t="shared" si="39"/>
        <v>no BTTS</v>
      </c>
    </row>
    <row r="610" spans="11:19" x14ac:dyDescent="0.2">
      <c r="K610" s="12">
        <v>36344</v>
      </c>
      <c r="L610" s="11" t="s">
        <v>2807</v>
      </c>
      <c r="M610" s="11" t="s">
        <v>2812</v>
      </c>
      <c r="N610" s="11">
        <v>2</v>
      </c>
      <c r="O610" s="11">
        <v>1</v>
      </c>
      <c r="P610" s="11">
        <f t="shared" si="36"/>
        <v>3</v>
      </c>
      <c r="Q610" s="11" t="str">
        <f t="shared" si="37"/>
        <v>team a victory</v>
      </c>
      <c r="R610" s="11" t="str">
        <f t="shared" si="38"/>
        <v>at least one scored</v>
      </c>
      <c r="S610" s="11" t="str">
        <f t="shared" si="39"/>
        <v>BTTS</v>
      </c>
    </row>
    <row r="611" spans="11:19" x14ac:dyDescent="0.2">
      <c r="K611" s="12">
        <v>36344</v>
      </c>
      <c r="L611" s="11" t="s">
        <v>2806</v>
      </c>
      <c r="M611" s="11" t="s">
        <v>2820</v>
      </c>
      <c r="N611" s="11">
        <v>3</v>
      </c>
      <c r="O611" s="11">
        <v>0</v>
      </c>
      <c r="P611" s="11">
        <f t="shared" si="36"/>
        <v>3</v>
      </c>
      <c r="Q611" s="11" t="str">
        <f t="shared" si="37"/>
        <v>team a victory</v>
      </c>
      <c r="R611" s="11" t="str">
        <f t="shared" si="38"/>
        <v>at least one scored</v>
      </c>
      <c r="S611" s="11" t="str">
        <f t="shared" si="39"/>
        <v>no BTTS</v>
      </c>
    </row>
    <row r="612" spans="11:19" x14ac:dyDescent="0.2">
      <c r="K612" s="12">
        <v>36345</v>
      </c>
      <c r="L612" s="11" t="s">
        <v>2805</v>
      </c>
      <c r="M612" s="11" t="s">
        <v>2818</v>
      </c>
      <c r="N612" s="11">
        <v>0</v>
      </c>
      <c r="O612" s="11">
        <v>3</v>
      </c>
      <c r="P612" s="11">
        <f t="shared" si="36"/>
        <v>3</v>
      </c>
      <c r="Q612" s="11" t="str">
        <f t="shared" si="37"/>
        <v>team b victory</v>
      </c>
      <c r="R612" s="11" t="str">
        <f t="shared" si="38"/>
        <v>at least one scored</v>
      </c>
      <c r="S612" s="11" t="str">
        <f t="shared" si="39"/>
        <v>no BTTS</v>
      </c>
    </row>
    <row r="613" spans="11:19" x14ac:dyDescent="0.2">
      <c r="K613" s="12">
        <v>36345</v>
      </c>
      <c r="L613" s="11" t="s">
        <v>2804</v>
      </c>
      <c r="M613" s="11" t="s">
        <v>2821</v>
      </c>
      <c r="N613" s="11">
        <v>2</v>
      </c>
      <c r="O613" s="11">
        <v>1</v>
      </c>
      <c r="P613" s="11">
        <f t="shared" si="36"/>
        <v>3</v>
      </c>
      <c r="Q613" s="11" t="str">
        <f t="shared" si="37"/>
        <v>team b victory</v>
      </c>
      <c r="R613" s="11" t="str">
        <f t="shared" si="38"/>
        <v>at least one scored</v>
      </c>
      <c r="S613" s="11" t="str">
        <f t="shared" si="39"/>
        <v>BTTS</v>
      </c>
    </row>
    <row r="614" spans="11:19" x14ac:dyDescent="0.2">
      <c r="K614" s="12">
        <v>36346</v>
      </c>
      <c r="L614" s="11" t="s">
        <v>2815</v>
      </c>
      <c r="M614" s="11" t="s">
        <v>2809</v>
      </c>
      <c r="N614" s="11">
        <v>1</v>
      </c>
      <c r="O614" s="11">
        <v>1</v>
      </c>
      <c r="P614" s="11">
        <f t="shared" si="36"/>
        <v>2</v>
      </c>
      <c r="Q614" s="11" t="str">
        <f t="shared" si="37"/>
        <v>team b victory</v>
      </c>
      <c r="R614" s="11" t="str">
        <f t="shared" si="38"/>
        <v>at least one scored</v>
      </c>
      <c r="S614" s="11" t="str">
        <f t="shared" si="39"/>
        <v>BTTS</v>
      </c>
    </row>
    <row r="615" spans="11:19" x14ac:dyDescent="0.2">
      <c r="K615" s="12">
        <v>36346</v>
      </c>
      <c r="L615" s="11" t="s">
        <v>2810</v>
      </c>
      <c r="M615" s="11" t="s">
        <v>2816</v>
      </c>
      <c r="N615" s="11">
        <v>1</v>
      </c>
      <c r="O615" s="11">
        <v>0</v>
      </c>
      <c r="P615" s="11">
        <f t="shared" si="36"/>
        <v>1</v>
      </c>
      <c r="Q615" s="11" t="str">
        <f t="shared" si="37"/>
        <v>team b victory</v>
      </c>
      <c r="R615" s="11" t="str">
        <f t="shared" si="38"/>
        <v>at least one scored</v>
      </c>
      <c r="S615" s="11" t="str">
        <f t="shared" si="39"/>
        <v>no BTTS</v>
      </c>
    </row>
    <row r="616" spans="11:19" x14ac:dyDescent="0.2">
      <c r="K616" s="12">
        <v>36347</v>
      </c>
      <c r="L616" s="11" t="s">
        <v>2807</v>
      </c>
      <c r="M616" s="11" t="s">
        <v>2806</v>
      </c>
      <c r="N616" s="11">
        <v>1</v>
      </c>
      <c r="O616" s="11">
        <v>0</v>
      </c>
      <c r="P616" s="11">
        <f t="shared" si="36"/>
        <v>1</v>
      </c>
      <c r="Q616" s="11" t="str">
        <f t="shared" si="37"/>
        <v>team a victory</v>
      </c>
      <c r="R616" s="11" t="str">
        <f t="shared" si="38"/>
        <v>at least one scored</v>
      </c>
      <c r="S616" s="11" t="str">
        <f t="shared" si="39"/>
        <v>no BTTS</v>
      </c>
    </row>
    <row r="617" spans="11:19" x14ac:dyDescent="0.2">
      <c r="K617" s="12">
        <v>36347</v>
      </c>
      <c r="L617" s="11" t="s">
        <v>2812</v>
      </c>
      <c r="M617" s="11" t="s">
        <v>2820</v>
      </c>
      <c r="N617" s="11">
        <v>3</v>
      </c>
      <c r="O617" s="11">
        <v>1</v>
      </c>
      <c r="P617" s="11">
        <f t="shared" si="36"/>
        <v>4</v>
      </c>
      <c r="Q617" s="11" t="str">
        <f t="shared" si="37"/>
        <v>team a victory</v>
      </c>
      <c r="R617" s="11" t="str">
        <f t="shared" si="38"/>
        <v>at least one scored</v>
      </c>
      <c r="S617" s="11" t="str">
        <f t="shared" si="39"/>
        <v>BTTS</v>
      </c>
    </row>
    <row r="618" spans="11:19" x14ac:dyDescent="0.2">
      <c r="K618" s="12">
        <v>36348</v>
      </c>
      <c r="L618" s="11" t="s">
        <v>2818</v>
      </c>
      <c r="M618" s="11" t="s">
        <v>2821</v>
      </c>
      <c r="N618" s="11">
        <v>2</v>
      </c>
      <c r="O618" s="11">
        <v>1</v>
      </c>
      <c r="P618" s="11">
        <f t="shared" si="36"/>
        <v>3</v>
      </c>
      <c r="Q618" s="11" t="str">
        <f t="shared" si="37"/>
        <v>team a victory</v>
      </c>
      <c r="R618" s="11" t="str">
        <f t="shared" si="38"/>
        <v>at least one scored</v>
      </c>
      <c r="S618" s="11" t="str">
        <f t="shared" si="39"/>
        <v>BTTS</v>
      </c>
    </row>
    <row r="619" spans="11:19" x14ac:dyDescent="0.2">
      <c r="K619" s="12">
        <v>36348</v>
      </c>
      <c r="L619" s="11" t="s">
        <v>2804</v>
      </c>
      <c r="M619" s="11" t="s">
        <v>2805</v>
      </c>
      <c r="N619" s="11">
        <v>0</v>
      </c>
      <c r="O619" s="11">
        <v>2</v>
      </c>
      <c r="P619" s="11">
        <f t="shared" si="36"/>
        <v>2</v>
      </c>
      <c r="Q619" s="11" t="str">
        <f t="shared" si="37"/>
        <v>team b victory</v>
      </c>
      <c r="R619" s="11" t="str">
        <f t="shared" si="38"/>
        <v>at least one scored</v>
      </c>
      <c r="S619" s="11" t="str">
        <f t="shared" si="39"/>
        <v>no BTTS</v>
      </c>
    </row>
    <row r="620" spans="11:19" x14ac:dyDescent="0.2">
      <c r="K620" s="12">
        <v>36351</v>
      </c>
      <c r="L620" s="11" t="s">
        <v>2812</v>
      </c>
      <c r="M620" s="11" t="s">
        <v>2816</v>
      </c>
      <c r="N620" s="11">
        <v>3</v>
      </c>
      <c r="O620" s="11">
        <v>3</v>
      </c>
      <c r="P620" s="11">
        <f t="shared" si="36"/>
        <v>6</v>
      </c>
      <c r="Q620" s="11" t="str">
        <f t="shared" si="37"/>
        <v>team a victory</v>
      </c>
      <c r="R620" s="11" t="str">
        <f t="shared" si="38"/>
        <v>at least one scored</v>
      </c>
      <c r="S620" s="11" t="str">
        <f t="shared" si="39"/>
        <v>BTTS</v>
      </c>
    </row>
    <row r="621" spans="11:19" x14ac:dyDescent="0.2">
      <c r="K621" s="12">
        <v>36351</v>
      </c>
      <c r="L621" s="11" t="s">
        <v>2810</v>
      </c>
      <c r="M621" s="11" t="s">
        <v>2804</v>
      </c>
      <c r="N621" s="11">
        <v>1</v>
      </c>
      <c r="O621" s="11">
        <v>1</v>
      </c>
      <c r="P621" s="11">
        <f t="shared" si="36"/>
        <v>2</v>
      </c>
      <c r="Q621" s="11" t="str">
        <f t="shared" si="37"/>
        <v>team b victory</v>
      </c>
      <c r="R621" s="11" t="str">
        <f t="shared" si="38"/>
        <v>at least one scored</v>
      </c>
      <c r="S621" s="11" t="str">
        <f t="shared" si="39"/>
        <v>BTTS</v>
      </c>
    </row>
    <row r="622" spans="11:19" x14ac:dyDescent="0.2">
      <c r="K622" s="12">
        <v>36352</v>
      </c>
      <c r="L622" s="11" t="s">
        <v>2807</v>
      </c>
      <c r="M622" s="11" t="s">
        <v>2805</v>
      </c>
      <c r="N622" s="11">
        <v>2</v>
      </c>
      <c r="O622" s="11">
        <v>1</v>
      </c>
      <c r="P622" s="11">
        <f t="shared" si="36"/>
        <v>3</v>
      </c>
      <c r="Q622" s="11" t="str">
        <f t="shared" si="37"/>
        <v>team a victory</v>
      </c>
      <c r="R622" s="11" t="str">
        <f t="shared" si="38"/>
        <v>at least one scored</v>
      </c>
      <c r="S622" s="11" t="str">
        <f t="shared" si="39"/>
        <v>BTTS</v>
      </c>
    </row>
    <row r="623" spans="11:19" x14ac:dyDescent="0.2">
      <c r="K623" s="12">
        <v>36352</v>
      </c>
      <c r="L623" s="11" t="s">
        <v>2806</v>
      </c>
      <c r="M623" s="11" t="s">
        <v>2818</v>
      </c>
      <c r="N623" s="11">
        <v>3</v>
      </c>
      <c r="O623" s="11">
        <v>2</v>
      </c>
      <c r="P623" s="11">
        <f t="shared" si="36"/>
        <v>5</v>
      </c>
      <c r="Q623" s="11" t="str">
        <f t="shared" si="37"/>
        <v>team a victory</v>
      </c>
      <c r="R623" s="11" t="str">
        <f t="shared" si="38"/>
        <v>at least one scored</v>
      </c>
      <c r="S623" s="11" t="str">
        <f t="shared" si="39"/>
        <v>BTTS</v>
      </c>
    </row>
    <row r="624" spans="11:19" x14ac:dyDescent="0.2">
      <c r="K624" s="12">
        <v>36354</v>
      </c>
      <c r="L624" s="11" t="s">
        <v>2804</v>
      </c>
      <c r="M624" s="11" t="s">
        <v>2806</v>
      </c>
      <c r="N624" s="11">
        <v>1</v>
      </c>
      <c r="O624" s="11">
        <v>1</v>
      </c>
      <c r="P624" s="11">
        <f t="shared" si="36"/>
        <v>2</v>
      </c>
      <c r="Q624" s="11" t="str">
        <f t="shared" si="37"/>
        <v>team b victory</v>
      </c>
      <c r="R624" s="11" t="str">
        <f t="shared" si="38"/>
        <v>at least one scored</v>
      </c>
      <c r="S624" s="11" t="str">
        <f t="shared" si="39"/>
        <v>BTTS</v>
      </c>
    </row>
    <row r="625" spans="11:19" x14ac:dyDescent="0.2">
      <c r="K625" s="12">
        <v>36355</v>
      </c>
      <c r="L625" s="11" t="s">
        <v>2812</v>
      </c>
      <c r="M625" s="11" t="s">
        <v>2807</v>
      </c>
      <c r="N625" s="11">
        <v>0</v>
      </c>
      <c r="O625" s="11">
        <v>2</v>
      </c>
      <c r="P625" s="11">
        <f t="shared" si="36"/>
        <v>2</v>
      </c>
      <c r="Q625" s="11" t="str">
        <f t="shared" si="37"/>
        <v>team b victory</v>
      </c>
      <c r="R625" s="11" t="str">
        <f t="shared" si="38"/>
        <v>at least one scored</v>
      </c>
      <c r="S625" s="11" t="str">
        <f t="shared" si="39"/>
        <v>no BTTS</v>
      </c>
    </row>
    <row r="626" spans="11:19" x14ac:dyDescent="0.2">
      <c r="K626" s="12">
        <v>36358</v>
      </c>
      <c r="L626" s="11" t="s">
        <v>2806</v>
      </c>
      <c r="M626" s="11" t="s">
        <v>2812</v>
      </c>
      <c r="N626" s="11">
        <v>1</v>
      </c>
      <c r="O626" s="11">
        <v>2</v>
      </c>
      <c r="P626" s="11">
        <f t="shared" si="36"/>
        <v>3</v>
      </c>
      <c r="Q626" s="11" t="str">
        <f t="shared" si="37"/>
        <v>team b victory</v>
      </c>
      <c r="R626" s="11" t="str">
        <f t="shared" si="38"/>
        <v>at least one scored</v>
      </c>
      <c r="S626" s="11" t="str">
        <f t="shared" si="39"/>
        <v>BTTS</v>
      </c>
    </row>
    <row r="627" spans="11:19" x14ac:dyDescent="0.2">
      <c r="K627" s="12">
        <v>36359</v>
      </c>
      <c r="L627" s="11" t="s">
        <v>2807</v>
      </c>
      <c r="M627" s="11" t="s">
        <v>2804</v>
      </c>
      <c r="N627" s="11">
        <v>3</v>
      </c>
      <c r="O627" s="11">
        <v>0</v>
      </c>
      <c r="P627" s="11">
        <f t="shared" si="36"/>
        <v>3</v>
      </c>
      <c r="Q627" s="11" t="str">
        <f t="shared" si="37"/>
        <v>team a victory</v>
      </c>
      <c r="R627" s="11" t="str">
        <f t="shared" si="38"/>
        <v>at least one scored</v>
      </c>
      <c r="S627" s="11" t="str">
        <f t="shared" si="39"/>
        <v>no BTTS</v>
      </c>
    </row>
    <row r="628" spans="11:19" x14ac:dyDescent="0.2">
      <c r="K628" s="12">
        <v>37083</v>
      </c>
      <c r="L628" s="11" t="s">
        <v>2818</v>
      </c>
      <c r="M628" s="11" t="s">
        <v>2820</v>
      </c>
      <c r="N628" s="11">
        <v>2</v>
      </c>
      <c r="O628" s="11">
        <v>0</v>
      </c>
      <c r="P628" s="11">
        <f t="shared" si="36"/>
        <v>2</v>
      </c>
      <c r="Q628" s="11" t="str">
        <f t="shared" si="37"/>
        <v>team a victory</v>
      </c>
      <c r="R628" s="11" t="str">
        <f t="shared" si="38"/>
        <v>at least one scored</v>
      </c>
      <c r="S628" s="11" t="str">
        <f t="shared" si="39"/>
        <v>no BTTS</v>
      </c>
    </row>
    <row r="629" spans="11:19" x14ac:dyDescent="0.2">
      <c r="K629" s="12">
        <v>37083</v>
      </c>
      <c r="L629" s="11" t="s">
        <v>2821</v>
      </c>
      <c r="M629" s="11" t="s">
        <v>2806</v>
      </c>
      <c r="N629" s="11">
        <v>1</v>
      </c>
      <c r="O629" s="11">
        <v>4</v>
      </c>
      <c r="P629" s="11">
        <f t="shared" si="36"/>
        <v>5</v>
      </c>
      <c r="Q629" s="11" t="str">
        <f t="shared" si="37"/>
        <v>team a victory</v>
      </c>
      <c r="R629" s="11" t="str">
        <f t="shared" si="38"/>
        <v>at least one scored</v>
      </c>
      <c r="S629" s="11" t="str">
        <f t="shared" si="39"/>
        <v>BTTS</v>
      </c>
    </row>
    <row r="630" spans="11:19" x14ac:dyDescent="0.2">
      <c r="K630" s="12">
        <v>37084</v>
      </c>
      <c r="L630" s="11" t="s">
        <v>2807</v>
      </c>
      <c r="M630" s="11" t="s">
        <v>2812</v>
      </c>
      <c r="N630" s="11">
        <v>0</v>
      </c>
      <c r="O630" s="11">
        <v>1</v>
      </c>
      <c r="P630" s="11">
        <f t="shared" si="36"/>
        <v>1</v>
      </c>
      <c r="Q630" s="11" t="str">
        <f t="shared" si="37"/>
        <v>team b victory</v>
      </c>
      <c r="R630" s="11" t="str">
        <f t="shared" si="38"/>
        <v>at least one scored</v>
      </c>
      <c r="S630" s="11" t="str">
        <f t="shared" si="39"/>
        <v>no BTTS</v>
      </c>
    </row>
    <row r="631" spans="11:19" x14ac:dyDescent="0.2">
      <c r="K631" s="12">
        <v>37084</v>
      </c>
      <c r="L631" s="11" t="s">
        <v>2816</v>
      </c>
      <c r="M631" s="11" t="s">
        <v>2810</v>
      </c>
      <c r="N631" s="11">
        <v>3</v>
      </c>
      <c r="O631" s="11">
        <v>3</v>
      </c>
      <c r="P631" s="11">
        <f t="shared" si="36"/>
        <v>6</v>
      </c>
      <c r="Q631" s="11" t="str">
        <f t="shared" si="37"/>
        <v>team a victory</v>
      </c>
      <c r="R631" s="11" t="str">
        <f t="shared" si="38"/>
        <v>at least one scored</v>
      </c>
      <c r="S631" s="11" t="str">
        <f t="shared" si="39"/>
        <v>BTTS</v>
      </c>
    </row>
    <row r="632" spans="11:19" x14ac:dyDescent="0.2">
      <c r="K632" s="12">
        <v>37085</v>
      </c>
      <c r="L632" s="11" t="s">
        <v>2815</v>
      </c>
      <c r="M632" s="11" t="s">
        <v>2804</v>
      </c>
      <c r="N632" s="11">
        <v>0</v>
      </c>
      <c r="O632" s="11">
        <v>1</v>
      </c>
      <c r="P632" s="11">
        <f t="shared" si="36"/>
        <v>1</v>
      </c>
      <c r="Q632" s="11" t="str">
        <f t="shared" si="37"/>
        <v>team b victory</v>
      </c>
      <c r="R632" s="11" t="str">
        <f t="shared" si="38"/>
        <v>at least one scored</v>
      </c>
      <c r="S632" s="11" t="str">
        <f t="shared" si="39"/>
        <v>no BTTS</v>
      </c>
    </row>
    <row r="633" spans="11:19" x14ac:dyDescent="0.2">
      <c r="K633" s="12">
        <v>37085</v>
      </c>
      <c r="L633" s="11" t="s">
        <v>2817</v>
      </c>
      <c r="M633" s="11" t="s">
        <v>2811</v>
      </c>
      <c r="N633" s="11">
        <v>0</v>
      </c>
      <c r="O633" s="11">
        <v>1</v>
      </c>
      <c r="P633" s="11">
        <f t="shared" si="36"/>
        <v>1</v>
      </c>
      <c r="Q633" s="11" t="str">
        <f t="shared" si="37"/>
        <v>team b victory</v>
      </c>
      <c r="R633" s="11" t="str">
        <f t="shared" si="38"/>
        <v>at least one scored</v>
      </c>
      <c r="S633" s="11" t="str">
        <f t="shared" si="39"/>
        <v>no BTTS</v>
      </c>
    </row>
    <row r="634" spans="11:19" x14ac:dyDescent="0.2">
      <c r="K634" s="12">
        <v>37086</v>
      </c>
      <c r="L634" s="11" t="s">
        <v>2806</v>
      </c>
      <c r="M634" s="11" t="s">
        <v>2820</v>
      </c>
      <c r="N634" s="11">
        <v>1</v>
      </c>
      <c r="O634" s="11">
        <v>0</v>
      </c>
      <c r="P634" s="11">
        <f t="shared" si="36"/>
        <v>1</v>
      </c>
      <c r="Q634" s="11" t="str">
        <f t="shared" si="37"/>
        <v>team b victory</v>
      </c>
      <c r="R634" s="11" t="str">
        <f t="shared" si="38"/>
        <v>at least one scored</v>
      </c>
      <c r="S634" s="11" t="str">
        <f t="shared" si="39"/>
        <v>no BTTS</v>
      </c>
    </row>
    <row r="635" spans="11:19" x14ac:dyDescent="0.2">
      <c r="K635" s="12">
        <v>37086</v>
      </c>
      <c r="L635" s="11" t="s">
        <v>2818</v>
      </c>
      <c r="M635" s="11" t="s">
        <v>2821</v>
      </c>
      <c r="N635" s="11">
        <v>1</v>
      </c>
      <c r="O635" s="11">
        <v>0</v>
      </c>
      <c r="P635" s="11">
        <f t="shared" si="36"/>
        <v>1</v>
      </c>
      <c r="Q635" s="11" t="str">
        <f t="shared" si="37"/>
        <v>team a victory</v>
      </c>
      <c r="R635" s="11" t="str">
        <f t="shared" si="38"/>
        <v>at least one scored</v>
      </c>
      <c r="S635" s="11" t="str">
        <f t="shared" si="39"/>
        <v>no BTTS</v>
      </c>
    </row>
    <row r="636" spans="11:19" x14ac:dyDescent="0.2">
      <c r="K636" s="12">
        <v>37087</v>
      </c>
      <c r="L636" s="11" t="s">
        <v>2807</v>
      </c>
      <c r="M636" s="11" t="s">
        <v>2816</v>
      </c>
      <c r="N636" s="11">
        <v>2</v>
      </c>
      <c r="O636" s="11">
        <v>0</v>
      </c>
      <c r="P636" s="11">
        <f t="shared" si="36"/>
        <v>2</v>
      </c>
      <c r="Q636" s="11" t="str">
        <f t="shared" si="37"/>
        <v>team a victory</v>
      </c>
      <c r="R636" s="11" t="str">
        <f t="shared" si="38"/>
        <v>at least one scored</v>
      </c>
      <c r="S636" s="11" t="str">
        <f t="shared" si="39"/>
        <v>no BTTS</v>
      </c>
    </row>
    <row r="637" spans="11:19" x14ac:dyDescent="0.2">
      <c r="K637" s="12">
        <v>37087</v>
      </c>
      <c r="L637" s="11" t="s">
        <v>2810</v>
      </c>
      <c r="M637" s="11" t="s">
        <v>2812</v>
      </c>
      <c r="N637" s="11">
        <v>0</v>
      </c>
      <c r="O637" s="11">
        <v>0</v>
      </c>
      <c r="P637" s="11">
        <f t="shared" si="36"/>
        <v>0</v>
      </c>
      <c r="Q637" s="11" t="str">
        <f t="shared" si="37"/>
        <v>team b victory</v>
      </c>
      <c r="R637" s="11" t="str">
        <f t="shared" si="38"/>
        <v>no one scored</v>
      </c>
      <c r="S637" s="11" t="str">
        <f t="shared" si="39"/>
        <v>no BTTS</v>
      </c>
    </row>
    <row r="638" spans="11:19" x14ac:dyDescent="0.2">
      <c r="K638" s="12">
        <v>37088</v>
      </c>
      <c r="L638" s="11" t="s">
        <v>2817</v>
      </c>
      <c r="M638" s="11" t="s">
        <v>2815</v>
      </c>
      <c r="N638" s="11">
        <v>2</v>
      </c>
      <c r="O638" s="11">
        <v>0</v>
      </c>
      <c r="P638" s="11">
        <f t="shared" si="36"/>
        <v>2</v>
      </c>
      <c r="Q638" s="11" t="str">
        <f t="shared" si="37"/>
        <v>team a victory</v>
      </c>
      <c r="R638" s="11" t="str">
        <f t="shared" si="38"/>
        <v>at least one scored</v>
      </c>
      <c r="S638" s="11" t="str">
        <f t="shared" si="39"/>
        <v>no BTTS</v>
      </c>
    </row>
    <row r="639" spans="11:19" x14ac:dyDescent="0.2">
      <c r="K639" s="12">
        <v>37088</v>
      </c>
      <c r="L639" s="11" t="s">
        <v>2804</v>
      </c>
      <c r="M639" s="11" t="s">
        <v>2811</v>
      </c>
      <c r="N639" s="11">
        <v>1</v>
      </c>
      <c r="O639" s="11">
        <v>1</v>
      </c>
      <c r="P639" s="11">
        <f t="shared" si="36"/>
        <v>2</v>
      </c>
      <c r="Q639" s="11" t="str">
        <f t="shared" si="37"/>
        <v>team a victory</v>
      </c>
      <c r="R639" s="11" t="str">
        <f t="shared" si="38"/>
        <v>at least one scored</v>
      </c>
      <c r="S639" s="11" t="str">
        <f t="shared" si="39"/>
        <v>BTTS</v>
      </c>
    </row>
    <row r="640" spans="11:19" x14ac:dyDescent="0.2">
      <c r="K640" s="12">
        <v>37089</v>
      </c>
      <c r="L640" s="11" t="s">
        <v>2818</v>
      </c>
      <c r="M640" s="11" t="s">
        <v>2806</v>
      </c>
      <c r="N640" s="11">
        <v>2</v>
      </c>
      <c r="O640" s="11">
        <v>0</v>
      </c>
      <c r="P640" s="11">
        <f t="shared" si="36"/>
        <v>2</v>
      </c>
      <c r="Q640" s="11" t="str">
        <f t="shared" si="37"/>
        <v>team a victory</v>
      </c>
      <c r="R640" s="11" t="str">
        <f t="shared" si="38"/>
        <v>at least one scored</v>
      </c>
      <c r="S640" s="11" t="str">
        <f t="shared" si="39"/>
        <v>no BTTS</v>
      </c>
    </row>
    <row r="641" spans="11:19" x14ac:dyDescent="0.2">
      <c r="K641" s="12">
        <v>37089</v>
      </c>
      <c r="L641" s="11" t="s">
        <v>2821</v>
      </c>
      <c r="M641" s="11" t="s">
        <v>2820</v>
      </c>
      <c r="N641" s="11">
        <v>4</v>
      </c>
      <c r="O641" s="11">
        <v>0</v>
      </c>
      <c r="P641" s="11">
        <f t="shared" si="36"/>
        <v>4</v>
      </c>
      <c r="Q641" s="11" t="str">
        <f t="shared" si="37"/>
        <v>team a victory</v>
      </c>
      <c r="R641" s="11" t="str">
        <f t="shared" si="38"/>
        <v>at least one scored</v>
      </c>
      <c r="S641" s="11" t="str">
        <f t="shared" si="39"/>
        <v>no BTTS</v>
      </c>
    </row>
    <row r="642" spans="11:19" x14ac:dyDescent="0.2">
      <c r="K642" s="12">
        <v>37090</v>
      </c>
      <c r="L642" s="11" t="s">
        <v>2807</v>
      </c>
      <c r="M642" s="11" t="s">
        <v>2810</v>
      </c>
      <c r="N642" s="11">
        <v>3</v>
      </c>
      <c r="O642" s="11">
        <v>1</v>
      </c>
      <c r="P642" s="11">
        <f t="shared" si="36"/>
        <v>4</v>
      </c>
      <c r="Q642" s="11" t="str">
        <f t="shared" si="37"/>
        <v>team a victory</v>
      </c>
      <c r="R642" s="11" t="str">
        <f t="shared" si="38"/>
        <v>at least one scored</v>
      </c>
      <c r="S642" s="11" t="str">
        <f t="shared" si="39"/>
        <v>BTTS</v>
      </c>
    </row>
    <row r="643" spans="11:19" x14ac:dyDescent="0.2">
      <c r="K643" s="12">
        <v>37090</v>
      </c>
      <c r="L643" s="11" t="s">
        <v>2816</v>
      </c>
      <c r="M643" s="11" t="s">
        <v>2812</v>
      </c>
      <c r="N643" s="11">
        <v>1</v>
      </c>
      <c r="O643" s="11">
        <v>0</v>
      </c>
      <c r="P643" s="11">
        <f t="shared" ref="P643:P706" si="40">N643+O643</f>
        <v>1</v>
      </c>
      <c r="Q643" s="11" t="str">
        <f t="shared" ref="Q643:Q706" si="41">IF(N643&gt; O642,"team a victory", "team b victory")</f>
        <v>team b victory</v>
      </c>
      <c r="R643" s="11" t="str">
        <f t="shared" ref="R643:R706" si="42">IF(N643+O643&gt;0, "at least one scored", "no one scored")</f>
        <v>at least one scored</v>
      </c>
      <c r="S643" s="11" t="str">
        <f t="shared" ref="S643:S706" si="43">IF(AND(N643&gt;=1, O643&gt;=1), "BTTS", "no BTTS")</f>
        <v>no BTTS</v>
      </c>
    </row>
    <row r="644" spans="11:19" x14ac:dyDescent="0.2">
      <c r="K644" s="12">
        <v>37091</v>
      </c>
      <c r="L644" s="11" t="s">
        <v>2815</v>
      </c>
      <c r="M644" s="11" t="s">
        <v>2811</v>
      </c>
      <c r="N644" s="11">
        <v>0</v>
      </c>
      <c r="O644" s="11">
        <v>4</v>
      </c>
      <c r="P644" s="11">
        <f t="shared" si="40"/>
        <v>4</v>
      </c>
      <c r="Q644" s="11" t="str">
        <f t="shared" si="41"/>
        <v>team b victory</v>
      </c>
      <c r="R644" s="11" t="str">
        <f t="shared" si="42"/>
        <v>at least one scored</v>
      </c>
      <c r="S644" s="11" t="str">
        <f t="shared" si="43"/>
        <v>no BTTS</v>
      </c>
    </row>
    <row r="645" spans="11:19" x14ac:dyDescent="0.2">
      <c r="K645" s="12">
        <v>37091</v>
      </c>
      <c r="L645" s="11" t="s">
        <v>2817</v>
      </c>
      <c r="M645" s="11" t="s">
        <v>2804</v>
      </c>
      <c r="N645" s="11">
        <v>1</v>
      </c>
      <c r="O645" s="11">
        <v>0</v>
      </c>
      <c r="P645" s="11">
        <f t="shared" si="40"/>
        <v>1</v>
      </c>
      <c r="Q645" s="11" t="str">
        <f t="shared" si="41"/>
        <v>team b victory</v>
      </c>
      <c r="R645" s="11" t="str">
        <f t="shared" si="42"/>
        <v>at least one scored</v>
      </c>
      <c r="S645" s="11" t="str">
        <f t="shared" si="43"/>
        <v>no BTTS</v>
      </c>
    </row>
    <row r="646" spans="11:19" x14ac:dyDescent="0.2">
      <c r="K646" s="12">
        <v>37094</v>
      </c>
      <c r="L646" s="11" t="s">
        <v>2806</v>
      </c>
      <c r="M646" s="11" t="s">
        <v>2812</v>
      </c>
      <c r="N646" s="11">
        <v>0</v>
      </c>
      <c r="O646" s="11">
        <v>2</v>
      </c>
      <c r="P646" s="11">
        <f t="shared" si="40"/>
        <v>2</v>
      </c>
      <c r="Q646" s="11" t="str">
        <f t="shared" si="41"/>
        <v>team b victory</v>
      </c>
      <c r="R646" s="11" t="str">
        <f t="shared" si="42"/>
        <v>at least one scored</v>
      </c>
      <c r="S646" s="11" t="str">
        <f t="shared" si="43"/>
        <v>no BTTS</v>
      </c>
    </row>
    <row r="647" spans="11:19" x14ac:dyDescent="0.2">
      <c r="K647" s="12">
        <v>37094</v>
      </c>
      <c r="L647" s="11" t="s">
        <v>2804</v>
      </c>
      <c r="M647" s="11" t="s">
        <v>2811</v>
      </c>
      <c r="N647" s="11">
        <v>2</v>
      </c>
      <c r="O647" s="11">
        <v>1</v>
      </c>
      <c r="P647" s="11">
        <f t="shared" si="40"/>
        <v>3</v>
      </c>
      <c r="Q647" s="11" t="str">
        <f t="shared" si="41"/>
        <v>team b victory</v>
      </c>
      <c r="R647" s="11" t="str">
        <f t="shared" si="42"/>
        <v>at least one scored</v>
      </c>
      <c r="S647" s="11" t="str">
        <f t="shared" si="43"/>
        <v>BTTS</v>
      </c>
    </row>
    <row r="648" spans="11:19" x14ac:dyDescent="0.2">
      <c r="K648" s="12">
        <v>37095</v>
      </c>
      <c r="L648" s="11" t="s">
        <v>2807</v>
      </c>
      <c r="M648" s="11" t="s">
        <v>2817</v>
      </c>
      <c r="N648" s="11">
        <v>0</v>
      </c>
      <c r="O648" s="11">
        <v>2</v>
      </c>
      <c r="P648" s="11">
        <f t="shared" si="40"/>
        <v>2</v>
      </c>
      <c r="Q648" s="11" t="str">
        <f t="shared" si="41"/>
        <v>team b victory</v>
      </c>
      <c r="R648" s="11" t="str">
        <f t="shared" si="42"/>
        <v>at least one scored</v>
      </c>
      <c r="S648" s="11" t="str">
        <f t="shared" si="43"/>
        <v>no BTTS</v>
      </c>
    </row>
    <row r="649" spans="11:19" x14ac:dyDescent="0.2">
      <c r="K649" s="12">
        <v>37095</v>
      </c>
      <c r="L649" s="11" t="s">
        <v>2818</v>
      </c>
      <c r="M649" s="11" t="s">
        <v>2816</v>
      </c>
      <c r="N649" s="11">
        <v>3</v>
      </c>
      <c r="O649" s="11">
        <v>0</v>
      </c>
      <c r="P649" s="11">
        <f t="shared" si="40"/>
        <v>3</v>
      </c>
      <c r="Q649" s="11" t="str">
        <f t="shared" si="41"/>
        <v>team a victory</v>
      </c>
      <c r="R649" s="11" t="str">
        <f t="shared" si="42"/>
        <v>at least one scored</v>
      </c>
      <c r="S649" s="11" t="str">
        <f t="shared" si="43"/>
        <v>no BTTS</v>
      </c>
    </row>
    <row r="650" spans="11:19" x14ac:dyDescent="0.2">
      <c r="K650" s="12">
        <v>37097</v>
      </c>
      <c r="L650" s="11" t="s">
        <v>2812</v>
      </c>
      <c r="M650" s="11" t="s">
        <v>2804</v>
      </c>
      <c r="N650" s="11">
        <v>2</v>
      </c>
      <c r="O650" s="11">
        <v>1</v>
      </c>
      <c r="P650" s="11">
        <f t="shared" si="40"/>
        <v>3</v>
      </c>
      <c r="Q650" s="11" t="str">
        <f t="shared" si="41"/>
        <v>team a victory</v>
      </c>
      <c r="R650" s="11" t="str">
        <f t="shared" si="42"/>
        <v>at least one scored</v>
      </c>
      <c r="S650" s="11" t="str">
        <f t="shared" si="43"/>
        <v>BTTS</v>
      </c>
    </row>
    <row r="651" spans="11:19" x14ac:dyDescent="0.2">
      <c r="K651" s="12">
        <v>37098</v>
      </c>
      <c r="L651" s="11" t="s">
        <v>2818</v>
      </c>
      <c r="M651" s="11" t="s">
        <v>2817</v>
      </c>
      <c r="N651" s="11">
        <v>2</v>
      </c>
      <c r="O651" s="11">
        <v>0</v>
      </c>
      <c r="P651" s="11">
        <f t="shared" si="40"/>
        <v>2</v>
      </c>
      <c r="Q651" s="11" t="str">
        <f t="shared" si="41"/>
        <v>team a victory</v>
      </c>
      <c r="R651" s="11" t="str">
        <f t="shared" si="42"/>
        <v>at least one scored</v>
      </c>
      <c r="S651" s="11" t="str">
        <f t="shared" si="43"/>
        <v>no BTTS</v>
      </c>
    </row>
    <row r="652" spans="11:19" x14ac:dyDescent="0.2">
      <c r="K652" s="12">
        <v>37101</v>
      </c>
      <c r="L652" s="11" t="s">
        <v>2804</v>
      </c>
      <c r="M652" s="11" t="s">
        <v>2817</v>
      </c>
      <c r="N652" s="11">
        <v>2</v>
      </c>
      <c r="O652" s="11">
        <v>2</v>
      </c>
      <c r="P652" s="11">
        <f t="shared" si="40"/>
        <v>4</v>
      </c>
      <c r="Q652" s="11" t="str">
        <f t="shared" si="41"/>
        <v>team a victory</v>
      </c>
      <c r="R652" s="11" t="str">
        <f t="shared" si="42"/>
        <v>at least one scored</v>
      </c>
      <c r="S652" s="11" t="str">
        <f t="shared" si="43"/>
        <v>BTTS</v>
      </c>
    </row>
    <row r="653" spans="11:19" x14ac:dyDescent="0.2">
      <c r="K653" s="12">
        <v>37101</v>
      </c>
      <c r="L653" s="11" t="s">
        <v>2818</v>
      </c>
      <c r="M653" s="11" t="s">
        <v>2812</v>
      </c>
      <c r="N653" s="11">
        <v>1</v>
      </c>
      <c r="O653" s="11">
        <v>0</v>
      </c>
      <c r="P653" s="11">
        <f t="shared" si="40"/>
        <v>1</v>
      </c>
      <c r="Q653" s="11" t="str">
        <f t="shared" si="41"/>
        <v>team b victory</v>
      </c>
      <c r="R653" s="11" t="str">
        <f t="shared" si="42"/>
        <v>at least one scored</v>
      </c>
      <c r="S653" s="11" t="str">
        <f t="shared" si="43"/>
        <v>no BTTS</v>
      </c>
    </row>
    <row r="654" spans="11:19" x14ac:dyDescent="0.2">
      <c r="K654" s="12">
        <v>38174</v>
      </c>
      <c r="L654" s="11" t="s">
        <v>2816</v>
      </c>
      <c r="M654" s="11" t="s">
        <v>2815</v>
      </c>
      <c r="N654" s="11">
        <v>2</v>
      </c>
      <c r="O654" s="11">
        <v>2</v>
      </c>
      <c r="P654" s="11">
        <f t="shared" si="40"/>
        <v>4</v>
      </c>
      <c r="Q654" s="11" t="str">
        <f t="shared" si="41"/>
        <v>team a victory</v>
      </c>
      <c r="R654" s="11" t="str">
        <f t="shared" si="42"/>
        <v>at least one scored</v>
      </c>
      <c r="S654" s="11" t="str">
        <f t="shared" si="43"/>
        <v>BTTS</v>
      </c>
    </row>
    <row r="655" spans="11:19" x14ac:dyDescent="0.2">
      <c r="K655" s="12">
        <v>38174</v>
      </c>
      <c r="L655" s="11" t="s">
        <v>2820</v>
      </c>
      <c r="M655" s="11" t="s">
        <v>2818</v>
      </c>
      <c r="N655" s="11">
        <v>0</v>
      </c>
      <c r="O655" s="11">
        <v>1</v>
      </c>
      <c r="P655" s="11">
        <f t="shared" si="40"/>
        <v>1</v>
      </c>
      <c r="Q655" s="11" t="str">
        <f t="shared" si="41"/>
        <v>team b victory</v>
      </c>
      <c r="R655" s="11" t="str">
        <f t="shared" si="42"/>
        <v>at least one scored</v>
      </c>
      <c r="S655" s="11" t="str">
        <f t="shared" si="43"/>
        <v>no BTTS</v>
      </c>
    </row>
    <row r="656" spans="11:19" x14ac:dyDescent="0.2">
      <c r="K656" s="12">
        <v>38175</v>
      </c>
      <c r="L656" s="11" t="s">
        <v>2805</v>
      </c>
      <c r="M656" s="11" t="s">
        <v>2821</v>
      </c>
      <c r="N656" s="11">
        <v>6</v>
      </c>
      <c r="O656" s="11">
        <v>1</v>
      </c>
      <c r="P656" s="11">
        <f t="shared" si="40"/>
        <v>7</v>
      </c>
      <c r="Q656" s="11" t="str">
        <f t="shared" si="41"/>
        <v>team a victory</v>
      </c>
      <c r="R656" s="11" t="str">
        <f t="shared" si="42"/>
        <v>at least one scored</v>
      </c>
      <c r="S656" s="11" t="str">
        <f t="shared" si="43"/>
        <v>BTTS</v>
      </c>
    </row>
    <row r="657" spans="11:19" x14ac:dyDescent="0.2">
      <c r="K657" s="12">
        <v>38175</v>
      </c>
      <c r="L657" s="11" t="s">
        <v>2812</v>
      </c>
      <c r="M657" s="11" t="s">
        <v>2804</v>
      </c>
      <c r="N657" s="11">
        <v>2</v>
      </c>
      <c r="O657" s="11">
        <v>2</v>
      </c>
      <c r="P657" s="11">
        <f t="shared" si="40"/>
        <v>4</v>
      </c>
      <c r="Q657" s="11" t="str">
        <f t="shared" si="41"/>
        <v>team a victory</v>
      </c>
      <c r="R657" s="11" t="str">
        <f t="shared" si="42"/>
        <v>at least one scored</v>
      </c>
      <c r="S657" s="11" t="str">
        <f t="shared" si="43"/>
        <v>BTTS</v>
      </c>
    </row>
    <row r="658" spans="11:19" x14ac:dyDescent="0.2">
      <c r="K658" s="12">
        <v>38176</v>
      </c>
      <c r="L658" s="11" t="s">
        <v>2807</v>
      </c>
      <c r="M658" s="11" t="s">
        <v>2806</v>
      </c>
      <c r="N658" s="11">
        <v>1</v>
      </c>
      <c r="O658" s="11">
        <v>0</v>
      </c>
      <c r="P658" s="11">
        <f t="shared" si="40"/>
        <v>1</v>
      </c>
      <c r="Q658" s="11" t="str">
        <f t="shared" si="41"/>
        <v>team b victory</v>
      </c>
      <c r="R658" s="11" t="str">
        <f t="shared" si="42"/>
        <v>at least one scored</v>
      </c>
      <c r="S658" s="11" t="str">
        <f t="shared" si="43"/>
        <v>no BTTS</v>
      </c>
    </row>
    <row r="659" spans="11:19" x14ac:dyDescent="0.2">
      <c r="K659" s="12">
        <v>38176</v>
      </c>
      <c r="L659" s="11" t="s">
        <v>2811</v>
      </c>
      <c r="M659" s="11" t="s">
        <v>2810</v>
      </c>
      <c r="N659" s="11">
        <v>0</v>
      </c>
      <c r="O659" s="11">
        <v>1</v>
      </c>
      <c r="P659" s="11">
        <f t="shared" si="40"/>
        <v>1</v>
      </c>
      <c r="Q659" s="11" t="str">
        <f t="shared" si="41"/>
        <v>team b victory</v>
      </c>
      <c r="R659" s="11" t="str">
        <f t="shared" si="42"/>
        <v>at least one scored</v>
      </c>
      <c r="S659" s="11" t="str">
        <f t="shared" si="43"/>
        <v>no BTTS</v>
      </c>
    </row>
    <row r="660" spans="11:19" x14ac:dyDescent="0.2">
      <c r="K660" s="12">
        <v>38177</v>
      </c>
      <c r="L660" s="11" t="s">
        <v>2818</v>
      </c>
      <c r="M660" s="11" t="s">
        <v>2815</v>
      </c>
      <c r="N660" s="11">
        <v>1</v>
      </c>
      <c r="O660" s="11">
        <v>0</v>
      </c>
      <c r="P660" s="11">
        <f t="shared" si="40"/>
        <v>1</v>
      </c>
      <c r="Q660" s="11" t="str">
        <f t="shared" si="41"/>
        <v>team b victory</v>
      </c>
      <c r="R660" s="11" t="str">
        <f t="shared" si="42"/>
        <v>at least one scored</v>
      </c>
      <c r="S660" s="11" t="str">
        <f t="shared" si="43"/>
        <v>no BTTS</v>
      </c>
    </row>
    <row r="661" spans="11:19" x14ac:dyDescent="0.2">
      <c r="K661" s="12">
        <v>38177</v>
      </c>
      <c r="L661" s="11" t="s">
        <v>2816</v>
      </c>
      <c r="M661" s="11" t="s">
        <v>2820</v>
      </c>
      <c r="N661" s="11">
        <v>3</v>
      </c>
      <c r="O661" s="11">
        <v>1</v>
      </c>
      <c r="P661" s="11">
        <f t="shared" si="40"/>
        <v>4</v>
      </c>
      <c r="Q661" s="11" t="str">
        <f t="shared" si="41"/>
        <v>team a victory</v>
      </c>
      <c r="R661" s="11" t="str">
        <f t="shared" si="42"/>
        <v>at least one scored</v>
      </c>
      <c r="S661" s="11" t="str">
        <f t="shared" si="43"/>
        <v>BTTS</v>
      </c>
    </row>
    <row r="662" spans="11:19" x14ac:dyDescent="0.2">
      <c r="K662" s="12">
        <v>38178</v>
      </c>
      <c r="L662" s="11" t="s">
        <v>2805</v>
      </c>
      <c r="M662" s="11" t="s">
        <v>2812</v>
      </c>
      <c r="N662" s="11">
        <v>0</v>
      </c>
      <c r="O662" s="11">
        <v>1</v>
      </c>
      <c r="P662" s="11">
        <f t="shared" si="40"/>
        <v>1</v>
      </c>
      <c r="Q662" s="11" t="str">
        <f t="shared" si="41"/>
        <v>team b victory</v>
      </c>
      <c r="R662" s="11" t="str">
        <f t="shared" si="42"/>
        <v>at least one scored</v>
      </c>
      <c r="S662" s="11" t="str">
        <f t="shared" si="43"/>
        <v>no BTTS</v>
      </c>
    </row>
    <row r="663" spans="11:19" x14ac:dyDescent="0.2">
      <c r="K663" s="12">
        <v>38178</v>
      </c>
      <c r="L663" s="11" t="s">
        <v>2804</v>
      </c>
      <c r="M663" s="11" t="s">
        <v>2821</v>
      </c>
      <c r="N663" s="11">
        <v>2</v>
      </c>
      <c r="O663" s="11">
        <v>1</v>
      </c>
      <c r="P663" s="11">
        <f t="shared" si="40"/>
        <v>3</v>
      </c>
      <c r="Q663" s="11" t="str">
        <f t="shared" si="41"/>
        <v>team a victory</v>
      </c>
      <c r="R663" s="11" t="str">
        <f t="shared" si="42"/>
        <v>at least one scored</v>
      </c>
      <c r="S663" s="11" t="str">
        <f t="shared" si="43"/>
        <v>BTTS</v>
      </c>
    </row>
    <row r="664" spans="11:19" x14ac:dyDescent="0.2">
      <c r="K664" s="12">
        <v>38179</v>
      </c>
      <c r="L664" s="11" t="s">
        <v>2807</v>
      </c>
      <c r="M664" s="11" t="s">
        <v>2811</v>
      </c>
      <c r="N664" s="11">
        <v>4</v>
      </c>
      <c r="O664" s="11">
        <v>1</v>
      </c>
      <c r="P664" s="11">
        <f t="shared" si="40"/>
        <v>5</v>
      </c>
      <c r="Q664" s="11" t="str">
        <f t="shared" si="41"/>
        <v>team a victory</v>
      </c>
      <c r="R664" s="11" t="str">
        <f t="shared" si="42"/>
        <v>at least one scored</v>
      </c>
      <c r="S664" s="11" t="str">
        <f t="shared" si="43"/>
        <v>BTTS</v>
      </c>
    </row>
    <row r="665" spans="11:19" x14ac:dyDescent="0.2">
      <c r="K665" s="12">
        <v>38179</v>
      </c>
      <c r="L665" s="11" t="s">
        <v>2810</v>
      </c>
      <c r="M665" s="11" t="s">
        <v>2806</v>
      </c>
      <c r="N665" s="11">
        <v>1</v>
      </c>
      <c r="O665" s="11">
        <v>1</v>
      </c>
      <c r="P665" s="11">
        <f t="shared" si="40"/>
        <v>2</v>
      </c>
      <c r="Q665" s="11" t="str">
        <f t="shared" si="41"/>
        <v>team b victory</v>
      </c>
      <c r="R665" s="11" t="str">
        <f t="shared" si="42"/>
        <v>at least one scored</v>
      </c>
      <c r="S665" s="11" t="str">
        <f t="shared" si="43"/>
        <v>BTTS</v>
      </c>
    </row>
    <row r="666" spans="11:19" x14ac:dyDescent="0.2">
      <c r="K666" s="12">
        <v>38180</v>
      </c>
      <c r="L666" s="11" t="s">
        <v>2816</v>
      </c>
      <c r="M666" s="11" t="s">
        <v>2818</v>
      </c>
      <c r="N666" s="11">
        <v>2</v>
      </c>
      <c r="O666" s="11">
        <v>2</v>
      </c>
      <c r="P666" s="11">
        <f t="shared" si="40"/>
        <v>4</v>
      </c>
      <c r="Q666" s="11" t="str">
        <f t="shared" si="41"/>
        <v>team a victory</v>
      </c>
      <c r="R666" s="11" t="str">
        <f t="shared" si="42"/>
        <v>at least one scored</v>
      </c>
      <c r="S666" s="11" t="str">
        <f t="shared" si="43"/>
        <v>BTTS</v>
      </c>
    </row>
    <row r="667" spans="11:19" x14ac:dyDescent="0.2">
      <c r="K667" s="12">
        <v>38180</v>
      </c>
      <c r="L667" s="11" t="s">
        <v>2820</v>
      </c>
      <c r="M667" s="11" t="s">
        <v>2815</v>
      </c>
      <c r="N667" s="11">
        <v>1</v>
      </c>
      <c r="O667" s="11">
        <v>1</v>
      </c>
      <c r="P667" s="11">
        <f t="shared" si="40"/>
        <v>2</v>
      </c>
      <c r="Q667" s="11" t="str">
        <f t="shared" si="41"/>
        <v>team b victory</v>
      </c>
      <c r="R667" s="11" t="str">
        <f t="shared" si="42"/>
        <v>at least one scored</v>
      </c>
      <c r="S667" s="11" t="str">
        <f t="shared" si="43"/>
        <v>BTTS</v>
      </c>
    </row>
    <row r="668" spans="11:19" x14ac:dyDescent="0.2">
      <c r="K668" s="12">
        <v>38181</v>
      </c>
      <c r="L668" s="11" t="s">
        <v>2805</v>
      </c>
      <c r="M668" s="11" t="s">
        <v>2804</v>
      </c>
      <c r="N668" s="11">
        <v>4</v>
      </c>
      <c r="O668" s="11">
        <v>2</v>
      </c>
      <c r="P668" s="11">
        <f t="shared" si="40"/>
        <v>6</v>
      </c>
      <c r="Q668" s="11" t="str">
        <f t="shared" si="41"/>
        <v>team a victory</v>
      </c>
      <c r="R668" s="11" t="str">
        <f t="shared" si="42"/>
        <v>at least one scored</v>
      </c>
      <c r="S668" s="11" t="str">
        <f t="shared" si="43"/>
        <v>BTTS</v>
      </c>
    </row>
    <row r="669" spans="11:19" x14ac:dyDescent="0.2">
      <c r="K669" s="12">
        <v>38181</v>
      </c>
      <c r="L669" s="11" t="s">
        <v>2812</v>
      </c>
      <c r="M669" s="11" t="s">
        <v>2821</v>
      </c>
      <c r="N669" s="11">
        <v>2</v>
      </c>
      <c r="O669" s="11">
        <v>1</v>
      </c>
      <c r="P669" s="11">
        <f t="shared" si="40"/>
        <v>3</v>
      </c>
      <c r="Q669" s="11" t="str">
        <f t="shared" si="41"/>
        <v>team b victory</v>
      </c>
      <c r="R669" s="11" t="str">
        <f t="shared" si="42"/>
        <v>at least one scored</v>
      </c>
      <c r="S669" s="11" t="str">
        <f t="shared" si="43"/>
        <v>BTTS</v>
      </c>
    </row>
    <row r="670" spans="11:19" x14ac:dyDescent="0.2">
      <c r="K670" s="12">
        <v>38182</v>
      </c>
      <c r="L670" s="11" t="s">
        <v>2807</v>
      </c>
      <c r="M670" s="11" t="s">
        <v>2810</v>
      </c>
      <c r="N670" s="11">
        <v>1</v>
      </c>
      <c r="O670" s="11">
        <v>2</v>
      </c>
      <c r="P670" s="11">
        <f t="shared" si="40"/>
        <v>3</v>
      </c>
      <c r="Q670" s="11" t="str">
        <f t="shared" si="41"/>
        <v>team b victory</v>
      </c>
      <c r="R670" s="11" t="str">
        <f t="shared" si="42"/>
        <v>at least one scored</v>
      </c>
      <c r="S670" s="11" t="str">
        <f t="shared" si="43"/>
        <v>BTTS</v>
      </c>
    </row>
    <row r="671" spans="11:19" x14ac:dyDescent="0.2">
      <c r="K671" s="12">
        <v>38182</v>
      </c>
      <c r="L671" s="11" t="s">
        <v>2811</v>
      </c>
      <c r="M671" s="11" t="s">
        <v>2806</v>
      </c>
      <c r="N671" s="11">
        <v>2</v>
      </c>
      <c r="O671" s="11">
        <v>1</v>
      </c>
      <c r="P671" s="11">
        <f t="shared" si="40"/>
        <v>3</v>
      </c>
      <c r="Q671" s="11" t="str">
        <f t="shared" si="41"/>
        <v>team b victory</v>
      </c>
      <c r="R671" s="11" t="str">
        <f t="shared" si="42"/>
        <v>at least one scored</v>
      </c>
      <c r="S671" s="11" t="str">
        <f t="shared" si="43"/>
        <v>BTTS</v>
      </c>
    </row>
    <row r="672" spans="11:19" x14ac:dyDescent="0.2">
      <c r="K672" s="12">
        <v>38185</v>
      </c>
      <c r="L672" s="11" t="s">
        <v>2818</v>
      </c>
      <c r="M672" s="11" t="s">
        <v>2811</v>
      </c>
      <c r="N672" s="11">
        <v>2</v>
      </c>
      <c r="O672" s="11">
        <v>0</v>
      </c>
      <c r="P672" s="11">
        <f t="shared" si="40"/>
        <v>2</v>
      </c>
      <c r="Q672" s="11" t="str">
        <f t="shared" si="41"/>
        <v>team a victory</v>
      </c>
      <c r="R672" s="11" t="str">
        <f t="shared" si="42"/>
        <v>at least one scored</v>
      </c>
      <c r="S672" s="11" t="str">
        <f t="shared" si="43"/>
        <v>no BTTS</v>
      </c>
    </row>
    <row r="673" spans="11:19" x14ac:dyDescent="0.2">
      <c r="K673" s="12">
        <v>38185</v>
      </c>
      <c r="L673" s="11" t="s">
        <v>2816</v>
      </c>
      <c r="M673" s="11" t="s">
        <v>2805</v>
      </c>
      <c r="N673" s="11">
        <v>0</v>
      </c>
      <c r="O673" s="11">
        <v>1</v>
      </c>
      <c r="P673" s="11">
        <f t="shared" si="40"/>
        <v>1</v>
      </c>
      <c r="Q673" s="11" t="str">
        <f t="shared" si="41"/>
        <v>team b victory</v>
      </c>
      <c r="R673" s="11" t="str">
        <f t="shared" si="42"/>
        <v>at least one scored</v>
      </c>
      <c r="S673" s="11" t="str">
        <f t="shared" si="43"/>
        <v>no BTTS</v>
      </c>
    </row>
    <row r="674" spans="11:19" x14ac:dyDescent="0.2">
      <c r="K674" s="12">
        <v>38186</v>
      </c>
      <c r="L674" s="11" t="s">
        <v>2812</v>
      </c>
      <c r="M674" s="11" t="s">
        <v>2807</v>
      </c>
      <c r="N674" s="11">
        <v>0</v>
      </c>
      <c r="O674" s="11">
        <v>4</v>
      </c>
      <c r="P674" s="11">
        <f t="shared" si="40"/>
        <v>4</v>
      </c>
      <c r="Q674" s="11" t="str">
        <f t="shared" si="41"/>
        <v>team b victory</v>
      </c>
      <c r="R674" s="11" t="str">
        <f t="shared" si="42"/>
        <v>at least one scored</v>
      </c>
      <c r="S674" s="11" t="str">
        <f t="shared" si="43"/>
        <v>no BTTS</v>
      </c>
    </row>
    <row r="675" spans="11:19" x14ac:dyDescent="0.2">
      <c r="K675" s="12">
        <v>38186</v>
      </c>
      <c r="L675" s="11" t="s">
        <v>2810</v>
      </c>
      <c r="M675" s="11" t="s">
        <v>2804</v>
      </c>
      <c r="N675" s="11">
        <v>1</v>
      </c>
      <c r="O675" s="11">
        <v>3</v>
      </c>
      <c r="P675" s="11">
        <f t="shared" si="40"/>
        <v>4</v>
      </c>
      <c r="Q675" s="11" t="str">
        <f t="shared" si="41"/>
        <v>team b victory</v>
      </c>
      <c r="R675" s="11" t="str">
        <f t="shared" si="42"/>
        <v>at least one scored</v>
      </c>
      <c r="S675" s="11" t="str">
        <f t="shared" si="43"/>
        <v>BTTS</v>
      </c>
    </row>
    <row r="676" spans="11:19" x14ac:dyDescent="0.2">
      <c r="K676" s="12">
        <v>38188</v>
      </c>
      <c r="L676" s="11" t="s">
        <v>2805</v>
      </c>
      <c r="M676" s="11" t="s">
        <v>2818</v>
      </c>
      <c r="N676" s="11">
        <v>3</v>
      </c>
      <c r="O676" s="11">
        <v>0</v>
      </c>
      <c r="P676" s="11">
        <f t="shared" si="40"/>
        <v>3</v>
      </c>
      <c r="Q676" s="11" t="str">
        <f t="shared" si="41"/>
        <v>team b victory</v>
      </c>
      <c r="R676" s="11" t="str">
        <f t="shared" si="42"/>
        <v>at least one scored</v>
      </c>
      <c r="S676" s="11" t="str">
        <f t="shared" si="43"/>
        <v>no BTTS</v>
      </c>
    </row>
    <row r="677" spans="11:19" x14ac:dyDescent="0.2">
      <c r="K677" s="12">
        <v>38189</v>
      </c>
      <c r="L677" s="11" t="s">
        <v>2804</v>
      </c>
      <c r="M677" s="11" t="s">
        <v>2807</v>
      </c>
      <c r="N677" s="11">
        <v>1</v>
      </c>
      <c r="O677" s="11">
        <v>1</v>
      </c>
      <c r="P677" s="11">
        <f t="shared" si="40"/>
        <v>2</v>
      </c>
      <c r="Q677" s="11" t="str">
        <f t="shared" si="41"/>
        <v>team a victory</v>
      </c>
      <c r="R677" s="11" t="str">
        <f t="shared" si="42"/>
        <v>at least one scored</v>
      </c>
      <c r="S677" s="11" t="str">
        <f t="shared" si="43"/>
        <v>BTTS</v>
      </c>
    </row>
    <row r="678" spans="11:19" x14ac:dyDescent="0.2">
      <c r="K678" s="12">
        <v>38192</v>
      </c>
      <c r="L678" s="11" t="s">
        <v>2818</v>
      </c>
      <c r="M678" s="11" t="s">
        <v>2804</v>
      </c>
      <c r="N678" s="11">
        <v>1</v>
      </c>
      <c r="O678" s="11">
        <v>2</v>
      </c>
      <c r="P678" s="11">
        <f t="shared" si="40"/>
        <v>3</v>
      </c>
      <c r="Q678" s="11" t="str">
        <f t="shared" si="41"/>
        <v>team b victory</v>
      </c>
      <c r="R678" s="11" t="str">
        <f t="shared" si="42"/>
        <v>at least one scored</v>
      </c>
      <c r="S678" s="11" t="str">
        <f t="shared" si="43"/>
        <v>BTTS</v>
      </c>
    </row>
    <row r="679" spans="11:19" x14ac:dyDescent="0.2">
      <c r="K679" s="12">
        <v>38193</v>
      </c>
      <c r="L679" s="11" t="s">
        <v>2805</v>
      </c>
      <c r="M679" s="11" t="s">
        <v>2807</v>
      </c>
      <c r="N679" s="11">
        <v>2</v>
      </c>
      <c r="O679" s="11">
        <v>2</v>
      </c>
      <c r="P679" s="11">
        <f t="shared" si="40"/>
        <v>4</v>
      </c>
      <c r="Q679" s="11" t="str">
        <f t="shared" si="41"/>
        <v>team b victory</v>
      </c>
      <c r="R679" s="11" t="str">
        <f t="shared" si="42"/>
        <v>at least one scored</v>
      </c>
      <c r="S679" s="11" t="str">
        <f t="shared" si="43"/>
        <v>BTTS</v>
      </c>
    </row>
    <row r="680" spans="11:19" x14ac:dyDescent="0.2">
      <c r="K680" s="12">
        <v>39259</v>
      </c>
      <c r="L680" s="11" t="s">
        <v>2804</v>
      </c>
      <c r="M680" s="11" t="s">
        <v>2816</v>
      </c>
      <c r="N680" s="11">
        <v>0</v>
      </c>
      <c r="O680" s="11">
        <v>3</v>
      </c>
      <c r="P680" s="11">
        <f t="shared" si="40"/>
        <v>3</v>
      </c>
      <c r="Q680" s="11" t="str">
        <f t="shared" si="41"/>
        <v>team b victory</v>
      </c>
      <c r="R680" s="11" t="str">
        <f t="shared" si="42"/>
        <v>at least one scored</v>
      </c>
      <c r="S680" s="11" t="str">
        <f t="shared" si="43"/>
        <v>no BTTS</v>
      </c>
    </row>
    <row r="681" spans="11:19" x14ac:dyDescent="0.2">
      <c r="K681" s="12">
        <v>39259</v>
      </c>
      <c r="L681" s="11" t="s">
        <v>2820</v>
      </c>
      <c r="M681" s="11" t="s">
        <v>2815</v>
      </c>
      <c r="N681" s="11">
        <v>2</v>
      </c>
      <c r="O681" s="11">
        <v>2</v>
      </c>
      <c r="P681" s="11">
        <f t="shared" si="40"/>
        <v>4</v>
      </c>
      <c r="Q681" s="11" t="str">
        <f t="shared" si="41"/>
        <v>team b victory</v>
      </c>
      <c r="R681" s="11" t="str">
        <f t="shared" si="42"/>
        <v>at least one scored</v>
      </c>
      <c r="S681" s="11" t="str">
        <f t="shared" si="43"/>
        <v>BTTS</v>
      </c>
    </row>
    <row r="682" spans="11:19" x14ac:dyDescent="0.2">
      <c r="K682" s="12">
        <v>39260</v>
      </c>
      <c r="L682" s="11" t="s">
        <v>2807</v>
      </c>
      <c r="M682" s="11" t="s">
        <v>2812</v>
      </c>
      <c r="N682" s="11">
        <v>0</v>
      </c>
      <c r="O682" s="11">
        <v>2</v>
      </c>
      <c r="P682" s="11">
        <f t="shared" si="40"/>
        <v>2</v>
      </c>
      <c r="Q682" s="11" t="str">
        <f t="shared" si="41"/>
        <v>team b victory</v>
      </c>
      <c r="R682" s="11" t="str">
        <f t="shared" si="42"/>
        <v>at least one scored</v>
      </c>
      <c r="S682" s="11" t="str">
        <f t="shared" si="43"/>
        <v>no BTTS</v>
      </c>
    </row>
    <row r="683" spans="11:19" x14ac:dyDescent="0.2">
      <c r="K683" s="12">
        <v>39260</v>
      </c>
      <c r="L683" s="11" t="s">
        <v>2821</v>
      </c>
      <c r="M683" s="11" t="s">
        <v>2806</v>
      </c>
      <c r="N683" s="11">
        <v>2</v>
      </c>
      <c r="O683" s="11">
        <v>3</v>
      </c>
      <c r="P683" s="11">
        <f t="shared" si="40"/>
        <v>5</v>
      </c>
      <c r="Q683" s="11" t="str">
        <f t="shared" si="41"/>
        <v>team b victory</v>
      </c>
      <c r="R683" s="11" t="str">
        <f t="shared" si="42"/>
        <v>at least one scored</v>
      </c>
      <c r="S683" s="11" t="str">
        <f t="shared" si="43"/>
        <v>BTTS</v>
      </c>
    </row>
    <row r="684" spans="11:19" x14ac:dyDescent="0.2">
      <c r="K684" s="12">
        <v>39261</v>
      </c>
      <c r="L684" s="11" t="s">
        <v>2805</v>
      </c>
      <c r="M684" s="11" t="s">
        <v>2808</v>
      </c>
      <c r="N684" s="11">
        <v>4</v>
      </c>
      <c r="O684" s="11">
        <v>1</v>
      </c>
      <c r="P684" s="11">
        <f t="shared" si="40"/>
        <v>5</v>
      </c>
      <c r="Q684" s="11" t="str">
        <f t="shared" si="41"/>
        <v>team a victory</v>
      </c>
      <c r="R684" s="11" t="str">
        <f t="shared" si="42"/>
        <v>at least one scored</v>
      </c>
      <c r="S684" s="11" t="str">
        <f t="shared" si="43"/>
        <v>BTTS</v>
      </c>
    </row>
    <row r="685" spans="11:19" x14ac:dyDescent="0.2">
      <c r="K685" s="12">
        <v>39261</v>
      </c>
      <c r="L685" s="11" t="s">
        <v>2810</v>
      </c>
      <c r="M685" s="11" t="s">
        <v>2818</v>
      </c>
      <c r="N685" s="11">
        <v>5</v>
      </c>
      <c r="O685" s="11">
        <v>0</v>
      </c>
      <c r="P685" s="11">
        <f t="shared" si="40"/>
        <v>5</v>
      </c>
      <c r="Q685" s="11" t="str">
        <f t="shared" si="41"/>
        <v>team a victory</v>
      </c>
      <c r="R685" s="11" t="str">
        <f t="shared" si="42"/>
        <v>at least one scored</v>
      </c>
      <c r="S685" s="11" t="str">
        <f t="shared" si="43"/>
        <v>no BTTS</v>
      </c>
    </row>
    <row r="686" spans="11:19" x14ac:dyDescent="0.2">
      <c r="K686" s="12">
        <v>39263</v>
      </c>
      <c r="L686" s="11" t="s">
        <v>2815</v>
      </c>
      <c r="M686" s="11" t="s">
        <v>2804</v>
      </c>
      <c r="N686" s="11">
        <v>0</v>
      </c>
      <c r="O686" s="11">
        <v>1</v>
      </c>
      <c r="P686" s="11">
        <f t="shared" si="40"/>
        <v>1</v>
      </c>
      <c r="Q686" s="11" t="str">
        <f t="shared" si="41"/>
        <v>team b victory</v>
      </c>
      <c r="R686" s="11" t="str">
        <f t="shared" si="42"/>
        <v>at least one scored</v>
      </c>
      <c r="S686" s="11" t="str">
        <f t="shared" si="43"/>
        <v>no BTTS</v>
      </c>
    </row>
    <row r="687" spans="11:19" x14ac:dyDescent="0.2">
      <c r="K687" s="12">
        <v>39263</v>
      </c>
      <c r="L687" s="11" t="s">
        <v>2820</v>
      </c>
      <c r="M687" s="11" t="s">
        <v>2816</v>
      </c>
      <c r="N687" s="11">
        <v>2</v>
      </c>
      <c r="O687" s="11">
        <v>0</v>
      </c>
      <c r="P687" s="11">
        <f t="shared" si="40"/>
        <v>2</v>
      </c>
      <c r="Q687" s="11" t="str">
        <f t="shared" si="41"/>
        <v>team a victory</v>
      </c>
      <c r="R687" s="11" t="str">
        <f t="shared" si="42"/>
        <v>at least one scored</v>
      </c>
      <c r="S687" s="11" t="str">
        <f t="shared" si="43"/>
        <v>no BTTS</v>
      </c>
    </row>
    <row r="688" spans="11:19" x14ac:dyDescent="0.2">
      <c r="K688" s="12">
        <v>39264</v>
      </c>
      <c r="L688" s="11" t="s">
        <v>2807</v>
      </c>
      <c r="M688" s="11" t="s">
        <v>2806</v>
      </c>
      <c r="N688" s="11">
        <v>3</v>
      </c>
      <c r="O688" s="11">
        <v>0</v>
      </c>
      <c r="P688" s="11">
        <f t="shared" si="40"/>
        <v>3</v>
      </c>
      <c r="Q688" s="11" t="str">
        <f t="shared" si="41"/>
        <v>team a victory</v>
      </c>
      <c r="R688" s="11" t="str">
        <f t="shared" si="42"/>
        <v>at least one scored</v>
      </c>
      <c r="S688" s="11" t="str">
        <f t="shared" si="43"/>
        <v>no BTTS</v>
      </c>
    </row>
    <row r="689" spans="11:19" x14ac:dyDescent="0.2">
      <c r="K689" s="12">
        <v>39264</v>
      </c>
      <c r="L689" s="11" t="s">
        <v>2812</v>
      </c>
      <c r="M689" s="11" t="s">
        <v>2821</v>
      </c>
      <c r="N689" s="11">
        <v>2</v>
      </c>
      <c r="O689" s="11">
        <v>1</v>
      </c>
      <c r="P689" s="11">
        <f t="shared" si="40"/>
        <v>3</v>
      </c>
      <c r="Q689" s="11" t="str">
        <f t="shared" si="41"/>
        <v>team a victory</v>
      </c>
      <c r="R689" s="11" t="str">
        <f t="shared" si="42"/>
        <v>at least one scored</v>
      </c>
      <c r="S689" s="11" t="str">
        <f t="shared" si="43"/>
        <v>BTTS</v>
      </c>
    </row>
    <row r="690" spans="11:19" x14ac:dyDescent="0.2">
      <c r="K690" s="12">
        <v>39265</v>
      </c>
      <c r="L690" s="11" t="s">
        <v>2805</v>
      </c>
      <c r="M690" s="11" t="s">
        <v>2818</v>
      </c>
      <c r="N690" s="11">
        <v>4</v>
      </c>
      <c r="O690" s="11">
        <v>2</v>
      </c>
      <c r="P690" s="11">
        <f t="shared" si="40"/>
        <v>6</v>
      </c>
      <c r="Q690" s="11" t="str">
        <f t="shared" si="41"/>
        <v>team a victory</v>
      </c>
      <c r="R690" s="11" t="str">
        <f t="shared" si="42"/>
        <v>at least one scored</v>
      </c>
      <c r="S690" s="11" t="str">
        <f t="shared" si="43"/>
        <v>BTTS</v>
      </c>
    </row>
    <row r="691" spans="11:19" x14ac:dyDescent="0.2">
      <c r="K691" s="12">
        <v>39265</v>
      </c>
      <c r="L691" s="11" t="s">
        <v>2808</v>
      </c>
      <c r="M691" s="11" t="s">
        <v>2810</v>
      </c>
      <c r="N691" s="11">
        <v>1</v>
      </c>
      <c r="O691" s="11">
        <v>3</v>
      </c>
      <c r="P691" s="11">
        <f t="shared" si="40"/>
        <v>4</v>
      </c>
      <c r="Q691" s="11" t="str">
        <f t="shared" si="41"/>
        <v>team b victory</v>
      </c>
      <c r="R691" s="11" t="str">
        <f t="shared" si="42"/>
        <v>at least one scored</v>
      </c>
      <c r="S691" s="11" t="str">
        <f t="shared" si="43"/>
        <v>BTTS</v>
      </c>
    </row>
    <row r="692" spans="11:19" x14ac:dyDescent="0.2">
      <c r="K692" s="12">
        <v>39266</v>
      </c>
      <c r="L692" s="11" t="s">
        <v>2816</v>
      </c>
      <c r="M692" s="11" t="s">
        <v>2815</v>
      </c>
      <c r="N692" s="11">
        <v>2</v>
      </c>
      <c r="O692" s="11">
        <v>2</v>
      </c>
      <c r="P692" s="11">
        <f t="shared" si="40"/>
        <v>4</v>
      </c>
      <c r="Q692" s="11" t="str">
        <f t="shared" si="41"/>
        <v>team b victory</v>
      </c>
      <c r="R692" s="11" t="str">
        <f t="shared" si="42"/>
        <v>at least one scored</v>
      </c>
      <c r="S692" s="11" t="str">
        <f t="shared" si="43"/>
        <v>BTTS</v>
      </c>
    </row>
    <row r="693" spans="11:19" x14ac:dyDescent="0.2">
      <c r="K693" s="12">
        <v>39266</v>
      </c>
      <c r="L693" s="11" t="s">
        <v>2820</v>
      </c>
      <c r="M693" s="11" t="s">
        <v>2804</v>
      </c>
      <c r="N693" s="11">
        <v>0</v>
      </c>
      <c r="O693" s="11">
        <v>0</v>
      </c>
      <c r="P693" s="11">
        <f t="shared" si="40"/>
        <v>0</v>
      </c>
      <c r="Q693" s="11" t="str">
        <f t="shared" si="41"/>
        <v>team b victory</v>
      </c>
      <c r="R693" s="11" t="str">
        <f t="shared" si="42"/>
        <v>no one scored</v>
      </c>
      <c r="S693" s="11" t="str">
        <f t="shared" si="43"/>
        <v>no BTTS</v>
      </c>
    </row>
    <row r="694" spans="11:19" x14ac:dyDescent="0.2">
      <c r="K694" s="12">
        <v>39267</v>
      </c>
      <c r="L694" s="11" t="s">
        <v>2807</v>
      </c>
      <c r="M694" s="11" t="s">
        <v>2821</v>
      </c>
      <c r="N694" s="11">
        <v>1</v>
      </c>
      <c r="O694" s="11">
        <v>0</v>
      </c>
      <c r="P694" s="11">
        <f t="shared" si="40"/>
        <v>1</v>
      </c>
      <c r="Q694" s="11" t="str">
        <f t="shared" si="41"/>
        <v>team a victory</v>
      </c>
      <c r="R694" s="11" t="str">
        <f t="shared" si="42"/>
        <v>at least one scored</v>
      </c>
      <c r="S694" s="11" t="str">
        <f t="shared" si="43"/>
        <v>no BTTS</v>
      </c>
    </row>
    <row r="695" spans="11:19" x14ac:dyDescent="0.2">
      <c r="K695" s="12">
        <v>39267</v>
      </c>
      <c r="L695" s="11" t="s">
        <v>2812</v>
      </c>
      <c r="M695" s="11" t="s">
        <v>2806</v>
      </c>
      <c r="N695" s="11">
        <v>0</v>
      </c>
      <c r="O695" s="11">
        <v>0</v>
      </c>
      <c r="P695" s="11">
        <f t="shared" si="40"/>
        <v>0</v>
      </c>
      <c r="Q695" s="11" t="str">
        <f t="shared" si="41"/>
        <v>team b victory</v>
      </c>
      <c r="R695" s="11" t="str">
        <f t="shared" si="42"/>
        <v>no one scored</v>
      </c>
      <c r="S695" s="11" t="str">
        <f t="shared" si="43"/>
        <v>no BTTS</v>
      </c>
    </row>
    <row r="696" spans="11:19" x14ac:dyDescent="0.2">
      <c r="K696" s="12">
        <v>39268</v>
      </c>
      <c r="L696" s="11" t="s">
        <v>2805</v>
      </c>
      <c r="M696" s="11" t="s">
        <v>2810</v>
      </c>
      <c r="N696" s="11">
        <v>1</v>
      </c>
      <c r="O696" s="11">
        <v>0</v>
      </c>
      <c r="P696" s="11">
        <f t="shared" si="40"/>
        <v>1</v>
      </c>
      <c r="Q696" s="11" t="str">
        <f t="shared" si="41"/>
        <v>team a victory</v>
      </c>
      <c r="R696" s="11" t="str">
        <f t="shared" si="42"/>
        <v>at least one scored</v>
      </c>
      <c r="S696" s="11" t="str">
        <f t="shared" si="43"/>
        <v>no BTTS</v>
      </c>
    </row>
    <row r="697" spans="11:19" x14ac:dyDescent="0.2">
      <c r="K697" s="12">
        <v>39268</v>
      </c>
      <c r="L697" s="11" t="s">
        <v>2818</v>
      </c>
      <c r="M697" s="11" t="s">
        <v>2808</v>
      </c>
      <c r="N697" s="11">
        <v>1</v>
      </c>
      <c r="O697" s="11">
        <v>0</v>
      </c>
      <c r="P697" s="11">
        <f t="shared" si="40"/>
        <v>1</v>
      </c>
      <c r="Q697" s="11" t="str">
        <f t="shared" si="41"/>
        <v>team a victory</v>
      </c>
      <c r="R697" s="11" t="str">
        <f t="shared" si="42"/>
        <v>at least one scored</v>
      </c>
      <c r="S697" s="11" t="str">
        <f t="shared" si="43"/>
        <v>no BTTS</v>
      </c>
    </row>
    <row r="698" spans="11:19" x14ac:dyDescent="0.2">
      <c r="K698" s="12">
        <v>39270</v>
      </c>
      <c r="L698" s="11" t="s">
        <v>2806</v>
      </c>
      <c r="M698" s="11" t="s">
        <v>2807</v>
      </c>
      <c r="N698" s="11">
        <v>1</v>
      </c>
      <c r="O698" s="11">
        <v>6</v>
      </c>
      <c r="P698" s="11">
        <f t="shared" si="40"/>
        <v>7</v>
      </c>
      <c r="Q698" s="11" t="str">
        <f t="shared" si="41"/>
        <v>team a victory</v>
      </c>
      <c r="R698" s="11" t="str">
        <f t="shared" si="42"/>
        <v>at least one scored</v>
      </c>
      <c r="S698" s="11" t="str">
        <f t="shared" si="43"/>
        <v>BTTS</v>
      </c>
    </row>
    <row r="699" spans="11:19" x14ac:dyDescent="0.2">
      <c r="K699" s="12">
        <v>39270</v>
      </c>
      <c r="L699" s="11" t="s">
        <v>2820</v>
      </c>
      <c r="M699" s="11" t="s">
        <v>2804</v>
      </c>
      <c r="N699" s="11">
        <v>1</v>
      </c>
      <c r="O699" s="11">
        <v>4</v>
      </c>
      <c r="P699" s="11">
        <f t="shared" si="40"/>
        <v>5</v>
      </c>
      <c r="Q699" s="11" t="str">
        <f t="shared" si="41"/>
        <v>team b victory</v>
      </c>
      <c r="R699" s="11" t="str">
        <f t="shared" si="42"/>
        <v>at least one scored</v>
      </c>
      <c r="S699" s="11" t="str">
        <f t="shared" si="43"/>
        <v>BTTS</v>
      </c>
    </row>
    <row r="700" spans="11:19" x14ac:dyDescent="0.2">
      <c r="K700" s="12">
        <v>39271</v>
      </c>
      <c r="L700" s="11" t="s">
        <v>2805</v>
      </c>
      <c r="M700" s="11" t="s">
        <v>2816</v>
      </c>
      <c r="N700" s="11">
        <v>4</v>
      </c>
      <c r="O700" s="11">
        <v>0</v>
      </c>
      <c r="P700" s="11">
        <f t="shared" si="40"/>
        <v>4</v>
      </c>
      <c r="Q700" s="11" t="str">
        <f t="shared" si="41"/>
        <v>team b victory</v>
      </c>
      <c r="R700" s="11" t="str">
        <f t="shared" si="42"/>
        <v>at least one scored</v>
      </c>
      <c r="S700" s="11" t="str">
        <f t="shared" si="43"/>
        <v>no BTTS</v>
      </c>
    </row>
    <row r="701" spans="11:19" x14ac:dyDescent="0.2">
      <c r="K701" s="12">
        <v>39271</v>
      </c>
      <c r="L701" s="11" t="s">
        <v>2812</v>
      </c>
      <c r="M701" s="11" t="s">
        <v>2810</v>
      </c>
      <c r="N701" s="11">
        <v>6</v>
      </c>
      <c r="O701" s="11">
        <v>0</v>
      </c>
      <c r="P701" s="11">
        <f t="shared" si="40"/>
        <v>6</v>
      </c>
      <c r="Q701" s="11" t="str">
        <f t="shared" si="41"/>
        <v>team a victory</v>
      </c>
      <c r="R701" s="11" t="str">
        <f t="shared" si="42"/>
        <v>at least one scored</v>
      </c>
      <c r="S701" s="11" t="str">
        <f t="shared" si="43"/>
        <v>no BTTS</v>
      </c>
    </row>
    <row r="702" spans="11:19" x14ac:dyDescent="0.2">
      <c r="K702" s="12">
        <v>39273</v>
      </c>
      <c r="L702" s="11" t="s">
        <v>2804</v>
      </c>
      <c r="M702" s="11" t="s">
        <v>2807</v>
      </c>
      <c r="N702" s="11">
        <v>2</v>
      </c>
      <c r="O702" s="11">
        <v>2</v>
      </c>
      <c r="P702" s="11">
        <f t="shared" si="40"/>
        <v>4</v>
      </c>
      <c r="Q702" s="11" t="str">
        <f t="shared" si="41"/>
        <v>team a victory</v>
      </c>
      <c r="R702" s="11" t="str">
        <f t="shared" si="42"/>
        <v>at least one scored</v>
      </c>
      <c r="S702" s="11" t="str">
        <f t="shared" si="43"/>
        <v>BTTS</v>
      </c>
    </row>
    <row r="703" spans="11:19" x14ac:dyDescent="0.2">
      <c r="K703" s="12">
        <v>39274</v>
      </c>
      <c r="L703" s="11" t="s">
        <v>2812</v>
      </c>
      <c r="M703" s="11" t="s">
        <v>2805</v>
      </c>
      <c r="N703" s="11">
        <v>0</v>
      </c>
      <c r="O703" s="11">
        <v>3</v>
      </c>
      <c r="P703" s="11">
        <f t="shared" si="40"/>
        <v>3</v>
      </c>
      <c r="Q703" s="11" t="str">
        <f t="shared" si="41"/>
        <v>team b victory</v>
      </c>
      <c r="R703" s="11" t="str">
        <f t="shared" si="42"/>
        <v>at least one scored</v>
      </c>
      <c r="S703" s="11" t="str">
        <f t="shared" si="43"/>
        <v>no BTTS</v>
      </c>
    </row>
    <row r="704" spans="11:19" x14ac:dyDescent="0.2">
      <c r="K704" s="12">
        <v>39277</v>
      </c>
      <c r="L704" s="11" t="s">
        <v>2812</v>
      </c>
      <c r="M704" s="11" t="s">
        <v>2804</v>
      </c>
      <c r="N704" s="11">
        <v>3</v>
      </c>
      <c r="O704" s="11">
        <v>1</v>
      </c>
      <c r="P704" s="11">
        <f t="shared" si="40"/>
        <v>4</v>
      </c>
      <c r="Q704" s="11" t="str">
        <f t="shared" si="41"/>
        <v>team b victory</v>
      </c>
      <c r="R704" s="11" t="str">
        <f t="shared" si="42"/>
        <v>at least one scored</v>
      </c>
      <c r="S704" s="11" t="str">
        <f t="shared" si="43"/>
        <v>BTTS</v>
      </c>
    </row>
    <row r="705" spans="11:19" x14ac:dyDescent="0.2">
      <c r="K705" s="12">
        <v>39278</v>
      </c>
      <c r="L705" s="11" t="s">
        <v>2807</v>
      </c>
      <c r="M705" s="11" t="s">
        <v>2805</v>
      </c>
      <c r="N705" s="11">
        <v>3</v>
      </c>
      <c r="O705" s="11">
        <v>0</v>
      </c>
      <c r="P705" s="11">
        <f t="shared" si="40"/>
        <v>3</v>
      </c>
      <c r="Q705" s="11" t="str">
        <f t="shared" si="41"/>
        <v>team a victory</v>
      </c>
      <c r="R705" s="11" t="str">
        <f t="shared" si="42"/>
        <v>at least one scored</v>
      </c>
      <c r="S705" s="11" t="str">
        <f t="shared" si="43"/>
        <v>no BTTS</v>
      </c>
    </row>
    <row r="706" spans="11:19" x14ac:dyDescent="0.2">
      <c r="K706" s="12">
        <v>40725</v>
      </c>
      <c r="L706" s="11" t="s">
        <v>2805</v>
      </c>
      <c r="M706" s="11" t="s">
        <v>2815</v>
      </c>
      <c r="N706" s="11">
        <v>1</v>
      </c>
      <c r="O706" s="11">
        <v>1</v>
      </c>
      <c r="P706" s="11">
        <f t="shared" si="40"/>
        <v>2</v>
      </c>
      <c r="Q706" s="11" t="str">
        <f t="shared" si="41"/>
        <v>team a victory</v>
      </c>
      <c r="R706" s="11" t="str">
        <f t="shared" si="42"/>
        <v>at least one scored</v>
      </c>
      <c r="S706" s="11" t="str">
        <f t="shared" si="43"/>
        <v>BTTS</v>
      </c>
    </row>
    <row r="707" spans="11:19" x14ac:dyDescent="0.2">
      <c r="K707" s="12">
        <v>40726</v>
      </c>
      <c r="L707" s="11" t="s">
        <v>2818</v>
      </c>
      <c r="M707" s="11" t="s">
        <v>2811</v>
      </c>
      <c r="N707" s="11">
        <v>1</v>
      </c>
      <c r="O707" s="11">
        <v>0</v>
      </c>
      <c r="P707" s="11">
        <f t="shared" ref="P707:P770" si="44">N707+O707</f>
        <v>1</v>
      </c>
      <c r="Q707" s="11" t="str">
        <f t="shared" ref="Q707:Q770" si="45">IF(N707&gt; O706,"team a victory", "team b victory")</f>
        <v>team b victory</v>
      </c>
      <c r="R707" s="11" t="str">
        <f t="shared" ref="R707:R770" si="46">IF(N707+O707&gt;0, "at least one scored", "no one scored")</f>
        <v>at least one scored</v>
      </c>
      <c r="S707" s="11" t="str">
        <f t="shared" ref="S707:S770" si="47">IF(AND(N707&gt;=1, O707&gt;=1), "BTTS", "no BTTS")</f>
        <v>no BTTS</v>
      </c>
    </row>
    <row r="708" spans="11:19" x14ac:dyDescent="0.2">
      <c r="K708" s="12">
        <v>40727</v>
      </c>
      <c r="L708" s="11" t="s">
        <v>2807</v>
      </c>
      <c r="M708" s="11" t="s">
        <v>2820</v>
      </c>
      <c r="N708" s="11">
        <v>0</v>
      </c>
      <c r="O708" s="11">
        <v>0</v>
      </c>
      <c r="P708" s="11">
        <f t="shared" si="44"/>
        <v>0</v>
      </c>
      <c r="Q708" s="11" t="str">
        <f t="shared" si="45"/>
        <v>team b victory</v>
      </c>
      <c r="R708" s="11" t="str">
        <f t="shared" si="46"/>
        <v>no one scored</v>
      </c>
      <c r="S708" s="11" t="str">
        <f t="shared" si="47"/>
        <v>no BTTS</v>
      </c>
    </row>
    <row r="709" spans="11:19" x14ac:dyDescent="0.2">
      <c r="K709" s="12">
        <v>40727</v>
      </c>
      <c r="L709" s="11" t="s">
        <v>2810</v>
      </c>
      <c r="M709" s="11" t="s">
        <v>2821</v>
      </c>
      <c r="N709" s="11">
        <v>0</v>
      </c>
      <c r="O709" s="11">
        <v>0</v>
      </c>
      <c r="P709" s="11">
        <f t="shared" si="44"/>
        <v>0</v>
      </c>
      <c r="Q709" s="11" t="str">
        <f t="shared" si="45"/>
        <v>team b victory</v>
      </c>
      <c r="R709" s="11" t="str">
        <f t="shared" si="46"/>
        <v>no one scored</v>
      </c>
      <c r="S709" s="11" t="str">
        <f t="shared" si="47"/>
        <v>no BTTS</v>
      </c>
    </row>
    <row r="710" spans="11:19" x14ac:dyDescent="0.2">
      <c r="K710" s="12">
        <v>40728</v>
      </c>
      <c r="L710" s="11" t="s">
        <v>2806</v>
      </c>
      <c r="M710" s="11" t="s">
        <v>2812</v>
      </c>
      <c r="N710" s="11">
        <v>2</v>
      </c>
      <c r="O710" s="11">
        <v>1</v>
      </c>
      <c r="P710" s="11">
        <f t="shared" si="44"/>
        <v>3</v>
      </c>
      <c r="Q710" s="11" t="str">
        <f t="shared" si="45"/>
        <v>team a victory</v>
      </c>
      <c r="R710" s="11" t="str">
        <f t="shared" si="46"/>
        <v>at least one scored</v>
      </c>
      <c r="S710" s="11" t="str">
        <f t="shared" si="47"/>
        <v>BTTS</v>
      </c>
    </row>
    <row r="711" spans="11:19" x14ac:dyDescent="0.2">
      <c r="K711" s="12">
        <v>40728</v>
      </c>
      <c r="L711" s="11" t="s">
        <v>2804</v>
      </c>
      <c r="M711" s="11" t="s">
        <v>2816</v>
      </c>
      <c r="N711" s="11">
        <v>1</v>
      </c>
      <c r="O711" s="11">
        <v>1</v>
      </c>
      <c r="P711" s="11">
        <f t="shared" si="44"/>
        <v>2</v>
      </c>
      <c r="Q711" s="11" t="str">
        <f t="shared" si="45"/>
        <v>team b victory</v>
      </c>
      <c r="R711" s="11" t="str">
        <f t="shared" si="46"/>
        <v>at least one scored</v>
      </c>
      <c r="S711" s="11" t="str">
        <f t="shared" si="47"/>
        <v>BTTS</v>
      </c>
    </row>
    <row r="712" spans="11:19" x14ac:dyDescent="0.2">
      <c r="K712" s="12">
        <v>40730</v>
      </c>
      <c r="L712" s="11" t="s">
        <v>2805</v>
      </c>
      <c r="M712" s="11" t="s">
        <v>2818</v>
      </c>
      <c r="N712" s="11">
        <v>0</v>
      </c>
      <c r="O712" s="11">
        <v>0</v>
      </c>
      <c r="P712" s="11">
        <f t="shared" si="44"/>
        <v>0</v>
      </c>
      <c r="Q712" s="11" t="str">
        <f t="shared" si="45"/>
        <v>team b victory</v>
      </c>
      <c r="R712" s="11" t="str">
        <f t="shared" si="46"/>
        <v>no one scored</v>
      </c>
      <c r="S712" s="11" t="str">
        <f t="shared" si="47"/>
        <v>no BTTS</v>
      </c>
    </row>
    <row r="713" spans="11:19" x14ac:dyDescent="0.2">
      <c r="K713" s="12">
        <v>40731</v>
      </c>
      <c r="L713" s="11" t="s">
        <v>2815</v>
      </c>
      <c r="M713" s="11" t="s">
        <v>2811</v>
      </c>
      <c r="N713" s="11">
        <v>0</v>
      </c>
      <c r="O713" s="11">
        <v>2</v>
      </c>
      <c r="P713" s="11">
        <f t="shared" si="44"/>
        <v>2</v>
      </c>
      <c r="Q713" s="11" t="str">
        <f t="shared" si="45"/>
        <v>team b victory</v>
      </c>
      <c r="R713" s="11" t="str">
        <f t="shared" si="46"/>
        <v>at least one scored</v>
      </c>
      <c r="S713" s="11" t="str">
        <f t="shared" si="47"/>
        <v>no BTTS</v>
      </c>
    </row>
    <row r="714" spans="11:19" x14ac:dyDescent="0.2">
      <c r="K714" s="12">
        <v>40732</v>
      </c>
      <c r="L714" s="11" t="s">
        <v>2816</v>
      </c>
      <c r="M714" s="11" t="s">
        <v>2812</v>
      </c>
      <c r="N714" s="11">
        <v>1</v>
      </c>
      <c r="O714" s="11">
        <v>0</v>
      </c>
      <c r="P714" s="11">
        <f t="shared" si="44"/>
        <v>1</v>
      </c>
      <c r="Q714" s="11" t="str">
        <f t="shared" si="45"/>
        <v>team b victory</v>
      </c>
      <c r="R714" s="11" t="str">
        <f t="shared" si="46"/>
        <v>at least one scored</v>
      </c>
      <c r="S714" s="11" t="str">
        <f t="shared" si="47"/>
        <v>no BTTS</v>
      </c>
    </row>
    <row r="715" spans="11:19" x14ac:dyDescent="0.2">
      <c r="K715" s="12">
        <v>40732</v>
      </c>
      <c r="L715" s="11" t="s">
        <v>2804</v>
      </c>
      <c r="M715" s="11" t="s">
        <v>2806</v>
      </c>
      <c r="N715" s="11">
        <v>1</v>
      </c>
      <c r="O715" s="11">
        <v>1</v>
      </c>
      <c r="P715" s="11">
        <f t="shared" si="44"/>
        <v>2</v>
      </c>
      <c r="Q715" s="11" t="str">
        <f t="shared" si="45"/>
        <v>team a victory</v>
      </c>
      <c r="R715" s="11" t="str">
        <f t="shared" si="46"/>
        <v>at least one scored</v>
      </c>
      <c r="S715" s="11" t="str">
        <f t="shared" si="47"/>
        <v>BTTS</v>
      </c>
    </row>
    <row r="716" spans="11:19" x14ac:dyDescent="0.2">
      <c r="K716" s="12">
        <v>40733</v>
      </c>
      <c r="L716" s="11" t="s">
        <v>2807</v>
      </c>
      <c r="M716" s="11" t="s">
        <v>2810</v>
      </c>
      <c r="N716" s="11">
        <v>2</v>
      </c>
      <c r="O716" s="11">
        <v>2</v>
      </c>
      <c r="P716" s="11">
        <f t="shared" si="44"/>
        <v>4</v>
      </c>
      <c r="Q716" s="11" t="str">
        <f t="shared" si="45"/>
        <v>team a victory</v>
      </c>
      <c r="R716" s="11" t="str">
        <f t="shared" si="46"/>
        <v>at least one scored</v>
      </c>
      <c r="S716" s="11" t="str">
        <f t="shared" si="47"/>
        <v>BTTS</v>
      </c>
    </row>
    <row r="717" spans="11:19" x14ac:dyDescent="0.2">
      <c r="K717" s="12">
        <v>40733</v>
      </c>
      <c r="L717" s="11" t="s">
        <v>2820</v>
      </c>
      <c r="M717" s="11" t="s">
        <v>2821</v>
      </c>
      <c r="N717" s="11">
        <v>1</v>
      </c>
      <c r="O717" s="11">
        <v>0</v>
      </c>
      <c r="P717" s="11">
        <f t="shared" si="44"/>
        <v>1</v>
      </c>
      <c r="Q717" s="11" t="str">
        <f t="shared" si="45"/>
        <v>team b victory</v>
      </c>
      <c r="R717" s="11" t="str">
        <f t="shared" si="46"/>
        <v>at least one scored</v>
      </c>
      <c r="S717" s="11" t="str">
        <f t="shared" si="47"/>
        <v>no BTTS</v>
      </c>
    </row>
    <row r="718" spans="11:19" x14ac:dyDescent="0.2">
      <c r="K718" s="12">
        <v>40734</v>
      </c>
      <c r="L718" s="11" t="s">
        <v>2818</v>
      </c>
      <c r="M718" s="11" t="s">
        <v>2815</v>
      </c>
      <c r="N718" s="11">
        <v>2</v>
      </c>
      <c r="O718" s="11">
        <v>0</v>
      </c>
      <c r="P718" s="11">
        <f t="shared" si="44"/>
        <v>2</v>
      </c>
      <c r="Q718" s="11" t="str">
        <f t="shared" si="45"/>
        <v>team a victory</v>
      </c>
      <c r="R718" s="11" t="str">
        <f t="shared" si="46"/>
        <v>at least one scored</v>
      </c>
      <c r="S718" s="11" t="str">
        <f t="shared" si="47"/>
        <v>no BTTS</v>
      </c>
    </row>
    <row r="719" spans="11:19" x14ac:dyDescent="0.2">
      <c r="K719" s="12">
        <v>40735</v>
      </c>
      <c r="L719" s="11" t="s">
        <v>2805</v>
      </c>
      <c r="M719" s="11" t="s">
        <v>2811</v>
      </c>
      <c r="N719" s="11">
        <v>3</v>
      </c>
      <c r="O719" s="11">
        <v>0</v>
      </c>
      <c r="P719" s="11">
        <f t="shared" si="44"/>
        <v>3</v>
      </c>
      <c r="Q719" s="11" t="str">
        <f t="shared" si="45"/>
        <v>team a victory</v>
      </c>
      <c r="R719" s="11" t="str">
        <f t="shared" si="46"/>
        <v>at least one scored</v>
      </c>
      <c r="S719" s="11" t="str">
        <f t="shared" si="47"/>
        <v>no BTTS</v>
      </c>
    </row>
    <row r="720" spans="11:19" x14ac:dyDescent="0.2">
      <c r="K720" s="12">
        <v>40736</v>
      </c>
      <c r="L720" s="11" t="s">
        <v>2806</v>
      </c>
      <c r="M720" s="11" t="s">
        <v>2816</v>
      </c>
      <c r="N720" s="11">
        <v>1</v>
      </c>
      <c r="O720" s="11">
        <v>0</v>
      </c>
      <c r="P720" s="11">
        <f t="shared" si="44"/>
        <v>1</v>
      </c>
      <c r="Q720" s="11" t="str">
        <f t="shared" si="45"/>
        <v>team a victory</v>
      </c>
      <c r="R720" s="11" t="str">
        <f t="shared" si="46"/>
        <v>at least one scored</v>
      </c>
      <c r="S720" s="11" t="str">
        <f t="shared" si="47"/>
        <v>no BTTS</v>
      </c>
    </row>
    <row r="721" spans="11:19" x14ac:dyDescent="0.2">
      <c r="K721" s="12">
        <v>40736</v>
      </c>
      <c r="L721" s="11" t="s">
        <v>2804</v>
      </c>
      <c r="M721" s="11" t="s">
        <v>2812</v>
      </c>
      <c r="N721" s="11">
        <v>1</v>
      </c>
      <c r="O721" s="11">
        <v>0</v>
      </c>
      <c r="P721" s="11">
        <f t="shared" si="44"/>
        <v>1</v>
      </c>
      <c r="Q721" s="11" t="str">
        <f t="shared" si="45"/>
        <v>team a victory</v>
      </c>
      <c r="R721" s="11" t="str">
        <f t="shared" si="46"/>
        <v>at least one scored</v>
      </c>
      <c r="S721" s="11" t="str">
        <f t="shared" si="47"/>
        <v>no BTTS</v>
      </c>
    </row>
    <row r="722" spans="11:19" x14ac:dyDescent="0.2">
      <c r="K722" s="12">
        <v>40737</v>
      </c>
      <c r="L722" s="11" t="s">
        <v>2807</v>
      </c>
      <c r="M722" s="11" t="s">
        <v>2821</v>
      </c>
      <c r="N722" s="11">
        <v>4</v>
      </c>
      <c r="O722" s="11">
        <v>2</v>
      </c>
      <c r="P722" s="11">
        <f t="shared" si="44"/>
        <v>6</v>
      </c>
      <c r="Q722" s="11" t="str">
        <f t="shared" si="45"/>
        <v>team a victory</v>
      </c>
      <c r="R722" s="11" t="str">
        <f t="shared" si="46"/>
        <v>at least one scored</v>
      </c>
      <c r="S722" s="11" t="str">
        <f t="shared" si="47"/>
        <v>BTTS</v>
      </c>
    </row>
    <row r="723" spans="11:19" x14ac:dyDescent="0.2">
      <c r="K723" s="12">
        <v>40737</v>
      </c>
      <c r="L723" s="11" t="s">
        <v>2810</v>
      </c>
      <c r="M723" s="11" t="s">
        <v>2820</v>
      </c>
      <c r="N723" s="11">
        <v>3</v>
      </c>
      <c r="O723" s="11">
        <v>3</v>
      </c>
      <c r="P723" s="11">
        <f t="shared" si="44"/>
        <v>6</v>
      </c>
      <c r="Q723" s="11" t="str">
        <f t="shared" si="45"/>
        <v>team a victory</v>
      </c>
      <c r="R723" s="11" t="str">
        <f t="shared" si="46"/>
        <v>at least one scored</v>
      </c>
      <c r="S723" s="11" t="str">
        <f t="shared" si="47"/>
        <v>BTTS</v>
      </c>
    </row>
    <row r="724" spans="11:19" x14ac:dyDescent="0.2">
      <c r="K724" s="12">
        <v>40740</v>
      </c>
      <c r="L724" s="11" t="s">
        <v>2805</v>
      </c>
      <c r="M724" s="11" t="s">
        <v>2804</v>
      </c>
      <c r="N724" s="11">
        <v>1</v>
      </c>
      <c r="O724" s="11">
        <v>1</v>
      </c>
      <c r="P724" s="11">
        <f t="shared" si="44"/>
        <v>2</v>
      </c>
      <c r="Q724" s="11" t="str">
        <f t="shared" si="45"/>
        <v>team b victory</v>
      </c>
      <c r="R724" s="11" t="str">
        <f t="shared" si="46"/>
        <v>at least one scored</v>
      </c>
      <c r="S724" s="11" t="str">
        <f t="shared" si="47"/>
        <v>BTTS</v>
      </c>
    </row>
    <row r="725" spans="11:19" x14ac:dyDescent="0.2">
      <c r="K725" s="12">
        <v>40740</v>
      </c>
      <c r="L725" s="11" t="s">
        <v>2818</v>
      </c>
      <c r="M725" s="11" t="s">
        <v>2816</v>
      </c>
      <c r="N725" s="11">
        <v>0</v>
      </c>
      <c r="O725" s="11">
        <v>2</v>
      </c>
      <c r="P725" s="11">
        <f t="shared" si="44"/>
        <v>2</v>
      </c>
      <c r="Q725" s="11" t="str">
        <f t="shared" si="45"/>
        <v>team b victory</v>
      </c>
      <c r="R725" s="11" t="str">
        <f t="shared" si="46"/>
        <v>at least one scored</v>
      </c>
      <c r="S725" s="11" t="str">
        <f t="shared" si="47"/>
        <v>no BTTS</v>
      </c>
    </row>
    <row r="726" spans="11:19" x14ac:dyDescent="0.2">
      <c r="K726" s="12">
        <v>40741</v>
      </c>
      <c r="L726" s="11" t="s">
        <v>2807</v>
      </c>
      <c r="M726" s="11" t="s">
        <v>2810</v>
      </c>
      <c r="N726" s="11">
        <v>0</v>
      </c>
      <c r="O726" s="11">
        <v>0</v>
      </c>
      <c r="P726" s="11">
        <f t="shared" si="44"/>
        <v>0</v>
      </c>
      <c r="Q726" s="11" t="str">
        <f t="shared" si="45"/>
        <v>team b victory</v>
      </c>
      <c r="R726" s="11" t="str">
        <f t="shared" si="46"/>
        <v>no one scored</v>
      </c>
      <c r="S726" s="11" t="str">
        <f t="shared" si="47"/>
        <v>no BTTS</v>
      </c>
    </row>
    <row r="727" spans="11:19" x14ac:dyDescent="0.2">
      <c r="K727" s="12">
        <v>40741</v>
      </c>
      <c r="L727" s="11" t="s">
        <v>2806</v>
      </c>
      <c r="M727" s="11" t="s">
        <v>2820</v>
      </c>
      <c r="N727" s="11">
        <v>1</v>
      </c>
      <c r="O727" s="11">
        <v>2</v>
      </c>
      <c r="P727" s="11">
        <f t="shared" si="44"/>
        <v>3</v>
      </c>
      <c r="Q727" s="11" t="str">
        <f t="shared" si="45"/>
        <v>team a victory</v>
      </c>
      <c r="R727" s="11" t="str">
        <f t="shared" si="46"/>
        <v>at least one scored</v>
      </c>
      <c r="S727" s="11" t="str">
        <f t="shared" si="47"/>
        <v>BTTS</v>
      </c>
    </row>
    <row r="728" spans="11:19" x14ac:dyDescent="0.2">
      <c r="K728" s="12">
        <v>40743</v>
      </c>
      <c r="L728" s="11" t="s">
        <v>2816</v>
      </c>
      <c r="M728" s="11" t="s">
        <v>2804</v>
      </c>
      <c r="N728" s="11">
        <v>0</v>
      </c>
      <c r="O728" s="11">
        <v>2</v>
      </c>
      <c r="P728" s="11">
        <f t="shared" si="44"/>
        <v>2</v>
      </c>
      <c r="Q728" s="11" t="str">
        <f t="shared" si="45"/>
        <v>team b victory</v>
      </c>
      <c r="R728" s="11" t="str">
        <f t="shared" si="46"/>
        <v>at least one scored</v>
      </c>
      <c r="S728" s="11" t="str">
        <f t="shared" si="47"/>
        <v>no BTTS</v>
      </c>
    </row>
    <row r="729" spans="11:19" x14ac:dyDescent="0.2">
      <c r="K729" s="12">
        <v>40744</v>
      </c>
      <c r="L729" s="11" t="s">
        <v>2810</v>
      </c>
      <c r="M729" s="11" t="s">
        <v>2820</v>
      </c>
      <c r="N729" s="11">
        <v>0</v>
      </c>
      <c r="O729" s="11">
        <v>0</v>
      </c>
      <c r="P729" s="11">
        <f t="shared" si="44"/>
        <v>0</v>
      </c>
      <c r="Q729" s="11" t="str">
        <f t="shared" si="45"/>
        <v>team b victory</v>
      </c>
      <c r="R729" s="11" t="str">
        <f t="shared" si="46"/>
        <v>no one scored</v>
      </c>
      <c r="S729" s="11" t="str">
        <f t="shared" si="47"/>
        <v>no BTTS</v>
      </c>
    </row>
    <row r="730" spans="11:19" x14ac:dyDescent="0.2">
      <c r="K730" s="12">
        <v>40747</v>
      </c>
      <c r="L730" s="11" t="s">
        <v>2816</v>
      </c>
      <c r="M730" s="11" t="s">
        <v>2820</v>
      </c>
      <c r="N730" s="11">
        <v>4</v>
      </c>
      <c r="O730" s="11">
        <v>1</v>
      </c>
      <c r="P730" s="11">
        <f t="shared" si="44"/>
        <v>5</v>
      </c>
      <c r="Q730" s="11" t="str">
        <f t="shared" si="45"/>
        <v>team a victory</v>
      </c>
      <c r="R730" s="11" t="str">
        <f t="shared" si="46"/>
        <v>at least one scored</v>
      </c>
      <c r="S730" s="11" t="str">
        <f t="shared" si="47"/>
        <v>BTTS</v>
      </c>
    </row>
    <row r="731" spans="11:19" x14ac:dyDescent="0.2">
      <c r="K731" s="12">
        <v>40748</v>
      </c>
      <c r="L731" s="11" t="s">
        <v>2804</v>
      </c>
      <c r="M731" s="11" t="s">
        <v>2810</v>
      </c>
      <c r="N731" s="11">
        <v>3</v>
      </c>
      <c r="O731" s="11">
        <v>0</v>
      </c>
      <c r="P731" s="11">
        <f t="shared" si="44"/>
        <v>3</v>
      </c>
      <c r="Q731" s="11" t="str">
        <f t="shared" si="45"/>
        <v>team a victory</v>
      </c>
      <c r="R731" s="11" t="str">
        <f t="shared" si="46"/>
        <v>at least one scored</v>
      </c>
      <c r="S731" s="11" t="str">
        <f t="shared" si="47"/>
        <v>no BTTS</v>
      </c>
    </row>
    <row r="732" spans="11:19" x14ac:dyDescent="0.2">
      <c r="K732" s="12">
        <v>42166</v>
      </c>
      <c r="L732" s="11" t="s">
        <v>2806</v>
      </c>
      <c r="M732" s="11" t="s">
        <v>2821</v>
      </c>
      <c r="N732" s="11">
        <v>2</v>
      </c>
      <c r="O732" s="11">
        <v>0</v>
      </c>
      <c r="P732" s="11">
        <f t="shared" si="44"/>
        <v>2</v>
      </c>
      <c r="Q732" s="11" t="str">
        <f t="shared" si="45"/>
        <v>team a victory</v>
      </c>
      <c r="R732" s="11" t="str">
        <f t="shared" si="46"/>
        <v>at least one scored</v>
      </c>
      <c r="S732" s="11" t="str">
        <f t="shared" si="47"/>
        <v>no BTTS</v>
      </c>
    </row>
    <row r="733" spans="11:19" x14ac:dyDescent="0.2">
      <c r="K733" s="12">
        <v>42167</v>
      </c>
      <c r="L733" s="11" t="s">
        <v>2812</v>
      </c>
      <c r="M733" s="11" t="s">
        <v>2815</v>
      </c>
      <c r="N733" s="11">
        <v>0</v>
      </c>
      <c r="O733" s="11">
        <v>0</v>
      </c>
      <c r="P733" s="11">
        <f t="shared" si="44"/>
        <v>0</v>
      </c>
      <c r="Q733" s="11" t="str">
        <f t="shared" si="45"/>
        <v>team b victory</v>
      </c>
      <c r="R733" s="11" t="str">
        <f t="shared" si="46"/>
        <v>no one scored</v>
      </c>
      <c r="S733" s="11" t="str">
        <f t="shared" si="47"/>
        <v>no BTTS</v>
      </c>
    </row>
    <row r="734" spans="11:19" x14ac:dyDescent="0.2">
      <c r="K734" s="12">
        <v>42168</v>
      </c>
      <c r="L734" s="11" t="s">
        <v>2805</v>
      </c>
      <c r="M734" s="11" t="s">
        <v>2810</v>
      </c>
      <c r="N734" s="11">
        <v>2</v>
      </c>
      <c r="O734" s="11">
        <v>2</v>
      </c>
      <c r="P734" s="11">
        <f t="shared" si="44"/>
        <v>4</v>
      </c>
      <c r="Q734" s="11" t="str">
        <f t="shared" si="45"/>
        <v>team a victory</v>
      </c>
      <c r="R734" s="11" t="str">
        <f t="shared" si="46"/>
        <v>at least one scored</v>
      </c>
      <c r="S734" s="11" t="str">
        <f t="shared" si="47"/>
        <v>BTTS</v>
      </c>
    </row>
    <row r="735" spans="11:19" x14ac:dyDescent="0.2">
      <c r="K735" s="12">
        <v>42168</v>
      </c>
      <c r="L735" s="11" t="s">
        <v>2804</v>
      </c>
      <c r="M735" s="11" t="s">
        <v>2814</v>
      </c>
      <c r="N735" s="11">
        <v>1</v>
      </c>
      <c r="O735" s="11">
        <v>0</v>
      </c>
      <c r="P735" s="11">
        <f t="shared" si="44"/>
        <v>1</v>
      </c>
      <c r="Q735" s="11" t="str">
        <f t="shared" si="45"/>
        <v>team b victory</v>
      </c>
      <c r="R735" s="11" t="str">
        <f t="shared" si="46"/>
        <v>at least one scored</v>
      </c>
      <c r="S735" s="11" t="str">
        <f t="shared" si="47"/>
        <v>no BTTS</v>
      </c>
    </row>
    <row r="736" spans="11:19" x14ac:dyDescent="0.2">
      <c r="K736" s="12">
        <v>42169</v>
      </c>
      <c r="L736" s="11" t="s">
        <v>2807</v>
      </c>
      <c r="M736" s="11" t="s">
        <v>2816</v>
      </c>
      <c r="N736" s="11">
        <v>2</v>
      </c>
      <c r="O736" s="11">
        <v>1</v>
      </c>
      <c r="P736" s="11">
        <f t="shared" si="44"/>
        <v>3</v>
      </c>
      <c r="Q736" s="11" t="str">
        <f t="shared" si="45"/>
        <v>team a victory</v>
      </c>
      <c r="R736" s="11" t="str">
        <f t="shared" si="46"/>
        <v>at least one scored</v>
      </c>
      <c r="S736" s="11" t="str">
        <f t="shared" si="47"/>
        <v>BTTS</v>
      </c>
    </row>
    <row r="737" spans="11:19" x14ac:dyDescent="0.2">
      <c r="K737" s="12">
        <v>42169</v>
      </c>
      <c r="L737" s="11" t="s">
        <v>2818</v>
      </c>
      <c r="M737" s="11" t="s">
        <v>2820</v>
      </c>
      <c r="N737" s="11">
        <v>0</v>
      </c>
      <c r="O737" s="11">
        <v>1</v>
      </c>
      <c r="P737" s="11">
        <f t="shared" si="44"/>
        <v>1</v>
      </c>
      <c r="Q737" s="11" t="str">
        <f t="shared" si="45"/>
        <v>team b victory</v>
      </c>
      <c r="R737" s="11" t="str">
        <f t="shared" si="46"/>
        <v>at least one scored</v>
      </c>
      <c r="S737" s="11" t="str">
        <f t="shared" si="47"/>
        <v>no BTTS</v>
      </c>
    </row>
    <row r="738" spans="11:19" x14ac:dyDescent="0.2">
      <c r="K738" s="12">
        <v>42170</v>
      </c>
      <c r="L738" s="11" t="s">
        <v>2806</v>
      </c>
      <c r="M738" s="11" t="s">
        <v>2812</v>
      </c>
      <c r="N738" s="11">
        <v>3</v>
      </c>
      <c r="O738" s="11">
        <v>3</v>
      </c>
      <c r="P738" s="11">
        <f t="shared" si="44"/>
        <v>6</v>
      </c>
      <c r="Q738" s="11" t="str">
        <f t="shared" si="45"/>
        <v>team a victory</v>
      </c>
      <c r="R738" s="11" t="str">
        <f t="shared" si="46"/>
        <v>at least one scored</v>
      </c>
      <c r="S738" s="11" t="str">
        <f t="shared" si="47"/>
        <v>BTTS</v>
      </c>
    </row>
    <row r="739" spans="11:19" x14ac:dyDescent="0.2">
      <c r="K739" s="12">
        <v>42170</v>
      </c>
      <c r="L739" s="11" t="s">
        <v>2821</v>
      </c>
      <c r="M739" s="11" t="s">
        <v>2815</v>
      </c>
      <c r="N739" s="11">
        <v>2</v>
      </c>
      <c r="O739" s="11">
        <v>3</v>
      </c>
      <c r="P739" s="11">
        <f t="shared" si="44"/>
        <v>5</v>
      </c>
      <c r="Q739" s="11" t="str">
        <f t="shared" si="45"/>
        <v>team b victory</v>
      </c>
      <c r="R739" s="11" t="str">
        <f t="shared" si="46"/>
        <v>at least one scored</v>
      </c>
      <c r="S739" s="11" t="str">
        <f t="shared" si="47"/>
        <v>BTTS</v>
      </c>
    </row>
    <row r="740" spans="11:19" x14ac:dyDescent="0.2">
      <c r="K740" s="12">
        <v>42171</v>
      </c>
      <c r="L740" s="11" t="s">
        <v>2805</v>
      </c>
      <c r="M740" s="11" t="s">
        <v>2804</v>
      </c>
      <c r="N740" s="11">
        <v>1</v>
      </c>
      <c r="O740" s="11">
        <v>0</v>
      </c>
      <c r="P740" s="11">
        <f t="shared" si="44"/>
        <v>1</v>
      </c>
      <c r="Q740" s="11" t="str">
        <f t="shared" si="45"/>
        <v>team b victory</v>
      </c>
      <c r="R740" s="11" t="str">
        <f t="shared" si="46"/>
        <v>at least one scored</v>
      </c>
      <c r="S740" s="11" t="str">
        <f t="shared" si="47"/>
        <v>no BTTS</v>
      </c>
    </row>
    <row r="741" spans="11:19" x14ac:dyDescent="0.2">
      <c r="K741" s="12">
        <v>42171</v>
      </c>
      <c r="L741" s="11" t="s">
        <v>2810</v>
      </c>
      <c r="M741" s="11" t="s">
        <v>2814</v>
      </c>
      <c r="N741" s="11">
        <v>1</v>
      </c>
      <c r="O741" s="11">
        <v>0</v>
      </c>
      <c r="P741" s="11">
        <f t="shared" si="44"/>
        <v>1</v>
      </c>
      <c r="Q741" s="11" t="str">
        <f t="shared" si="45"/>
        <v>team a victory</v>
      </c>
      <c r="R741" s="11" t="str">
        <f t="shared" si="46"/>
        <v>at least one scored</v>
      </c>
      <c r="S741" s="11" t="str">
        <f t="shared" si="47"/>
        <v>no BTTS</v>
      </c>
    </row>
    <row r="742" spans="11:19" x14ac:dyDescent="0.2">
      <c r="K742" s="12">
        <v>42172</v>
      </c>
      <c r="L742" s="11" t="s">
        <v>2807</v>
      </c>
      <c r="M742" s="11" t="s">
        <v>2818</v>
      </c>
      <c r="N742" s="11">
        <v>0</v>
      </c>
      <c r="O742" s="11">
        <v>1</v>
      </c>
      <c r="P742" s="11">
        <f t="shared" si="44"/>
        <v>1</v>
      </c>
      <c r="Q742" s="11" t="str">
        <f t="shared" si="45"/>
        <v>team b victory</v>
      </c>
      <c r="R742" s="11" t="str">
        <f t="shared" si="46"/>
        <v>at least one scored</v>
      </c>
      <c r="S742" s="11" t="str">
        <f t="shared" si="47"/>
        <v>no BTTS</v>
      </c>
    </row>
    <row r="743" spans="11:19" x14ac:dyDescent="0.2">
      <c r="K743" s="12">
        <v>42173</v>
      </c>
      <c r="L743" s="11" t="s">
        <v>2816</v>
      </c>
      <c r="M743" s="11" t="s">
        <v>2820</v>
      </c>
      <c r="N743" s="11">
        <v>1</v>
      </c>
      <c r="O743" s="11">
        <v>0</v>
      </c>
      <c r="P743" s="11">
        <f t="shared" si="44"/>
        <v>1</v>
      </c>
      <c r="Q743" s="11" t="str">
        <f t="shared" si="45"/>
        <v>team b victory</v>
      </c>
      <c r="R743" s="11" t="str">
        <f t="shared" si="46"/>
        <v>at least one scored</v>
      </c>
      <c r="S743" s="11" t="str">
        <f t="shared" si="47"/>
        <v>no BTTS</v>
      </c>
    </row>
    <row r="744" spans="11:19" x14ac:dyDescent="0.2">
      <c r="K744" s="12">
        <v>42174</v>
      </c>
      <c r="L744" s="11" t="s">
        <v>2806</v>
      </c>
      <c r="M744" s="11" t="s">
        <v>2815</v>
      </c>
      <c r="N744" s="11">
        <v>5</v>
      </c>
      <c r="O744" s="11">
        <v>0</v>
      </c>
      <c r="P744" s="11">
        <f t="shared" si="44"/>
        <v>5</v>
      </c>
      <c r="Q744" s="11" t="str">
        <f t="shared" si="45"/>
        <v>team a victory</v>
      </c>
      <c r="R744" s="11" t="str">
        <f t="shared" si="46"/>
        <v>at least one scored</v>
      </c>
      <c r="S744" s="11" t="str">
        <f t="shared" si="47"/>
        <v>no BTTS</v>
      </c>
    </row>
    <row r="745" spans="11:19" x14ac:dyDescent="0.2">
      <c r="K745" s="12">
        <v>42174</v>
      </c>
      <c r="L745" s="11" t="s">
        <v>2812</v>
      </c>
      <c r="M745" s="11" t="s">
        <v>2821</v>
      </c>
      <c r="N745" s="11">
        <v>1</v>
      </c>
      <c r="O745" s="11">
        <v>2</v>
      </c>
      <c r="P745" s="11">
        <f t="shared" si="44"/>
        <v>3</v>
      </c>
      <c r="Q745" s="11" t="str">
        <f t="shared" si="45"/>
        <v>team a victory</v>
      </c>
      <c r="R745" s="11" t="str">
        <f t="shared" si="46"/>
        <v>at least one scored</v>
      </c>
      <c r="S745" s="11" t="str">
        <f t="shared" si="47"/>
        <v>BTTS</v>
      </c>
    </row>
    <row r="746" spans="11:19" x14ac:dyDescent="0.2">
      <c r="K746" s="12">
        <v>42175</v>
      </c>
      <c r="L746" s="11" t="s">
        <v>2805</v>
      </c>
      <c r="M746" s="11" t="s">
        <v>2814</v>
      </c>
      <c r="N746" s="11">
        <v>1</v>
      </c>
      <c r="O746" s="11">
        <v>0</v>
      </c>
      <c r="P746" s="11">
        <f t="shared" si="44"/>
        <v>1</v>
      </c>
      <c r="Q746" s="11" t="str">
        <f t="shared" si="45"/>
        <v>team b victory</v>
      </c>
      <c r="R746" s="11" t="str">
        <f t="shared" si="46"/>
        <v>at least one scored</v>
      </c>
      <c r="S746" s="11" t="str">
        <f t="shared" si="47"/>
        <v>no BTTS</v>
      </c>
    </row>
    <row r="747" spans="11:19" x14ac:dyDescent="0.2">
      <c r="K747" s="12">
        <v>42175</v>
      </c>
      <c r="L747" s="11" t="s">
        <v>2804</v>
      </c>
      <c r="M747" s="11" t="s">
        <v>2810</v>
      </c>
      <c r="N747" s="11">
        <v>1</v>
      </c>
      <c r="O747" s="11">
        <v>1</v>
      </c>
      <c r="P747" s="11">
        <f t="shared" si="44"/>
        <v>2</v>
      </c>
      <c r="Q747" s="11" t="str">
        <f t="shared" si="45"/>
        <v>team a victory</v>
      </c>
      <c r="R747" s="11" t="str">
        <f t="shared" si="46"/>
        <v>at least one scored</v>
      </c>
      <c r="S747" s="11" t="str">
        <f t="shared" si="47"/>
        <v>BTTS</v>
      </c>
    </row>
    <row r="748" spans="11:19" x14ac:dyDescent="0.2">
      <c r="K748" s="12">
        <v>42176</v>
      </c>
      <c r="L748" s="11" t="s">
        <v>2807</v>
      </c>
      <c r="M748" s="11" t="s">
        <v>2820</v>
      </c>
      <c r="N748" s="11">
        <v>2</v>
      </c>
      <c r="O748" s="11">
        <v>1</v>
      </c>
      <c r="P748" s="11">
        <f t="shared" si="44"/>
        <v>3</v>
      </c>
      <c r="Q748" s="11" t="str">
        <f t="shared" si="45"/>
        <v>team a victory</v>
      </c>
      <c r="R748" s="11" t="str">
        <f t="shared" si="46"/>
        <v>at least one scored</v>
      </c>
      <c r="S748" s="11" t="str">
        <f t="shared" si="47"/>
        <v>BTTS</v>
      </c>
    </row>
    <row r="749" spans="11:19" x14ac:dyDescent="0.2">
      <c r="K749" s="12">
        <v>42176</v>
      </c>
      <c r="L749" s="11" t="s">
        <v>2818</v>
      </c>
      <c r="M749" s="11" t="s">
        <v>2816</v>
      </c>
      <c r="N749" s="11">
        <v>0</v>
      </c>
      <c r="O749" s="11">
        <v>0</v>
      </c>
      <c r="P749" s="11">
        <f t="shared" si="44"/>
        <v>0</v>
      </c>
      <c r="Q749" s="11" t="str">
        <f t="shared" si="45"/>
        <v>team b victory</v>
      </c>
      <c r="R749" s="11" t="str">
        <f t="shared" si="46"/>
        <v>no one scored</v>
      </c>
      <c r="S749" s="11" t="str">
        <f t="shared" si="47"/>
        <v>no BTTS</v>
      </c>
    </row>
    <row r="750" spans="11:19" x14ac:dyDescent="0.2">
      <c r="K750" s="12">
        <v>42179</v>
      </c>
      <c r="L750" s="11" t="s">
        <v>2806</v>
      </c>
      <c r="M750" s="11" t="s">
        <v>2804</v>
      </c>
      <c r="N750" s="11">
        <v>1</v>
      </c>
      <c r="O750" s="11">
        <v>0</v>
      </c>
      <c r="P750" s="11">
        <f t="shared" si="44"/>
        <v>1</v>
      </c>
      <c r="Q750" s="11" t="str">
        <f t="shared" si="45"/>
        <v>team a victory</v>
      </c>
      <c r="R750" s="11" t="str">
        <f t="shared" si="46"/>
        <v>at least one scored</v>
      </c>
      <c r="S750" s="11" t="str">
        <f t="shared" si="47"/>
        <v>no BTTS</v>
      </c>
    </row>
    <row r="751" spans="11:19" x14ac:dyDescent="0.2">
      <c r="K751" s="12">
        <v>42180</v>
      </c>
      <c r="L751" s="11" t="s">
        <v>2815</v>
      </c>
      <c r="M751" s="11" t="s">
        <v>2816</v>
      </c>
      <c r="N751" s="11">
        <v>1</v>
      </c>
      <c r="O751" s="11">
        <v>3</v>
      </c>
      <c r="P751" s="11">
        <f t="shared" si="44"/>
        <v>4</v>
      </c>
      <c r="Q751" s="11" t="str">
        <f t="shared" si="45"/>
        <v>team a victory</v>
      </c>
      <c r="R751" s="11" t="str">
        <f t="shared" si="46"/>
        <v>at least one scored</v>
      </c>
      <c r="S751" s="11" t="str">
        <f t="shared" si="47"/>
        <v>BTTS</v>
      </c>
    </row>
    <row r="752" spans="11:19" x14ac:dyDescent="0.2">
      <c r="K752" s="12">
        <v>42181</v>
      </c>
      <c r="L752" s="11" t="s">
        <v>2805</v>
      </c>
      <c r="M752" s="11" t="s">
        <v>2818</v>
      </c>
      <c r="N752" s="11">
        <v>0</v>
      </c>
      <c r="O752" s="11">
        <v>0</v>
      </c>
      <c r="P752" s="11">
        <f t="shared" si="44"/>
        <v>0</v>
      </c>
      <c r="Q752" s="11" t="str">
        <f t="shared" si="45"/>
        <v>team b victory</v>
      </c>
      <c r="R752" s="11" t="str">
        <f t="shared" si="46"/>
        <v>no one scored</v>
      </c>
      <c r="S752" s="11" t="str">
        <f t="shared" si="47"/>
        <v>no BTTS</v>
      </c>
    </row>
    <row r="753" spans="11:19" x14ac:dyDescent="0.2">
      <c r="K753" s="12">
        <v>42182</v>
      </c>
      <c r="L753" s="11" t="s">
        <v>2807</v>
      </c>
      <c r="M753" s="11" t="s">
        <v>2810</v>
      </c>
      <c r="N753" s="11">
        <v>1</v>
      </c>
      <c r="O753" s="11">
        <v>1</v>
      </c>
      <c r="P753" s="11">
        <f t="shared" si="44"/>
        <v>2</v>
      </c>
      <c r="Q753" s="11" t="str">
        <f t="shared" si="45"/>
        <v>team a victory</v>
      </c>
      <c r="R753" s="11" t="str">
        <f t="shared" si="46"/>
        <v>at least one scored</v>
      </c>
      <c r="S753" s="11" t="str">
        <f t="shared" si="47"/>
        <v>BTTS</v>
      </c>
    </row>
    <row r="754" spans="11:19" x14ac:dyDescent="0.2">
      <c r="K754" s="12">
        <v>42184</v>
      </c>
      <c r="L754" s="11" t="s">
        <v>2806</v>
      </c>
      <c r="M754" s="11" t="s">
        <v>2816</v>
      </c>
      <c r="N754" s="11">
        <v>2</v>
      </c>
      <c r="O754" s="11">
        <v>1</v>
      </c>
      <c r="P754" s="11">
        <f t="shared" si="44"/>
        <v>3</v>
      </c>
      <c r="Q754" s="11" t="str">
        <f t="shared" si="45"/>
        <v>team a victory</v>
      </c>
      <c r="R754" s="11" t="str">
        <f t="shared" si="46"/>
        <v>at least one scored</v>
      </c>
      <c r="S754" s="11" t="str">
        <f t="shared" si="47"/>
        <v>BTTS</v>
      </c>
    </row>
    <row r="755" spans="11:19" x14ac:dyDescent="0.2">
      <c r="K755" s="12">
        <v>42185</v>
      </c>
      <c r="L755" s="11" t="s">
        <v>2805</v>
      </c>
      <c r="M755" s="11" t="s">
        <v>2810</v>
      </c>
      <c r="N755" s="11">
        <v>6</v>
      </c>
      <c r="O755" s="11">
        <v>1</v>
      </c>
      <c r="P755" s="11">
        <f t="shared" si="44"/>
        <v>7</v>
      </c>
      <c r="Q755" s="11" t="str">
        <f t="shared" si="45"/>
        <v>team a victory</v>
      </c>
      <c r="R755" s="11" t="str">
        <f t="shared" si="46"/>
        <v>at least one scored</v>
      </c>
      <c r="S755" s="11" t="str">
        <f t="shared" si="47"/>
        <v>BTTS</v>
      </c>
    </row>
    <row r="756" spans="11:19" x14ac:dyDescent="0.2">
      <c r="K756" s="12">
        <v>42188</v>
      </c>
      <c r="L756" s="11" t="s">
        <v>2816</v>
      </c>
      <c r="M756" s="11" t="s">
        <v>2810</v>
      </c>
      <c r="N756" s="11">
        <v>2</v>
      </c>
      <c r="O756" s="11">
        <v>0</v>
      </c>
      <c r="P756" s="11">
        <f t="shared" si="44"/>
        <v>2</v>
      </c>
      <c r="Q756" s="11" t="str">
        <f t="shared" si="45"/>
        <v>team a victory</v>
      </c>
      <c r="R756" s="11" t="str">
        <f t="shared" si="46"/>
        <v>at least one scored</v>
      </c>
      <c r="S756" s="11" t="str">
        <f t="shared" si="47"/>
        <v>no BTTS</v>
      </c>
    </row>
    <row r="757" spans="11:19" x14ac:dyDescent="0.2">
      <c r="K757" s="12">
        <v>42189</v>
      </c>
      <c r="L757" s="11" t="s">
        <v>2806</v>
      </c>
      <c r="M757" s="11" t="s">
        <v>2805</v>
      </c>
      <c r="N757" s="11">
        <v>0</v>
      </c>
      <c r="O757" s="11">
        <v>0</v>
      </c>
      <c r="P757" s="11">
        <f t="shared" si="44"/>
        <v>0</v>
      </c>
      <c r="Q757" s="11" t="str">
        <f t="shared" si="45"/>
        <v>team b victory</v>
      </c>
      <c r="R757" s="11" t="str">
        <f t="shared" si="46"/>
        <v>no one scored</v>
      </c>
      <c r="S757" s="11" t="str">
        <f t="shared" si="47"/>
        <v>no BTTS</v>
      </c>
    </row>
    <row r="758" spans="11:19" x14ac:dyDescent="0.2">
      <c r="K758" s="12">
        <v>42524</v>
      </c>
      <c r="L758" s="11" t="s">
        <v>2808</v>
      </c>
      <c r="M758" s="11" t="s">
        <v>2818</v>
      </c>
      <c r="N758" s="11">
        <v>0</v>
      </c>
      <c r="O758" s="11">
        <v>2</v>
      </c>
      <c r="P758" s="11">
        <f t="shared" si="44"/>
        <v>2</v>
      </c>
      <c r="Q758" s="11" t="str">
        <f t="shared" si="45"/>
        <v>team b victory</v>
      </c>
      <c r="R758" s="11" t="str">
        <f t="shared" si="46"/>
        <v>at least one scored</v>
      </c>
      <c r="S758" s="11" t="str">
        <f t="shared" si="47"/>
        <v>no BTTS</v>
      </c>
    </row>
    <row r="759" spans="11:19" x14ac:dyDescent="0.2">
      <c r="K759" s="12">
        <v>42525</v>
      </c>
      <c r="L759" s="11" t="s">
        <v>2807</v>
      </c>
      <c r="M759" s="11" t="s">
        <v>2821</v>
      </c>
      <c r="N759" s="11">
        <v>0</v>
      </c>
      <c r="O759" s="11">
        <v>0</v>
      </c>
      <c r="P759" s="11">
        <f t="shared" si="44"/>
        <v>0</v>
      </c>
      <c r="Q759" s="11" t="str">
        <f t="shared" si="45"/>
        <v>team b victory</v>
      </c>
      <c r="R759" s="11" t="str">
        <f t="shared" si="46"/>
        <v>no one scored</v>
      </c>
      <c r="S759" s="11" t="str">
        <f t="shared" si="47"/>
        <v>no BTTS</v>
      </c>
    </row>
    <row r="760" spans="11:19" x14ac:dyDescent="0.2">
      <c r="K760" s="12">
        <v>42525</v>
      </c>
      <c r="L760" s="11" t="s">
        <v>2811</v>
      </c>
      <c r="M760" s="11" t="s">
        <v>2810</v>
      </c>
      <c r="N760" s="11">
        <v>0</v>
      </c>
      <c r="O760" s="11">
        <v>0</v>
      </c>
      <c r="P760" s="11">
        <f t="shared" si="44"/>
        <v>0</v>
      </c>
      <c r="Q760" s="11" t="str">
        <f t="shared" si="45"/>
        <v>team b victory</v>
      </c>
      <c r="R760" s="11" t="str">
        <f t="shared" si="46"/>
        <v>no one scored</v>
      </c>
      <c r="S760" s="11" t="str">
        <f t="shared" si="47"/>
        <v>no BTTS</v>
      </c>
    </row>
    <row r="761" spans="11:19" x14ac:dyDescent="0.2">
      <c r="K761" s="12">
        <v>42525</v>
      </c>
      <c r="L761" s="11" t="s">
        <v>2813</v>
      </c>
      <c r="M761" s="11" t="s">
        <v>2816</v>
      </c>
      <c r="N761" s="11">
        <v>0</v>
      </c>
      <c r="O761" s="11">
        <v>1</v>
      </c>
      <c r="P761" s="11">
        <f t="shared" si="44"/>
        <v>1</v>
      </c>
      <c r="Q761" s="11" t="str">
        <f t="shared" si="45"/>
        <v>team b victory</v>
      </c>
      <c r="R761" s="11" t="str">
        <f t="shared" si="46"/>
        <v>at least one scored</v>
      </c>
      <c r="S761" s="11" t="str">
        <f t="shared" si="47"/>
        <v>no BTTS</v>
      </c>
    </row>
    <row r="762" spans="11:19" x14ac:dyDescent="0.2">
      <c r="K762" s="12">
        <v>42526</v>
      </c>
      <c r="L762" s="11" t="s">
        <v>2814</v>
      </c>
      <c r="M762" s="11" t="s">
        <v>2820</v>
      </c>
      <c r="N762" s="11">
        <v>0</v>
      </c>
      <c r="O762" s="11">
        <v>1</v>
      </c>
      <c r="P762" s="11">
        <f t="shared" si="44"/>
        <v>1</v>
      </c>
      <c r="Q762" s="11" t="str">
        <f t="shared" si="45"/>
        <v>team b victory</v>
      </c>
      <c r="R762" s="11" t="str">
        <f t="shared" si="46"/>
        <v>at least one scored</v>
      </c>
      <c r="S762" s="11" t="str">
        <f t="shared" si="47"/>
        <v>no BTTS</v>
      </c>
    </row>
    <row r="763" spans="11:19" x14ac:dyDescent="0.2">
      <c r="K763" s="12">
        <v>42526</v>
      </c>
      <c r="L763" s="11" t="s">
        <v>2812</v>
      </c>
      <c r="M763" s="11" t="s">
        <v>2804</v>
      </c>
      <c r="N763" s="11">
        <v>3</v>
      </c>
      <c r="O763" s="11">
        <v>1</v>
      </c>
      <c r="P763" s="11">
        <f t="shared" si="44"/>
        <v>4</v>
      </c>
      <c r="Q763" s="11" t="str">
        <f t="shared" si="45"/>
        <v>team a victory</v>
      </c>
      <c r="R763" s="11" t="str">
        <f t="shared" si="46"/>
        <v>at least one scored</v>
      </c>
      <c r="S763" s="11" t="str">
        <f t="shared" si="47"/>
        <v>BTTS</v>
      </c>
    </row>
    <row r="764" spans="11:19" x14ac:dyDescent="0.2">
      <c r="K764" s="12">
        <v>42527</v>
      </c>
      <c r="L764" s="11" t="s">
        <v>2805</v>
      </c>
      <c r="M764" s="11" t="s">
        <v>2806</v>
      </c>
      <c r="N764" s="11">
        <v>2</v>
      </c>
      <c r="O764" s="11">
        <v>1</v>
      </c>
      <c r="P764" s="11">
        <f t="shared" si="44"/>
        <v>3</v>
      </c>
      <c r="Q764" s="11" t="str">
        <f t="shared" si="45"/>
        <v>team a victory</v>
      </c>
      <c r="R764" s="11" t="str">
        <f t="shared" si="46"/>
        <v>at least one scored</v>
      </c>
      <c r="S764" s="11" t="str">
        <f t="shared" si="47"/>
        <v>BTTS</v>
      </c>
    </row>
    <row r="765" spans="11:19" x14ac:dyDescent="0.2">
      <c r="K765" s="12">
        <v>42527</v>
      </c>
      <c r="L765" s="11" t="s">
        <v>2819</v>
      </c>
      <c r="M765" s="11" t="s">
        <v>2815</v>
      </c>
      <c r="N765" s="11">
        <v>2</v>
      </c>
      <c r="O765" s="11">
        <v>1</v>
      </c>
      <c r="P765" s="11">
        <f t="shared" si="44"/>
        <v>3</v>
      </c>
      <c r="Q765" s="11" t="str">
        <f t="shared" si="45"/>
        <v>team a victory</v>
      </c>
      <c r="R765" s="11" t="str">
        <f t="shared" si="46"/>
        <v>at least one scored</v>
      </c>
      <c r="S765" s="11" t="str">
        <f t="shared" si="47"/>
        <v>BTTS</v>
      </c>
    </row>
    <row r="766" spans="11:19" x14ac:dyDescent="0.2">
      <c r="K766" s="12">
        <v>42528</v>
      </c>
      <c r="L766" s="11" t="s">
        <v>2818</v>
      </c>
      <c r="M766" s="11" t="s">
        <v>2810</v>
      </c>
      <c r="N766" s="11">
        <v>2</v>
      </c>
      <c r="O766" s="11">
        <v>1</v>
      </c>
      <c r="P766" s="11">
        <f t="shared" si="44"/>
        <v>3</v>
      </c>
      <c r="Q766" s="11" t="str">
        <f t="shared" si="45"/>
        <v>team a victory</v>
      </c>
      <c r="R766" s="11" t="str">
        <f t="shared" si="46"/>
        <v>at least one scored</v>
      </c>
      <c r="S766" s="11" t="str">
        <f t="shared" si="47"/>
        <v>BTTS</v>
      </c>
    </row>
    <row r="767" spans="11:19" x14ac:dyDescent="0.2">
      <c r="K767" s="12">
        <v>42528</v>
      </c>
      <c r="L767" s="11" t="s">
        <v>2808</v>
      </c>
      <c r="M767" s="11" t="s">
        <v>2811</v>
      </c>
      <c r="N767" s="11">
        <v>4</v>
      </c>
      <c r="O767" s="11">
        <v>0</v>
      </c>
      <c r="P767" s="11">
        <f t="shared" si="44"/>
        <v>4</v>
      </c>
      <c r="Q767" s="11" t="str">
        <f t="shared" si="45"/>
        <v>team a victory</v>
      </c>
      <c r="R767" s="11" t="str">
        <f t="shared" si="46"/>
        <v>at least one scored</v>
      </c>
      <c r="S767" s="11" t="str">
        <f t="shared" si="47"/>
        <v>no BTTS</v>
      </c>
    </row>
    <row r="768" spans="11:19" x14ac:dyDescent="0.2">
      <c r="K768" s="12">
        <v>42529</v>
      </c>
      <c r="L768" s="11" t="s">
        <v>2807</v>
      </c>
      <c r="M768" s="11" t="s">
        <v>2813</v>
      </c>
      <c r="N768" s="11">
        <v>7</v>
      </c>
      <c r="O768" s="11">
        <v>1</v>
      </c>
      <c r="P768" s="11">
        <f t="shared" si="44"/>
        <v>8</v>
      </c>
      <c r="Q768" s="11" t="str">
        <f t="shared" si="45"/>
        <v>team a victory</v>
      </c>
      <c r="R768" s="11" t="str">
        <f t="shared" si="46"/>
        <v>at least one scored</v>
      </c>
      <c r="S768" s="11" t="str">
        <f t="shared" si="47"/>
        <v>BTTS</v>
      </c>
    </row>
    <row r="769" spans="11:19" x14ac:dyDescent="0.2">
      <c r="K769" s="12">
        <v>42529</v>
      </c>
      <c r="L769" s="11" t="s">
        <v>2821</v>
      </c>
      <c r="M769" s="11" t="s">
        <v>2816</v>
      </c>
      <c r="N769" s="11">
        <v>2</v>
      </c>
      <c r="O769" s="11">
        <v>2</v>
      </c>
      <c r="P769" s="11">
        <f t="shared" si="44"/>
        <v>4</v>
      </c>
      <c r="Q769" s="11" t="str">
        <f t="shared" si="45"/>
        <v>team a victory</v>
      </c>
      <c r="R769" s="11" t="str">
        <f t="shared" si="46"/>
        <v>at least one scored</v>
      </c>
      <c r="S769" s="11" t="str">
        <f t="shared" si="47"/>
        <v>BTTS</v>
      </c>
    </row>
    <row r="770" spans="11:19" x14ac:dyDescent="0.2">
      <c r="K770" s="12">
        <v>42530</v>
      </c>
      <c r="L770" s="11" t="s">
        <v>2812</v>
      </c>
      <c r="M770" s="11" t="s">
        <v>2814</v>
      </c>
      <c r="N770" s="11">
        <v>2</v>
      </c>
      <c r="O770" s="11">
        <v>0</v>
      </c>
      <c r="P770" s="11">
        <f t="shared" si="44"/>
        <v>2</v>
      </c>
      <c r="Q770" s="11" t="str">
        <f t="shared" si="45"/>
        <v>team b victory</v>
      </c>
      <c r="R770" s="11" t="str">
        <f t="shared" si="46"/>
        <v>at least one scored</v>
      </c>
      <c r="S770" s="11" t="str">
        <f t="shared" si="47"/>
        <v>no BTTS</v>
      </c>
    </row>
    <row r="771" spans="11:19" x14ac:dyDescent="0.2">
      <c r="K771" s="12">
        <v>42530</v>
      </c>
      <c r="L771" s="11" t="s">
        <v>2804</v>
      </c>
      <c r="M771" s="11" t="s">
        <v>2820</v>
      </c>
      <c r="N771" s="11">
        <v>0</v>
      </c>
      <c r="O771" s="11">
        <v>1</v>
      </c>
      <c r="P771" s="11">
        <f t="shared" ref="P771:P834" si="48">N771+O771</f>
        <v>1</v>
      </c>
      <c r="Q771" s="11" t="str">
        <f t="shared" ref="Q771:Q834" si="49">IF(N771&gt; O770,"team a victory", "team b victory")</f>
        <v>team b victory</v>
      </c>
      <c r="R771" s="11" t="str">
        <f t="shared" ref="R771:R834" si="50">IF(N771+O771&gt;0, "at least one scored", "no one scored")</f>
        <v>at least one scored</v>
      </c>
      <c r="S771" s="11" t="str">
        <f t="shared" ref="S771:S834" si="51">IF(AND(N771&gt;=1, O771&gt;=1), "BTTS", "no BTTS")</f>
        <v>no BTTS</v>
      </c>
    </row>
    <row r="772" spans="11:19" x14ac:dyDescent="0.2">
      <c r="K772" s="12">
        <v>42531</v>
      </c>
      <c r="L772" s="11" t="s">
        <v>2805</v>
      </c>
      <c r="M772" s="11" t="s">
        <v>2819</v>
      </c>
      <c r="N772" s="11">
        <v>5</v>
      </c>
      <c r="O772" s="11">
        <v>0</v>
      </c>
      <c r="P772" s="11">
        <f t="shared" si="48"/>
        <v>5</v>
      </c>
      <c r="Q772" s="11" t="str">
        <f t="shared" si="49"/>
        <v>team a victory</v>
      </c>
      <c r="R772" s="11" t="str">
        <f t="shared" si="50"/>
        <v>at least one scored</v>
      </c>
      <c r="S772" s="11" t="str">
        <f t="shared" si="51"/>
        <v>no BTTS</v>
      </c>
    </row>
    <row r="773" spans="11:19" x14ac:dyDescent="0.2">
      <c r="K773" s="12">
        <v>42531</v>
      </c>
      <c r="L773" s="11" t="s">
        <v>2806</v>
      </c>
      <c r="M773" s="11" t="s">
        <v>2815</v>
      </c>
      <c r="N773" s="11">
        <v>2</v>
      </c>
      <c r="O773" s="11">
        <v>1</v>
      </c>
      <c r="P773" s="11">
        <f t="shared" si="48"/>
        <v>3</v>
      </c>
      <c r="Q773" s="11" t="str">
        <f t="shared" si="49"/>
        <v>team a victory</v>
      </c>
      <c r="R773" s="11" t="str">
        <f t="shared" si="50"/>
        <v>at least one scored</v>
      </c>
      <c r="S773" s="11" t="str">
        <f t="shared" si="51"/>
        <v>BTTS</v>
      </c>
    </row>
    <row r="774" spans="11:19" x14ac:dyDescent="0.2">
      <c r="K774" s="12">
        <v>42532</v>
      </c>
      <c r="L774" s="11" t="s">
        <v>2818</v>
      </c>
      <c r="M774" s="11" t="s">
        <v>2811</v>
      </c>
      <c r="N774" s="11">
        <v>2</v>
      </c>
      <c r="O774" s="11">
        <v>3</v>
      </c>
      <c r="P774" s="11">
        <f t="shared" si="48"/>
        <v>5</v>
      </c>
      <c r="Q774" s="11" t="str">
        <f t="shared" si="49"/>
        <v>team a victory</v>
      </c>
      <c r="R774" s="11" t="str">
        <f t="shared" si="50"/>
        <v>at least one scored</v>
      </c>
      <c r="S774" s="11" t="str">
        <f t="shared" si="51"/>
        <v>BTTS</v>
      </c>
    </row>
    <row r="775" spans="11:19" x14ac:dyDescent="0.2">
      <c r="K775" s="12">
        <v>42532</v>
      </c>
      <c r="L775" s="11" t="s">
        <v>2808</v>
      </c>
      <c r="M775" s="11" t="s">
        <v>2810</v>
      </c>
      <c r="N775" s="11">
        <v>1</v>
      </c>
      <c r="O775" s="11">
        <v>0</v>
      </c>
      <c r="P775" s="11">
        <f t="shared" si="48"/>
        <v>1</v>
      </c>
      <c r="Q775" s="11" t="str">
        <f t="shared" si="49"/>
        <v>team b victory</v>
      </c>
      <c r="R775" s="11" t="str">
        <f t="shared" si="50"/>
        <v>at least one scored</v>
      </c>
      <c r="S775" s="11" t="str">
        <f t="shared" si="51"/>
        <v>no BTTS</v>
      </c>
    </row>
    <row r="776" spans="11:19" x14ac:dyDescent="0.2">
      <c r="K776" s="12">
        <v>42533</v>
      </c>
      <c r="L776" s="11" t="s">
        <v>2807</v>
      </c>
      <c r="M776" s="11" t="s">
        <v>2816</v>
      </c>
      <c r="N776" s="11">
        <v>0</v>
      </c>
      <c r="O776" s="11">
        <v>1</v>
      </c>
      <c r="P776" s="11">
        <f t="shared" si="48"/>
        <v>1</v>
      </c>
      <c r="Q776" s="11" t="str">
        <f t="shared" si="49"/>
        <v>team b victory</v>
      </c>
      <c r="R776" s="11" t="str">
        <f t="shared" si="50"/>
        <v>at least one scored</v>
      </c>
      <c r="S776" s="11" t="str">
        <f t="shared" si="51"/>
        <v>no BTTS</v>
      </c>
    </row>
    <row r="777" spans="11:19" x14ac:dyDescent="0.2">
      <c r="K777" s="12">
        <v>42533</v>
      </c>
      <c r="L777" s="11" t="s">
        <v>2821</v>
      </c>
      <c r="M777" s="11" t="s">
        <v>2813</v>
      </c>
      <c r="N777" s="11">
        <v>4</v>
      </c>
      <c r="O777" s="11">
        <v>0</v>
      </c>
      <c r="P777" s="11">
        <f t="shared" si="48"/>
        <v>4</v>
      </c>
      <c r="Q777" s="11" t="str">
        <f t="shared" si="49"/>
        <v>team a victory</v>
      </c>
      <c r="R777" s="11" t="str">
        <f t="shared" si="50"/>
        <v>at least one scored</v>
      </c>
      <c r="S777" s="11" t="str">
        <f t="shared" si="51"/>
        <v>no BTTS</v>
      </c>
    </row>
    <row r="778" spans="11:19" x14ac:dyDescent="0.2">
      <c r="K778" s="12">
        <v>42534</v>
      </c>
      <c r="L778" s="11" t="s">
        <v>2812</v>
      </c>
      <c r="M778" s="11" t="s">
        <v>2820</v>
      </c>
      <c r="N778" s="11">
        <v>1</v>
      </c>
      <c r="O778" s="11">
        <v>1</v>
      </c>
      <c r="P778" s="11">
        <f t="shared" si="48"/>
        <v>2</v>
      </c>
      <c r="Q778" s="11" t="str">
        <f t="shared" si="49"/>
        <v>team a victory</v>
      </c>
      <c r="R778" s="11" t="str">
        <f t="shared" si="50"/>
        <v>at least one scored</v>
      </c>
      <c r="S778" s="11" t="str">
        <f t="shared" si="51"/>
        <v>BTTS</v>
      </c>
    </row>
    <row r="779" spans="11:19" x14ac:dyDescent="0.2">
      <c r="K779" s="12">
        <v>42534</v>
      </c>
      <c r="L779" s="11" t="s">
        <v>2804</v>
      </c>
      <c r="M779" s="11" t="s">
        <v>2814</v>
      </c>
      <c r="N779" s="11">
        <v>3</v>
      </c>
      <c r="O779" s="11">
        <v>0</v>
      </c>
      <c r="P779" s="11">
        <f t="shared" si="48"/>
        <v>3</v>
      </c>
      <c r="Q779" s="11" t="str">
        <f t="shared" si="49"/>
        <v>team a victory</v>
      </c>
      <c r="R779" s="11" t="str">
        <f t="shared" si="50"/>
        <v>at least one scored</v>
      </c>
      <c r="S779" s="11" t="str">
        <f t="shared" si="51"/>
        <v>no BTTS</v>
      </c>
    </row>
    <row r="780" spans="11:19" x14ac:dyDescent="0.2">
      <c r="K780" s="12">
        <v>42535</v>
      </c>
      <c r="L780" s="11" t="s">
        <v>2805</v>
      </c>
      <c r="M780" s="11" t="s">
        <v>2815</v>
      </c>
      <c r="N780" s="11">
        <v>3</v>
      </c>
      <c r="O780" s="11">
        <v>0</v>
      </c>
      <c r="P780" s="11">
        <f t="shared" si="48"/>
        <v>3</v>
      </c>
      <c r="Q780" s="11" t="str">
        <f t="shared" si="49"/>
        <v>team a victory</v>
      </c>
      <c r="R780" s="11" t="str">
        <f t="shared" si="50"/>
        <v>at least one scored</v>
      </c>
      <c r="S780" s="11" t="str">
        <f t="shared" si="51"/>
        <v>no BTTS</v>
      </c>
    </row>
    <row r="781" spans="11:19" x14ac:dyDescent="0.2">
      <c r="K781" s="12">
        <v>42535</v>
      </c>
      <c r="L781" s="11" t="s">
        <v>2806</v>
      </c>
      <c r="M781" s="11" t="s">
        <v>2819</v>
      </c>
      <c r="N781" s="11">
        <v>4</v>
      </c>
      <c r="O781" s="11">
        <v>2</v>
      </c>
      <c r="P781" s="11">
        <f t="shared" si="48"/>
        <v>6</v>
      </c>
      <c r="Q781" s="11" t="str">
        <f t="shared" si="49"/>
        <v>team a victory</v>
      </c>
      <c r="R781" s="11" t="str">
        <f t="shared" si="50"/>
        <v>at least one scored</v>
      </c>
      <c r="S781" s="11" t="str">
        <f t="shared" si="51"/>
        <v>BTTS</v>
      </c>
    </row>
    <row r="782" spans="11:19" x14ac:dyDescent="0.2">
      <c r="K782" s="12">
        <v>42537</v>
      </c>
      <c r="L782" s="11" t="s">
        <v>2808</v>
      </c>
      <c r="M782" s="11" t="s">
        <v>2821</v>
      </c>
      <c r="N782" s="11">
        <v>2</v>
      </c>
      <c r="O782" s="11">
        <v>1</v>
      </c>
      <c r="P782" s="11">
        <f t="shared" si="48"/>
        <v>3</v>
      </c>
      <c r="Q782" s="11" t="str">
        <f t="shared" si="49"/>
        <v>team b victory</v>
      </c>
      <c r="R782" s="11" t="str">
        <f t="shared" si="50"/>
        <v>at least one scored</v>
      </c>
      <c r="S782" s="11" t="str">
        <f t="shared" si="51"/>
        <v>BTTS</v>
      </c>
    </row>
    <row r="783" spans="11:19" x14ac:dyDescent="0.2">
      <c r="K783" s="12">
        <v>42538</v>
      </c>
      <c r="L783" s="11" t="s">
        <v>2816</v>
      </c>
      <c r="M783" s="11" t="s">
        <v>2818</v>
      </c>
      <c r="N783" s="11">
        <v>0</v>
      </c>
      <c r="O783" s="11">
        <v>0</v>
      </c>
      <c r="P783" s="11">
        <f t="shared" si="48"/>
        <v>0</v>
      </c>
      <c r="Q783" s="11" t="str">
        <f t="shared" si="49"/>
        <v>team b victory</v>
      </c>
      <c r="R783" s="11" t="str">
        <f t="shared" si="50"/>
        <v>no one scored</v>
      </c>
      <c r="S783" s="11" t="str">
        <f t="shared" si="51"/>
        <v>no BTTS</v>
      </c>
    </row>
    <row r="784" spans="11:19" x14ac:dyDescent="0.2">
      <c r="K784" s="12">
        <v>42539</v>
      </c>
      <c r="L784" s="11" t="s">
        <v>2805</v>
      </c>
      <c r="M784" s="11" t="s">
        <v>2820</v>
      </c>
      <c r="N784" s="11">
        <v>4</v>
      </c>
      <c r="O784" s="11">
        <v>1</v>
      </c>
      <c r="P784" s="11">
        <f t="shared" si="48"/>
        <v>5</v>
      </c>
      <c r="Q784" s="11" t="str">
        <f t="shared" si="49"/>
        <v>team a victory</v>
      </c>
      <c r="R784" s="11" t="str">
        <f t="shared" si="50"/>
        <v>at least one scored</v>
      </c>
      <c r="S784" s="11" t="str">
        <f t="shared" si="51"/>
        <v>BTTS</v>
      </c>
    </row>
    <row r="785" spans="11:19" x14ac:dyDescent="0.2">
      <c r="K785" s="12">
        <v>42539</v>
      </c>
      <c r="L785" s="11" t="s">
        <v>2812</v>
      </c>
      <c r="M785" s="11" t="s">
        <v>2806</v>
      </c>
      <c r="N785" s="11">
        <v>0</v>
      </c>
      <c r="O785" s="11">
        <v>7</v>
      </c>
      <c r="P785" s="11">
        <f t="shared" si="48"/>
        <v>7</v>
      </c>
      <c r="Q785" s="11" t="str">
        <f t="shared" si="49"/>
        <v>team b victory</v>
      </c>
      <c r="R785" s="11" t="str">
        <f t="shared" si="50"/>
        <v>at least one scored</v>
      </c>
      <c r="S785" s="11" t="str">
        <f t="shared" si="51"/>
        <v>no BTTS</v>
      </c>
    </row>
    <row r="786" spans="11:19" x14ac:dyDescent="0.2">
      <c r="K786" s="12">
        <v>42542</v>
      </c>
      <c r="L786" s="11" t="s">
        <v>2808</v>
      </c>
      <c r="M786" s="11" t="s">
        <v>2805</v>
      </c>
      <c r="N786" s="11">
        <v>0</v>
      </c>
      <c r="O786" s="11">
        <v>4</v>
      </c>
      <c r="P786" s="11">
        <f t="shared" si="48"/>
        <v>4</v>
      </c>
      <c r="Q786" s="11" t="str">
        <f t="shared" si="49"/>
        <v>team b victory</v>
      </c>
      <c r="R786" s="11" t="str">
        <f t="shared" si="50"/>
        <v>at least one scored</v>
      </c>
      <c r="S786" s="11" t="str">
        <f t="shared" si="51"/>
        <v>no BTTS</v>
      </c>
    </row>
    <row r="787" spans="11:19" x14ac:dyDescent="0.2">
      <c r="K787" s="12">
        <v>42543</v>
      </c>
      <c r="L787" s="11" t="s">
        <v>2818</v>
      </c>
      <c r="M787" s="11" t="s">
        <v>2806</v>
      </c>
      <c r="N787" s="11">
        <v>0</v>
      </c>
      <c r="O787" s="11">
        <v>2</v>
      </c>
      <c r="P787" s="11">
        <f t="shared" si="48"/>
        <v>2</v>
      </c>
      <c r="Q787" s="11" t="str">
        <f t="shared" si="49"/>
        <v>team b victory</v>
      </c>
      <c r="R787" s="11" t="str">
        <f t="shared" si="50"/>
        <v>at least one scored</v>
      </c>
      <c r="S787" s="11" t="str">
        <f t="shared" si="51"/>
        <v>no BTTS</v>
      </c>
    </row>
    <row r="788" spans="11:19" x14ac:dyDescent="0.2">
      <c r="K788" s="12">
        <v>42546</v>
      </c>
      <c r="L788" s="11" t="s">
        <v>2808</v>
      </c>
      <c r="M788" s="11" t="s">
        <v>2818</v>
      </c>
      <c r="N788" s="11">
        <v>0</v>
      </c>
      <c r="O788" s="11">
        <v>1</v>
      </c>
      <c r="P788" s="11">
        <f t="shared" si="48"/>
        <v>1</v>
      </c>
      <c r="Q788" s="11" t="str">
        <f t="shared" si="49"/>
        <v>team b victory</v>
      </c>
      <c r="R788" s="11" t="str">
        <f t="shared" si="50"/>
        <v>at least one scored</v>
      </c>
      <c r="S788" s="11" t="str">
        <f t="shared" si="51"/>
        <v>no BTTS</v>
      </c>
    </row>
    <row r="789" spans="11:19" x14ac:dyDescent="0.2">
      <c r="K789" s="12">
        <v>42547</v>
      </c>
      <c r="L789" s="11" t="s">
        <v>2805</v>
      </c>
      <c r="M789" s="11" t="s">
        <v>2806</v>
      </c>
      <c r="N789" s="11">
        <v>0</v>
      </c>
      <c r="O789" s="11">
        <v>0</v>
      </c>
      <c r="P789" s="11">
        <f t="shared" si="48"/>
        <v>0</v>
      </c>
      <c r="Q789" s="11" t="str">
        <f t="shared" si="49"/>
        <v>team b victory</v>
      </c>
      <c r="R789" s="11" t="str">
        <f t="shared" si="50"/>
        <v>no one scored</v>
      </c>
      <c r="S789" s="11" t="str">
        <f t="shared" si="51"/>
        <v>no BTTS</v>
      </c>
    </row>
    <row r="790" spans="11:19" x14ac:dyDescent="0.2">
      <c r="K790" s="12">
        <v>43630</v>
      </c>
      <c r="L790" s="11" t="s">
        <v>2807</v>
      </c>
      <c r="M790" s="11" t="s">
        <v>2815</v>
      </c>
      <c r="N790" s="11">
        <v>3</v>
      </c>
      <c r="O790" s="11">
        <v>0</v>
      </c>
      <c r="P790" s="11">
        <f t="shared" si="48"/>
        <v>3</v>
      </c>
      <c r="Q790" s="11" t="str">
        <f t="shared" si="49"/>
        <v>team a victory</v>
      </c>
      <c r="R790" s="11" t="str">
        <f t="shared" si="50"/>
        <v>at least one scored</v>
      </c>
      <c r="S790" s="11" t="str">
        <f t="shared" si="51"/>
        <v>no BTTS</v>
      </c>
    </row>
    <row r="791" spans="11:19" x14ac:dyDescent="0.2">
      <c r="K791" s="12">
        <v>43631</v>
      </c>
      <c r="L791" s="11" t="s">
        <v>2820</v>
      </c>
      <c r="M791" s="11" t="s">
        <v>2816</v>
      </c>
      <c r="N791" s="11">
        <v>0</v>
      </c>
      <c r="O791" s="11">
        <v>0</v>
      </c>
      <c r="P791" s="11">
        <f t="shared" si="48"/>
        <v>0</v>
      </c>
      <c r="Q791" s="11" t="str">
        <f t="shared" si="49"/>
        <v>team b victory</v>
      </c>
      <c r="R791" s="11" t="str">
        <f t="shared" si="50"/>
        <v>no one scored</v>
      </c>
      <c r="S791" s="11" t="str">
        <f t="shared" si="51"/>
        <v>no BTTS</v>
      </c>
    </row>
    <row r="792" spans="11:19" x14ac:dyDescent="0.2">
      <c r="K792" s="12">
        <v>43631</v>
      </c>
      <c r="L792" s="11" t="s">
        <v>2805</v>
      </c>
      <c r="M792" s="11" t="s">
        <v>2818</v>
      </c>
      <c r="N792" s="11">
        <v>0</v>
      </c>
      <c r="O792" s="11">
        <v>2</v>
      </c>
      <c r="P792" s="11">
        <f t="shared" si="48"/>
        <v>2</v>
      </c>
      <c r="Q792" s="11" t="str">
        <f t="shared" si="49"/>
        <v>team b victory</v>
      </c>
      <c r="R792" s="11" t="str">
        <f t="shared" si="50"/>
        <v>at least one scored</v>
      </c>
      <c r="S792" s="11" t="str">
        <f t="shared" si="51"/>
        <v>no BTTS</v>
      </c>
    </row>
    <row r="793" spans="11:19" x14ac:dyDescent="0.2">
      <c r="K793" s="12">
        <v>43632</v>
      </c>
      <c r="L793" s="11" t="s">
        <v>2810</v>
      </c>
      <c r="M793" s="11" t="s">
        <v>2822</v>
      </c>
      <c r="N793" s="11">
        <v>2</v>
      </c>
      <c r="O793" s="11">
        <v>2</v>
      </c>
      <c r="P793" s="11">
        <f t="shared" si="48"/>
        <v>4</v>
      </c>
      <c r="Q793" s="11" t="str">
        <f t="shared" si="49"/>
        <v>team b victory</v>
      </c>
      <c r="R793" s="11" t="str">
        <f t="shared" si="50"/>
        <v>at least one scored</v>
      </c>
      <c r="S793" s="11" t="str">
        <f t="shared" si="51"/>
        <v>BTTS</v>
      </c>
    </row>
    <row r="794" spans="11:19" x14ac:dyDescent="0.2">
      <c r="K794" s="12">
        <v>43632</v>
      </c>
      <c r="L794" s="11" t="s">
        <v>2804</v>
      </c>
      <c r="M794" s="11" t="s">
        <v>2821</v>
      </c>
      <c r="N794" s="11">
        <v>4</v>
      </c>
      <c r="O794" s="11">
        <v>0</v>
      </c>
      <c r="P794" s="11">
        <f t="shared" si="48"/>
        <v>4</v>
      </c>
      <c r="Q794" s="11" t="str">
        <f t="shared" si="49"/>
        <v>team a victory</v>
      </c>
      <c r="R794" s="11" t="str">
        <f t="shared" si="50"/>
        <v>at least one scored</v>
      </c>
      <c r="S794" s="11" t="str">
        <f t="shared" si="51"/>
        <v>no BTTS</v>
      </c>
    </row>
    <row r="795" spans="11:19" x14ac:dyDescent="0.2">
      <c r="K795" s="12">
        <v>43633</v>
      </c>
      <c r="L795" s="11" t="s">
        <v>2809</v>
      </c>
      <c r="M795" s="11" t="s">
        <v>2806</v>
      </c>
      <c r="N795" s="11">
        <v>0</v>
      </c>
      <c r="O795" s="11">
        <v>4</v>
      </c>
      <c r="P795" s="11">
        <f t="shared" si="48"/>
        <v>4</v>
      </c>
      <c r="Q795" s="11" t="str">
        <f t="shared" si="49"/>
        <v>team b victory</v>
      </c>
      <c r="R795" s="11" t="str">
        <f t="shared" si="50"/>
        <v>at least one scored</v>
      </c>
      <c r="S795" s="11" t="str">
        <f t="shared" si="51"/>
        <v>no BTTS</v>
      </c>
    </row>
    <row r="796" spans="11:19" x14ac:dyDescent="0.2">
      <c r="K796" s="12">
        <v>43634</v>
      </c>
      <c r="L796" s="11" t="s">
        <v>2815</v>
      </c>
      <c r="M796" s="11" t="s">
        <v>2816</v>
      </c>
      <c r="N796" s="11">
        <v>1</v>
      </c>
      <c r="O796" s="11">
        <v>3</v>
      </c>
      <c r="P796" s="11">
        <f t="shared" si="48"/>
        <v>4</v>
      </c>
      <c r="Q796" s="11" t="str">
        <f t="shared" si="49"/>
        <v>team b victory</v>
      </c>
      <c r="R796" s="11" t="str">
        <f t="shared" si="50"/>
        <v>at least one scored</v>
      </c>
      <c r="S796" s="11" t="str">
        <f t="shared" si="51"/>
        <v>BTTS</v>
      </c>
    </row>
    <row r="797" spans="11:19" x14ac:dyDescent="0.2">
      <c r="K797" s="12">
        <v>43634</v>
      </c>
      <c r="L797" s="11" t="s">
        <v>2807</v>
      </c>
      <c r="M797" s="11" t="s">
        <v>2820</v>
      </c>
      <c r="N797" s="11">
        <v>0</v>
      </c>
      <c r="O797" s="11">
        <v>0</v>
      </c>
      <c r="P797" s="11">
        <f t="shared" si="48"/>
        <v>0</v>
      </c>
      <c r="Q797" s="11" t="str">
        <f t="shared" si="49"/>
        <v>team b victory</v>
      </c>
      <c r="R797" s="11" t="str">
        <f t="shared" si="50"/>
        <v>no one scored</v>
      </c>
      <c r="S797" s="11" t="str">
        <f t="shared" si="51"/>
        <v>no BTTS</v>
      </c>
    </row>
    <row r="798" spans="11:19" x14ac:dyDescent="0.2">
      <c r="K798" s="12">
        <v>43635</v>
      </c>
      <c r="L798" s="11" t="s">
        <v>2818</v>
      </c>
      <c r="M798" s="11" t="s">
        <v>2822</v>
      </c>
      <c r="N798" s="11">
        <v>1</v>
      </c>
      <c r="O798" s="11">
        <v>0</v>
      </c>
      <c r="P798" s="11">
        <f t="shared" si="48"/>
        <v>1</v>
      </c>
      <c r="Q798" s="11" t="str">
        <f t="shared" si="49"/>
        <v>team a victory</v>
      </c>
      <c r="R798" s="11" t="str">
        <f t="shared" si="50"/>
        <v>at least one scored</v>
      </c>
      <c r="S798" s="11" t="str">
        <f t="shared" si="51"/>
        <v>no BTTS</v>
      </c>
    </row>
    <row r="799" spans="11:19" x14ac:dyDescent="0.2">
      <c r="K799" s="12">
        <v>43635</v>
      </c>
      <c r="L799" s="11" t="s">
        <v>2805</v>
      </c>
      <c r="M799" s="11" t="s">
        <v>2810</v>
      </c>
      <c r="N799" s="11">
        <v>1</v>
      </c>
      <c r="O799" s="11">
        <v>1</v>
      </c>
      <c r="P799" s="11">
        <f t="shared" si="48"/>
        <v>2</v>
      </c>
      <c r="Q799" s="11" t="str">
        <f t="shared" si="49"/>
        <v>team a victory</v>
      </c>
      <c r="R799" s="11" t="str">
        <f t="shared" si="50"/>
        <v>at least one scored</v>
      </c>
      <c r="S799" s="11" t="str">
        <f t="shared" si="51"/>
        <v>BTTS</v>
      </c>
    </row>
    <row r="800" spans="11:19" x14ac:dyDescent="0.2">
      <c r="K800" s="12">
        <v>43636</v>
      </c>
      <c r="L800" s="11" t="s">
        <v>2804</v>
      </c>
      <c r="M800" s="11" t="s">
        <v>2809</v>
      </c>
      <c r="N800" s="11">
        <v>2</v>
      </c>
      <c r="O800" s="11">
        <v>2</v>
      </c>
      <c r="P800" s="11">
        <f t="shared" si="48"/>
        <v>4</v>
      </c>
      <c r="Q800" s="11" t="str">
        <f t="shared" si="49"/>
        <v>team a victory</v>
      </c>
      <c r="R800" s="11" t="str">
        <f t="shared" si="50"/>
        <v>at least one scored</v>
      </c>
      <c r="S800" s="11" t="str">
        <f t="shared" si="51"/>
        <v>BTTS</v>
      </c>
    </row>
    <row r="801" spans="11:19" x14ac:dyDescent="0.2">
      <c r="K801" s="12">
        <v>43637</v>
      </c>
      <c r="L801" s="11" t="s">
        <v>2821</v>
      </c>
      <c r="M801" s="11" t="s">
        <v>2806</v>
      </c>
      <c r="N801" s="11">
        <v>1</v>
      </c>
      <c r="O801" s="11">
        <v>2</v>
      </c>
      <c r="P801" s="11">
        <f t="shared" si="48"/>
        <v>3</v>
      </c>
      <c r="Q801" s="11" t="str">
        <f t="shared" si="49"/>
        <v>team b victory</v>
      </c>
      <c r="R801" s="11" t="str">
        <f t="shared" si="50"/>
        <v>at least one scored</v>
      </c>
      <c r="S801" s="11" t="str">
        <f t="shared" si="51"/>
        <v>BTTS</v>
      </c>
    </row>
    <row r="802" spans="11:19" x14ac:dyDescent="0.2">
      <c r="K802" s="12">
        <v>43638</v>
      </c>
      <c r="L802" s="11" t="s">
        <v>2815</v>
      </c>
      <c r="M802" s="11" t="s">
        <v>2820</v>
      </c>
      <c r="N802" s="11">
        <v>1</v>
      </c>
      <c r="O802" s="11">
        <v>3</v>
      </c>
      <c r="P802" s="11">
        <f t="shared" si="48"/>
        <v>4</v>
      </c>
      <c r="Q802" s="11" t="str">
        <f t="shared" si="49"/>
        <v>team b victory</v>
      </c>
      <c r="R802" s="11" t="str">
        <f t="shared" si="50"/>
        <v>at least one scored</v>
      </c>
      <c r="S802" s="11" t="str">
        <f t="shared" si="51"/>
        <v>BTTS</v>
      </c>
    </row>
    <row r="803" spans="11:19" x14ac:dyDescent="0.2">
      <c r="K803" s="12">
        <v>43638</v>
      </c>
      <c r="L803" s="11" t="s">
        <v>2807</v>
      </c>
      <c r="M803" s="11" t="s">
        <v>2816</v>
      </c>
      <c r="N803" s="11">
        <v>5</v>
      </c>
      <c r="O803" s="11">
        <v>0</v>
      </c>
      <c r="P803" s="11">
        <f t="shared" si="48"/>
        <v>5</v>
      </c>
      <c r="Q803" s="11" t="str">
        <f t="shared" si="49"/>
        <v>team a victory</v>
      </c>
      <c r="R803" s="11" t="str">
        <f t="shared" si="50"/>
        <v>at least one scored</v>
      </c>
      <c r="S803" s="11" t="str">
        <f t="shared" si="51"/>
        <v>no BTTS</v>
      </c>
    </row>
    <row r="804" spans="11:19" x14ac:dyDescent="0.2">
      <c r="K804" s="12">
        <v>43639</v>
      </c>
      <c r="L804" s="11" t="s">
        <v>2818</v>
      </c>
      <c r="M804" s="11" t="s">
        <v>2810</v>
      </c>
      <c r="N804" s="11">
        <v>1</v>
      </c>
      <c r="O804" s="11">
        <v>0</v>
      </c>
      <c r="P804" s="11">
        <f t="shared" si="48"/>
        <v>1</v>
      </c>
      <c r="Q804" s="11" t="str">
        <f t="shared" si="49"/>
        <v>team a victory</v>
      </c>
      <c r="R804" s="11" t="str">
        <f t="shared" si="50"/>
        <v>at least one scored</v>
      </c>
      <c r="S804" s="11" t="str">
        <f t="shared" si="51"/>
        <v>no BTTS</v>
      </c>
    </row>
    <row r="805" spans="11:19" x14ac:dyDescent="0.2">
      <c r="K805" s="12">
        <v>43639</v>
      </c>
      <c r="L805" s="11" t="s">
        <v>2822</v>
      </c>
      <c r="M805" s="11" t="s">
        <v>2805</v>
      </c>
      <c r="N805" s="11">
        <v>0</v>
      </c>
      <c r="O805" s="11">
        <v>2</v>
      </c>
      <c r="P805" s="11">
        <f t="shared" si="48"/>
        <v>2</v>
      </c>
      <c r="Q805" s="11" t="str">
        <f t="shared" si="49"/>
        <v>team b victory</v>
      </c>
      <c r="R805" s="11" t="str">
        <f t="shared" si="50"/>
        <v>at least one scored</v>
      </c>
      <c r="S805" s="11" t="str">
        <f t="shared" si="51"/>
        <v>no BTTS</v>
      </c>
    </row>
    <row r="806" spans="11:19" x14ac:dyDescent="0.2">
      <c r="K806" s="12">
        <v>43640</v>
      </c>
      <c r="L806" s="11" t="s">
        <v>2806</v>
      </c>
      <c r="M806" s="11" t="s">
        <v>2804</v>
      </c>
      <c r="N806" s="11">
        <v>0</v>
      </c>
      <c r="O806" s="11">
        <v>1</v>
      </c>
      <c r="P806" s="11">
        <f t="shared" si="48"/>
        <v>1</v>
      </c>
      <c r="Q806" s="11" t="str">
        <f t="shared" si="49"/>
        <v>team b victory</v>
      </c>
      <c r="R806" s="11" t="str">
        <f t="shared" si="50"/>
        <v>at least one scored</v>
      </c>
      <c r="S806" s="11" t="str">
        <f t="shared" si="51"/>
        <v>no BTTS</v>
      </c>
    </row>
    <row r="807" spans="11:19" x14ac:dyDescent="0.2">
      <c r="K807" s="12">
        <v>43640</v>
      </c>
      <c r="L807" s="11" t="s">
        <v>2821</v>
      </c>
      <c r="M807" s="11" t="s">
        <v>2809</v>
      </c>
      <c r="N807" s="11">
        <v>1</v>
      </c>
      <c r="O807" s="11">
        <v>1</v>
      </c>
      <c r="P807" s="11">
        <f t="shared" si="48"/>
        <v>2</v>
      </c>
      <c r="Q807" s="11" t="str">
        <f t="shared" si="49"/>
        <v>team b victory</v>
      </c>
      <c r="R807" s="11" t="str">
        <f t="shared" si="50"/>
        <v>at least one scored</v>
      </c>
      <c r="S807" s="11" t="str">
        <f t="shared" si="51"/>
        <v>BTTS</v>
      </c>
    </row>
    <row r="808" spans="11:19" x14ac:dyDescent="0.2">
      <c r="K808" s="12">
        <v>43643</v>
      </c>
      <c r="L808" s="11" t="s">
        <v>2807</v>
      </c>
      <c r="M808" s="11" t="s">
        <v>2810</v>
      </c>
      <c r="N808" s="11">
        <v>0</v>
      </c>
      <c r="O808" s="11">
        <v>0</v>
      </c>
      <c r="P808" s="11">
        <f t="shared" si="48"/>
        <v>0</v>
      </c>
      <c r="Q808" s="11" t="str">
        <f t="shared" si="49"/>
        <v>team b victory</v>
      </c>
      <c r="R808" s="11" t="str">
        <f t="shared" si="50"/>
        <v>no one scored</v>
      </c>
      <c r="S808" s="11" t="str">
        <f t="shared" si="51"/>
        <v>no BTTS</v>
      </c>
    </row>
    <row r="809" spans="11:19" x14ac:dyDescent="0.2">
      <c r="K809" s="12">
        <v>43644</v>
      </c>
      <c r="L809" s="11" t="s">
        <v>2818</v>
      </c>
      <c r="M809" s="11" t="s">
        <v>2806</v>
      </c>
      <c r="N809" s="11">
        <v>0</v>
      </c>
      <c r="O809" s="11">
        <v>0</v>
      </c>
      <c r="P809" s="11">
        <f t="shared" si="48"/>
        <v>0</v>
      </c>
      <c r="Q809" s="11" t="str">
        <f t="shared" si="49"/>
        <v>team b victory</v>
      </c>
      <c r="R809" s="11" t="str">
        <f t="shared" si="50"/>
        <v>no one scored</v>
      </c>
      <c r="S809" s="11" t="str">
        <f t="shared" si="51"/>
        <v>no BTTS</v>
      </c>
    </row>
    <row r="810" spans="11:19" x14ac:dyDescent="0.2">
      <c r="K810" s="12">
        <v>43644</v>
      </c>
      <c r="L810" s="11" t="s">
        <v>2820</v>
      </c>
      <c r="M810" s="11" t="s">
        <v>2805</v>
      </c>
      <c r="N810" s="11">
        <v>0</v>
      </c>
      <c r="O810" s="11">
        <v>2</v>
      </c>
      <c r="P810" s="11">
        <f t="shared" si="48"/>
        <v>2</v>
      </c>
      <c r="Q810" s="11" t="str">
        <f t="shared" si="49"/>
        <v>team b victory</v>
      </c>
      <c r="R810" s="11" t="str">
        <f t="shared" si="50"/>
        <v>at least one scored</v>
      </c>
      <c r="S810" s="11" t="str">
        <f t="shared" si="51"/>
        <v>no BTTS</v>
      </c>
    </row>
    <row r="811" spans="11:19" x14ac:dyDescent="0.2">
      <c r="K811" s="12">
        <v>43645</v>
      </c>
      <c r="L811" s="11" t="s">
        <v>2804</v>
      </c>
      <c r="M811" s="11" t="s">
        <v>2816</v>
      </c>
      <c r="N811" s="11">
        <v>0</v>
      </c>
      <c r="O811" s="11">
        <v>0</v>
      </c>
      <c r="P811" s="11">
        <f t="shared" si="48"/>
        <v>0</v>
      </c>
      <c r="Q811" s="11" t="str">
        <f t="shared" si="49"/>
        <v>team b victory</v>
      </c>
      <c r="R811" s="11" t="str">
        <f t="shared" si="50"/>
        <v>no one scored</v>
      </c>
      <c r="S811" s="11" t="str">
        <f t="shared" si="51"/>
        <v>no BTTS</v>
      </c>
    </row>
    <row r="812" spans="11:19" x14ac:dyDescent="0.2">
      <c r="K812" s="12">
        <v>43648</v>
      </c>
      <c r="L812" s="11" t="s">
        <v>2807</v>
      </c>
      <c r="M812" s="11" t="s">
        <v>2805</v>
      </c>
      <c r="N812" s="11">
        <v>2</v>
      </c>
      <c r="O812" s="11">
        <v>0</v>
      </c>
      <c r="P812" s="11">
        <f t="shared" si="48"/>
        <v>2</v>
      </c>
      <c r="Q812" s="11" t="str">
        <f t="shared" si="49"/>
        <v>team a victory</v>
      </c>
      <c r="R812" s="11" t="str">
        <f t="shared" si="50"/>
        <v>at least one scored</v>
      </c>
      <c r="S812" s="11" t="str">
        <f t="shared" si="51"/>
        <v>no BTTS</v>
      </c>
    </row>
    <row r="813" spans="11:19" x14ac:dyDescent="0.2">
      <c r="K813" s="12">
        <v>43649</v>
      </c>
      <c r="L813" s="11" t="s">
        <v>2806</v>
      </c>
      <c r="M813" s="11" t="s">
        <v>2816</v>
      </c>
      <c r="N813" s="11">
        <v>0</v>
      </c>
      <c r="O813" s="11">
        <v>3</v>
      </c>
      <c r="P813" s="11">
        <f t="shared" si="48"/>
        <v>3</v>
      </c>
      <c r="Q813" s="11" t="str">
        <f t="shared" si="49"/>
        <v>team b victory</v>
      </c>
      <c r="R813" s="11" t="str">
        <f t="shared" si="50"/>
        <v>at least one scored</v>
      </c>
      <c r="S813" s="11" t="str">
        <f t="shared" si="51"/>
        <v>no BTTS</v>
      </c>
    </row>
    <row r="814" spans="11:19" x14ac:dyDescent="0.2">
      <c r="K814" s="12">
        <v>43652</v>
      </c>
      <c r="L814" s="11" t="s">
        <v>2805</v>
      </c>
      <c r="M814" s="11" t="s">
        <v>2806</v>
      </c>
      <c r="N814" s="11">
        <v>2</v>
      </c>
      <c r="O814" s="11">
        <v>1</v>
      </c>
      <c r="P814" s="11">
        <f t="shared" si="48"/>
        <v>3</v>
      </c>
      <c r="Q814" s="11" t="str">
        <f t="shared" si="49"/>
        <v>team b victory</v>
      </c>
      <c r="R814" s="11" t="str">
        <f t="shared" si="50"/>
        <v>at least one scored</v>
      </c>
      <c r="S814" s="11" t="str">
        <f t="shared" si="51"/>
        <v>BTTS</v>
      </c>
    </row>
    <row r="815" spans="11:19" x14ac:dyDescent="0.2">
      <c r="K815" s="12">
        <v>43653</v>
      </c>
      <c r="L815" s="11" t="s">
        <v>2807</v>
      </c>
      <c r="M815" s="11" t="s">
        <v>2816</v>
      </c>
      <c r="N815" s="11">
        <v>3</v>
      </c>
      <c r="O815" s="11">
        <v>1</v>
      </c>
      <c r="P815" s="11">
        <f t="shared" si="48"/>
        <v>4</v>
      </c>
      <c r="Q815" s="11" t="str">
        <f t="shared" si="49"/>
        <v>team a victory</v>
      </c>
      <c r="R815" s="11" t="str">
        <f t="shared" si="50"/>
        <v>at least one scored</v>
      </c>
      <c r="S815" s="11" t="str">
        <f t="shared" si="51"/>
        <v>BTTS</v>
      </c>
    </row>
    <row r="816" spans="11:19" x14ac:dyDescent="0.2">
      <c r="K816" s="12">
        <v>44360</v>
      </c>
      <c r="L816" s="11" t="s">
        <v>2807</v>
      </c>
      <c r="M816" s="11" t="s">
        <v>2820</v>
      </c>
      <c r="N816" s="11">
        <v>3</v>
      </c>
      <c r="O816" s="11">
        <v>0</v>
      </c>
      <c r="P816" s="11">
        <f t="shared" si="48"/>
        <v>3</v>
      </c>
      <c r="Q816" s="11" t="str">
        <f t="shared" si="49"/>
        <v>team a victory</v>
      </c>
      <c r="R816" s="11" t="str">
        <f t="shared" si="50"/>
        <v>at least one scored</v>
      </c>
      <c r="S816" s="11" t="str">
        <f t="shared" si="51"/>
        <v>no BTTS</v>
      </c>
    </row>
    <row r="817" spans="11:19" x14ac:dyDescent="0.2">
      <c r="K817" s="12">
        <v>44360</v>
      </c>
      <c r="L817" s="11" t="s">
        <v>2818</v>
      </c>
      <c r="M817" s="11" t="s">
        <v>2821</v>
      </c>
      <c r="N817" s="11">
        <v>1</v>
      </c>
      <c r="O817" s="11">
        <v>0</v>
      </c>
      <c r="P817" s="11">
        <f t="shared" si="48"/>
        <v>1</v>
      </c>
      <c r="Q817" s="11" t="str">
        <f t="shared" si="49"/>
        <v>team a victory</v>
      </c>
      <c r="R817" s="11" t="str">
        <f t="shared" si="50"/>
        <v>at least one scored</v>
      </c>
      <c r="S817" s="11" t="str">
        <f t="shared" si="51"/>
        <v>no BTTS</v>
      </c>
    </row>
    <row r="818" spans="11:19" x14ac:dyDescent="0.2">
      <c r="K818" s="12">
        <v>44361</v>
      </c>
      <c r="L818" s="11" t="s">
        <v>2805</v>
      </c>
      <c r="M818" s="11" t="s">
        <v>2806</v>
      </c>
      <c r="N818" s="11">
        <v>1</v>
      </c>
      <c r="O818" s="11">
        <v>1</v>
      </c>
      <c r="P818" s="11">
        <f t="shared" si="48"/>
        <v>2</v>
      </c>
      <c r="Q818" s="11" t="str">
        <f t="shared" si="49"/>
        <v>team a victory</v>
      </c>
      <c r="R818" s="11" t="str">
        <f t="shared" si="50"/>
        <v>at least one scored</v>
      </c>
      <c r="S818" s="11" t="str">
        <f t="shared" si="51"/>
        <v>BTTS</v>
      </c>
    </row>
    <row r="819" spans="11:19" x14ac:dyDescent="0.2">
      <c r="K819" s="12">
        <v>44361</v>
      </c>
      <c r="L819" s="11" t="s">
        <v>2810</v>
      </c>
      <c r="M819" s="11" t="s">
        <v>2815</v>
      </c>
      <c r="N819" s="11">
        <v>3</v>
      </c>
      <c r="O819" s="11">
        <v>1</v>
      </c>
      <c r="P819" s="11">
        <f t="shared" si="48"/>
        <v>4</v>
      </c>
      <c r="Q819" s="11" t="str">
        <f t="shared" si="49"/>
        <v>team a victory</v>
      </c>
      <c r="R819" s="11" t="str">
        <f t="shared" si="50"/>
        <v>at least one scored</v>
      </c>
      <c r="S819" s="11" t="str">
        <f t="shared" si="51"/>
        <v>BTTS</v>
      </c>
    </row>
    <row r="820" spans="11:19" x14ac:dyDescent="0.2">
      <c r="K820" s="12">
        <v>44364</v>
      </c>
      <c r="L820" s="11" t="s">
        <v>2818</v>
      </c>
      <c r="M820" s="11" t="s">
        <v>2820</v>
      </c>
      <c r="N820" s="11">
        <v>0</v>
      </c>
      <c r="O820" s="11">
        <v>0</v>
      </c>
      <c r="P820" s="11">
        <f t="shared" si="48"/>
        <v>0</v>
      </c>
      <c r="Q820" s="11" t="str">
        <f t="shared" si="49"/>
        <v>team b victory</v>
      </c>
      <c r="R820" s="11" t="str">
        <f t="shared" si="50"/>
        <v>no one scored</v>
      </c>
      <c r="S820" s="11" t="str">
        <f t="shared" si="51"/>
        <v>no BTTS</v>
      </c>
    </row>
    <row r="821" spans="11:19" x14ac:dyDescent="0.2">
      <c r="K821" s="12">
        <v>44364</v>
      </c>
      <c r="L821" s="11" t="s">
        <v>2807</v>
      </c>
      <c r="M821" s="11" t="s">
        <v>2816</v>
      </c>
      <c r="N821" s="11">
        <v>4</v>
      </c>
      <c r="O821" s="11">
        <v>0</v>
      </c>
      <c r="P821" s="11">
        <f t="shared" si="48"/>
        <v>4</v>
      </c>
      <c r="Q821" s="11" t="str">
        <f t="shared" si="49"/>
        <v>team a victory</v>
      </c>
      <c r="R821" s="11" t="str">
        <f t="shared" si="50"/>
        <v>at least one scored</v>
      </c>
      <c r="S821" s="11" t="str">
        <f t="shared" si="51"/>
        <v>no BTTS</v>
      </c>
    </row>
    <row r="822" spans="11:19" x14ac:dyDescent="0.2">
      <c r="K822" s="12">
        <v>44365</v>
      </c>
      <c r="L822" s="11" t="s">
        <v>2806</v>
      </c>
      <c r="M822" s="11" t="s">
        <v>2815</v>
      </c>
      <c r="N822" s="11">
        <v>1</v>
      </c>
      <c r="O822" s="11">
        <v>0</v>
      </c>
      <c r="P822" s="11">
        <f t="shared" si="48"/>
        <v>1</v>
      </c>
      <c r="Q822" s="11" t="str">
        <f t="shared" si="49"/>
        <v>team a victory</v>
      </c>
      <c r="R822" s="11" t="str">
        <f t="shared" si="50"/>
        <v>at least one scored</v>
      </c>
      <c r="S822" s="11" t="str">
        <f t="shared" si="51"/>
        <v>no BTTS</v>
      </c>
    </row>
    <row r="823" spans="11:19" x14ac:dyDescent="0.2">
      <c r="K823" s="12">
        <v>44365</v>
      </c>
      <c r="L823" s="11" t="s">
        <v>2805</v>
      </c>
      <c r="M823" s="11" t="s">
        <v>2804</v>
      </c>
      <c r="N823" s="11">
        <v>1</v>
      </c>
      <c r="O823" s="11">
        <v>0</v>
      </c>
      <c r="P823" s="11">
        <f t="shared" si="48"/>
        <v>1</v>
      </c>
      <c r="Q823" s="11" t="str">
        <f t="shared" si="49"/>
        <v>team a victory</v>
      </c>
      <c r="R823" s="11" t="str">
        <f t="shared" si="50"/>
        <v>at least one scored</v>
      </c>
      <c r="S823" s="11" t="str">
        <f t="shared" si="51"/>
        <v>no BTTS</v>
      </c>
    </row>
    <row r="824" spans="11:19" x14ac:dyDescent="0.2">
      <c r="K824" s="12">
        <v>44367</v>
      </c>
      <c r="L824" s="11" t="s">
        <v>2820</v>
      </c>
      <c r="M824" s="11" t="s">
        <v>2821</v>
      </c>
      <c r="N824" s="11">
        <v>2</v>
      </c>
      <c r="O824" s="11">
        <v>2</v>
      </c>
      <c r="P824" s="11">
        <f t="shared" si="48"/>
        <v>4</v>
      </c>
      <c r="Q824" s="11" t="str">
        <f t="shared" si="49"/>
        <v>team a victory</v>
      </c>
      <c r="R824" s="11" t="str">
        <f t="shared" si="50"/>
        <v>at least one scored</v>
      </c>
      <c r="S824" s="11" t="str">
        <f t="shared" si="51"/>
        <v>BTTS</v>
      </c>
    </row>
    <row r="825" spans="11:19" x14ac:dyDescent="0.2">
      <c r="K825" s="12">
        <v>44367</v>
      </c>
      <c r="L825" s="11" t="s">
        <v>2818</v>
      </c>
      <c r="M825" s="11" t="s">
        <v>2816</v>
      </c>
      <c r="N825" s="11">
        <v>1</v>
      </c>
      <c r="O825" s="11">
        <v>2</v>
      </c>
      <c r="P825" s="11">
        <f t="shared" si="48"/>
        <v>3</v>
      </c>
      <c r="Q825" s="11" t="str">
        <f t="shared" si="49"/>
        <v>team b victory</v>
      </c>
      <c r="R825" s="11" t="str">
        <f t="shared" si="50"/>
        <v>at least one scored</v>
      </c>
      <c r="S825" s="11" t="str">
        <f t="shared" si="51"/>
        <v>BTTS</v>
      </c>
    </row>
    <row r="826" spans="11:19" x14ac:dyDescent="0.2">
      <c r="K826" s="12">
        <v>44368</v>
      </c>
      <c r="L826" s="11" t="s">
        <v>2804</v>
      </c>
      <c r="M826" s="11" t="s">
        <v>2806</v>
      </c>
      <c r="N826" s="11">
        <v>1</v>
      </c>
      <c r="O826" s="11">
        <v>1</v>
      </c>
      <c r="P826" s="11">
        <f t="shared" si="48"/>
        <v>2</v>
      </c>
      <c r="Q826" s="11" t="str">
        <f t="shared" si="49"/>
        <v>team b victory</v>
      </c>
      <c r="R826" s="11" t="str">
        <f t="shared" si="50"/>
        <v>at least one scored</v>
      </c>
      <c r="S826" s="11" t="str">
        <f t="shared" si="51"/>
        <v>BTTS</v>
      </c>
    </row>
    <row r="827" spans="11:19" x14ac:dyDescent="0.2">
      <c r="K827" s="12">
        <v>44368</v>
      </c>
      <c r="L827" s="11" t="s">
        <v>2805</v>
      </c>
      <c r="M827" s="11" t="s">
        <v>2810</v>
      </c>
      <c r="N827" s="11">
        <v>1</v>
      </c>
      <c r="O827" s="11">
        <v>0</v>
      </c>
      <c r="P827" s="11">
        <f t="shared" si="48"/>
        <v>1</v>
      </c>
      <c r="Q827" s="11" t="str">
        <f t="shared" si="49"/>
        <v>team b victory</v>
      </c>
      <c r="R827" s="11" t="str">
        <f t="shared" si="50"/>
        <v>at least one scored</v>
      </c>
      <c r="S827" s="11" t="str">
        <f t="shared" si="51"/>
        <v>no BTTS</v>
      </c>
    </row>
    <row r="828" spans="11:19" x14ac:dyDescent="0.2">
      <c r="K828" s="12">
        <v>44370</v>
      </c>
      <c r="L828" s="11" t="s">
        <v>2821</v>
      </c>
      <c r="M828" s="11" t="s">
        <v>2816</v>
      </c>
      <c r="N828" s="11">
        <v>2</v>
      </c>
      <c r="O828" s="11">
        <v>2</v>
      </c>
      <c r="P828" s="11">
        <f t="shared" si="48"/>
        <v>4</v>
      </c>
      <c r="Q828" s="11" t="str">
        <f t="shared" si="49"/>
        <v>team a victory</v>
      </c>
      <c r="R828" s="11" t="str">
        <f t="shared" si="50"/>
        <v>at least one scored</v>
      </c>
      <c r="S828" s="11" t="str">
        <f t="shared" si="51"/>
        <v>BTTS</v>
      </c>
    </row>
    <row r="829" spans="11:19" x14ac:dyDescent="0.2">
      <c r="K829" s="12">
        <v>44370</v>
      </c>
      <c r="L829" s="11" t="s">
        <v>2807</v>
      </c>
      <c r="M829" s="11" t="s">
        <v>2818</v>
      </c>
      <c r="N829" s="11">
        <v>2</v>
      </c>
      <c r="O829" s="11">
        <v>1</v>
      </c>
      <c r="P829" s="11">
        <f t="shared" si="48"/>
        <v>3</v>
      </c>
      <c r="Q829" s="11" t="str">
        <f t="shared" si="49"/>
        <v>team b victory</v>
      </c>
      <c r="R829" s="11" t="str">
        <f t="shared" si="50"/>
        <v>at least one scored</v>
      </c>
      <c r="S829" s="11" t="str">
        <f t="shared" si="51"/>
        <v>BTTS</v>
      </c>
    </row>
    <row r="830" spans="11:19" x14ac:dyDescent="0.2">
      <c r="K830" s="12">
        <v>44371</v>
      </c>
      <c r="L830" s="11" t="s">
        <v>2815</v>
      </c>
      <c r="M830" s="11" t="s">
        <v>2804</v>
      </c>
      <c r="N830" s="11">
        <v>0</v>
      </c>
      <c r="O830" s="11">
        <v>2</v>
      </c>
      <c r="P830" s="11">
        <f t="shared" si="48"/>
        <v>2</v>
      </c>
      <c r="Q830" s="11" t="str">
        <f t="shared" si="49"/>
        <v>team b victory</v>
      </c>
      <c r="R830" s="11" t="str">
        <f t="shared" si="50"/>
        <v>at least one scored</v>
      </c>
      <c r="S830" s="11" t="str">
        <f t="shared" si="51"/>
        <v>no BTTS</v>
      </c>
    </row>
    <row r="831" spans="11:19" x14ac:dyDescent="0.2">
      <c r="K831" s="12">
        <v>44371</v>
      </c>
      <c r="L831" s="11" t="s">
        <v>2806</v>
      </c>
      <c r="M831" s="11" t="s">
        <v>2810</v>
      </c>
      <c r="N831" s="11">
        <v>0</v>
      </c>
      <c r="O831" s="11">
        <v>2</v>
      </c>
      <c r="P831" s="11">
        <f t="shared" si="48"/>
        <v>2</v>
      </c>
      <c r="Q831" s="11" t="str">
        <f t="shared" si="49"/>
        <v>team b victory</v>
      </c>
      <c r="R831" s="11" t="str">
        <f t="shared" si="50"/>
        <v>at least one scored</v>
      </c>
      <c r="S831" s="11" t="str">
        <f t="shared" si="51"/>
        <v>no BTTS</v>
      </c>
    </row>
    <row r="832" spans="11:19" x14ac:dyDescent="0.2">
      <c r="K832" s="12">
        <v>44374</v>
      </c>
      <c r="L832" s="11" t="s">
        <v>2807</v>
      </c>
      <c r="M832" s="11" t="s">
        <v>2821</v>
      </c>
      <c r="N832" s="11">
        <v>1</v>
      </c>
      <c r="O832" s="11">
        <v>1</v>
      </c>
      <c r="P832" s="11">
        <f t="shared" si="48"/>
        <v>2</v>
      </c>
      <c r="Q832" s="11" t="str">
        <f t="shared" si="49"/>
        <v>team b victory</v>
      </c>
      <c r="R832" s="11" t="str">
        <f t="shared" si="50"/>
        <v>at least one scored</v>
      </c>
      <c r="S832" s="11" t="str">
        <f t="shared" si="51"/>
        <v>BTTS</v>
      </c>
    </row>
    <row r="833" spans="11:19" x14ac:dyDescent="0.2">
      <c r="K833" s="12">
        <v>44374</v>
      </c>
      <c r="L833" s="11" t="s">
        <v>2820</v>
      </c>
      <c r="M833" s="11" t="s">
        <v>2816</v>
      </c>
      <c r="N833" s="11">
        <v>0</v>
      </c>
      <c r="O833" s="11">
        <v>1</v>
      </c>
      <c r="P833" s="11">
        <f t="shared" si="48"/>
        <v>1</v>
      </c>
      <c r="Q833" s="11" t="str">
        <f t="shared" si="49"/>
        <v>team b victory</v>
      </c>
      <c r="R833" s="11" t="str">
        <f t="shared" si="50"/>
        <v>at least one scored</v>
      </c>
      <c r="S833" s="11" t="str">
        <f t="shared" si="51"/>
        <v>no BTTS</v>
      </c>
    </row>
    <row r="834" spans="11:19" x14ac:dyDescent="0.2">
      <c r="K834" s="12">
        <v>44375</v>
      </c>
      <c r="L834" s="11" t="s">
        <v>2805</v>
      </c>
      <c r="M834" s="11" t="s">
        <v>2815</v>
      </c>
      <c r="N834" s="11">
        <v>4</v>
      </c>
      <c r="O834" s="11">
        <v>1</v>
      </c>
      <c r="P834" s="11">
        <f t="shared" si="48"/>
        <v>5</v>
      </c>
      <c r="Q834" s="11" t="str">
        <f t="shared" si="49"/>
        <v>team a victory</v>
      </c>
      <c r="R834" s="11" t="str">
        <f t="shared" si="50"/>
        <v>at least one scored</v>
      </c>
      <c r="S834" s="11" t="str">
        <f t="shared" si="51"/>
        <v>BTTS</v>
      </c>
    </row>
    <row r="835" spans="11:19" x14ac:dyDescent="0.2">
      <c r="K835" s="12">
        <v>44375</v>
      </c>
      <c r="L835" s="11" t="s">
        <v>2804</v>
      </c>
      <c r="M835" s="11" t="s">
        <v>2810</v>
      </c>
      <c r="N835" s="11">
        <v>1</v>
      </c>
      <c r="O835" s="11">
        <v>0</v>
      </c>
      <c r="P835" s="11">
        <f t="shared" ref="P835:P843" si="52">N835+O835</f>
        <v>1</v>
      </c>
      <c r="Q835" s="11" t="str">
        <f t="shared" ref="Q835:Q843" si="53">IF(N835&gt; O834,"team a victory", "team b victory")</f>
        <v>team b victory</v>
      </c>
      <c r="R835" s="11" t="str">
        <f t="shared" ref="R835:R843" si="54">IF(N835+O835&gt;0, "at least one scored", "no one scored")</f>
        <v>at least one scored</v>
      </c>
      <c r="S835" s="11" t="str">
        <f t="shared" ref="S835:S843" si="55">IF(AND(N835&gt;=1, O835&gt;=1), "BTTS", "no BTTS")</f>
        <v>no BTTS</v>
      </c>
    </row>
    <row r="836" spans="11:19" x14ac:dyDescent="0.2">
      <c r="K836" s="12">
        <v>44379</v>
      </c>
      <c r="L836" s="11" t="s">
        <v>2816</v>
      </c>
      <c r="M836" s="11" t="s">
        <v>2810</v>
      </c>
      <c r="N836" s="11">
        <v>3</v>
      </c>
      <c r="O836" s="11">
        <v>3</v>
      </c>
      <c r="P836" s="11">
        <f t="shared" si="52"/>
        <v>6</v>
      </c>
      <c r="Q836" s="11" t="str">
        <f t="shared" si="53"/>
        <v>team a victory</v>
      </c>
      <c r="R836" s="11" t="str">
        <f t="shared" si="54"/>
        <v>at least one scored</v>
      </c>
      <c r="S836" s="11" t="str">
        <f t="shared" si="55"/>
        <v>BTTS</v>
      </c>
    </row>
    <row r="837" spans="11:19" x14ac:dyDescent="0.2">
      <c r="K837" s="12">
        <v>44379</v>
      </c>
      <c r="L837" s="11" t="s">
        <v>2807</v>
      </c>
      <c r="M837" s="11" t="s">
        <v>2806</v>
      </c>
      <c r="N837" s="11">
        <v>1</v>
      </c>
      <c r="O837" s="11">
        <v>0</v>
      </c>
      <c r="P837" s="11">
        <f t="shared" si="52"/>
        <v>1</v>
      </c>
      <c r="Q837" s="11" t="str">
        <f t="shared" si="53"/>
        <v>team b victory</v>
      </c>
      <c r="R837" s="11" t="str">
        <f t="shared" si="54"/>
        <v>at least one scored</v>
      </c>
      <c r="S837" s="11" t="str">
        <f t="shared" si="55"/>
        <v>no BTTS</v>
      </c>
    </row>
    <row r="838" spans="11:19" x14ac:dyDescent="0.2">
      <c r="K838" s="12">
        <v>44380</v>
      </c>
      <c r="L838" s="11" t="s">
        <v>2804</v>
      </c>
      <c r="M838" s="11" t="s">
        <v>2818</v>
      </c>
      <c r="N838" s="11">
        <v>0</v>
      </c>
      <c r="O838" s="11">
        <v>0</v>
      </c>
      <c r="P838" s="11">
        <f t="shared" si="52"/>
        <v>0</v>
      </c>
      <c r="Q838" s="11" t="str">
        <f t="shared" si="53"/>
        <v>team b victory</v>
      </c>
      <c r="R838" s="11" t="str">
        <f t="shared" si="54"/>
        <v>no one scored</v>
      </c>
      <c r="S838" s="11" t="str">
        <f t="shared" si="55"/>
        <v>no BTTS</v>
      </c>
    </row>
    <row r="839" spans="11:19" x14ac:dyDescent="0.2">
      <c r="K839" s="12">
        <v>44380</v>
      </c>
      <c r="L839" s="11" t="s">
        <v>2805</v>
      </c>
      <c r="M839" s="11" t="s">
        <v>2821</v>
      </c>
      <c r="N839" s="11">
        <v>3</v>
      </c>
      <c r="O839" s="11">
        <v>0</v>
      </c>
      <c r="P839" s="11">
        <f t="shared" si="52"/>
        <v>3</v>
      </c>
      <c r="Q839" s="11" t="str">
        <f t="shared" si="53"/>
        <v>team a victory</v>
      </c>
      <c r="R839" s="11" t="str">
        <f t="shared" si="54"/>
        <v>at least one scored</v>
      </c>
      <c r="S839" s="11" t="str">
        <f t="shared" si="55"/>
        <v>no BTTS</v>
      </c>
    </row>
    <row r="840" spans="11:19" x14ac:dyDescent="0.2">
      <c r="K840" s="12">
        <v>44382</v>
      </c>
      <c r="L840" s="11" t="s">
        <v>2807</v>
      </c>
      <c r="M840" s="11" t="s">
        <v>2816</v>
      </c>
      <c r="N840" s="11">
        <v>1</v>
      </c>
      <c r="O840" s="11">
        <v>0</v>
      </c>
      <c r="P840" s="11">
        <f t="shared" si="52"/>
        <v>1</v>
      </c>
      <c r="Q840" s="11" t="str">
        <f t="shared" si="53"/>
        <v>team a victory</v>
      </c>
      <c r="R840" s="11" t="str">
        <f t="shared" si="54"/>
        <v>at least one scored</v>
      </c>
      <c r="S840" s="11" t="str">
        <f t="shared" si="55"/>
        <v>no BTTS</v>
      </c>
    </row>
    <row r="841" spans="11:19" x14ac:dyDescent="0.2">
      <c r="K841" s="12">
        <v>44383</v>
      </c>
      <c r="L841" s="11" t="s">
        <v>2805</v>
      </c>
      <c r="M841" s="11" t="s">
        <v>2818</v>
      </c>
      <c r="N841" s="11">
        <v>1</v>
      </c>
      <c r="O841" s="11">
        <v>1</v>
      </c>
      <c r="P841" s="11">
        <f t="shared" si="52"/>
        <v>2</v>
      </c>
      <c r="Q841" s="11" t="str">
        <f t="shared" si="53"/>
        <v>team a victory</v>
      </c>
      <c r="R841" s="11" t="str">
        <f t="shared" si="54"/>
        <v>at least one scored</v>
      </c>
      <c r="S841" s="11" t="str">
        <f t="shared" si="55"/>
        <v>BTTS</v>
      </c>
    </row>
    <row r="842" spans="11:19" x14ac:dyDescent="0.2">
      <c r="K842" s="12">
        <v>44386</v>
      </c>
      <c r="L842" s="11" t="s">
        <v>2816</v>
      </c>
      <c r="M842" s="11" t="s">
        <v>2818</v>
      </c>
      <c r="N842" s="11">
        <v>2</v>
      </c>
      <c r="O842" s="11">
        <v>3</v>
      </c>
      <c r="P842" s="11">
        <f t="shared" si="52"/>
        <v>5</v>
      </c>
      <c r="Q842" s="11" t="str">
        <f t="shared" si="53"/>
        <v>team a victory</v>
      </c>
      <c r="R842" s="11" t="str">
        <f t="shared" si="54"/>
        <v>at least one scored</v>
      </c>
      <c r="S842" s="11" t="str">
        <f t="shared" si="55"/>
        <v>BTTS</v>
      </c>
    </row>
    <row r="843" spans="11:19" x14ac:dyDescent="0.2">
      <c r="K843" s="12">
        <v>44387</v>
      </c>
      <c r="L843" s="11" t="s">
        <v>2807</v>
      </c>
      <c r="M843" s="11" t="s">
        <v>2805</v>
      </c>
      <c r="N843" s="11">
        <v>0</v>
      </c>
      <c r="O843" s="11">
        <v>1</v>
      </c>
      <c r="P843" s="11">
        <f t="shared" si="52"/>
        <v>1</v>
      </c>
      <c r="Q843" s="11" t="str">
        <f t="shared" si="53"/>
        <v>team b victory</v>
      </c>
      <c r="R843" s="11" t="str">
        <f t="shared" si="54"/>
        <v>at least one scored</v>
      </c>
      <c r="S843" s="11" t="str">
        <f t="shared" si="55"/>
        <v>no BTTS</v>
      </c>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ws_LearnMore">
    <tabColor theme="7" tint="0.79998168889431442"/>
  </sheetPr>
  <dimension ref="A1:B7"/>
  <sheetViews>
    <sheetView showGridLines="0" zoomScaleNormal="100" workbookViewId="0"/>
  </sheetViews>
  <sheetFormatPr defaultColWidth="8.7421875" defaultRowHeight="15" customHeight="1" x14ac:dyDescent="0.2"/>
  <cols>
    <col min="1" max="1" width="8.7421875" style="4"/>
    <col min="2" max="2" width="95.10546875" style="5" customWidth="1"/>
    <col min="3" max="16384" width="8.7421875" style="5"/>
  </cols>
  <sheetData>
    <row r="1" spans="1:2" ht="60" customHeight="1" x14ac:dyDescent="0.2">
      <c r="A1" s="4" t="s">
        <v>1</v>
      </c>
    </row>
    <row r="2" spans="1:2" s="6" customFormat="1" ht="15" customHeight="1" x14ac:dyDescent="0.25">
      <c r="A2" s="4" t="s">
        <v>2</v>
      </c>
      <c r="B2" s="5"/>
    </row>
    <row r="3" spans="1:2" s="6" customFormat="1" ht="15" customHeight="1" x14ac:dyDescent="0.25">
      <c r="A3" s="4" t="s">
        <v>3</v>
      </c>
      <c r="B3" s="5"/>
    </row>
    <row r="4" spans="1:2" s="7" customFormat="1" ht="15" customHeight="1" x14ac:dyDescent="0.55000000000000004">
      <c r="A4" s="4" t="s">
        <v>4</v>
      </c>
      <c r="B4" s="5"/>
    </row>
    <row r="5" spans="1:2" s="8" customFormat="1" ht="15" customHeight="1" x14ac:dyDescent="0.2">
      <c r="A5" s="4" t="s">
        <v>5</v>
      </c>
      <c r="B5" s="5"/>
    </row>
    <row r="6" spans="1:2" s="8" customFormat="1" ht="15" customHeight="1" x14ac:dyDescent="0.2">
      <c r="A6" s="9" t="s">
        <v>6</v>
      </c>
      <c r="B6" s="5"/>
    </row>
    <row r="7" spans="1:2" ht="15" customHeight="1" x14ac:dyDescent="0.2">
      <c r="A7"/>
    </row>
  </sheetData>
  <hyperlinks>
    <hyperlink ref="A4" r:id="rId1" tooltip="Select to learn more about LinkedIn Learning" display="http://go.microsoft.com/fwlink/?LinkId=846285" xr:uid="{00000000-0004-0000-0C00-000000000000}"/>
    <hyperlink ref="A5" r:id="rId2" tooltip="Select to learn more about Community" display="http://go.microsoft.com/fwlink/?LinkId=844969" xr:uid="{00000000-0004-0000-0C00-000001000000}"/>
    <hyperlink ref="A6" r:id="rId3" tooltip="Select to learn more about what else is new" display="http://go.microsoft.com/fwlink/?LinkId=846286" xr:uid="{00000000-0004-0000-0C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0" ma:contentTypeDescription="Create a new document." ma:contentTypeScope="" ma:versionID="1267097ee5f5874adfcc408041ae252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95891a93df65b14727750f2c06c306c"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34BB2B-418C-4266-AED4-A95269BAF2D3}">
  <ds:schemaRefs>
    <ds:schemaRef ds:uri="http://schemas.microsoft.com/office/2006/metadata/properties"/>
    <ds:schemaRef ds:uri="http://www.w3.org/2000/xmlns/"/>
    <ds:schemaRef ds:uri="http://schemas.microsoft.com/sharepoint/v3"/>
    <ds:schemaRef ds:uri="http://www.w3.org/2001/XMLSchema-instance"/>
    <ds:schemaRef ds:uri="71af3243-3dd4-4a8d-8c0d-dd76da1f02a5"/>
    <ds:schemaRef ds:uri="http://schemas.microsoft.com/office/infopath/2007/PartnerControls"/>
    <ds:schemaRef ds:uri="230e9df3-be65-4c73-a93b-d1236ebd677e"/>
  </ds:schemaRefs>
</ds:datastoreItem>
</file>

<file path=customXml/itemProps2.xml><?xml version="1.0" encoding="utf-8"?>
<ds:datastoreItem xmlns:ds="http://schemas.openxmlformats.org/officeDocument/2006/customXml" ds:itemID="{45D96907-3760-4A02-914D-DEDD1ED3BC1D}">
  <ds:schemaRefs>
    <ds:schemaRef ds:uri="http://schemas.microsoft.com/sharepoint/v3/contenttype/forms"/>
  </ds:schemaRefs>
</ds:datastoreItem>
</file>

<file path=customXml/itemProps3.xml><?xml version="1.0" encoding="utf-8"?>
<ds:datastoreItem xmlns:ds="http://schemas.openxmlformats.org/officeDocument/2006/customXml" ds:itemID="{1D2E9E0D-E34B-494C-9EBD-516C199D2F5F}">
  <ds:schemaRefs>
    <ds:schemaRef ds:uri="http://schemas.microsoft.com/office/2006/metadata/contentType"/>
    <ds:schemaRef ds:uri="http://schemas.microsoft.com/office/2006/metadata/properties/metaAttributes"/>
    <ds:schemaRef ds:uri="http://www.w3.org/2000/xmlns/"/>
    <ds:schemaRef ds:uri="http://www.w3.org/2001/XMLSchema"/>
    <ds:schemaRef ds:uri="http://schemas.microsoft.com/sharepoint/v3"/>
    <ds:schemaRef ds:uri="71af3243-3dd4-4a8d-8c0d-dd76da1f02a5"/>
    <ds:schemaRef ds:uri="16c05727-aa75-4e4a-9b5f-8a80a1165891"/>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TM16400656</Template>
  <Application>Excel iOS</Application>
  <DocSecurity>0</DocSecurity>
  <ScaleCrop>false</ScaleCrop>
  <HeadingPairs>
    <vt:vector size="2" baseType="variant">
      <vt:variant>
        <vt:lpstr>Worksheets</vt:lpstr>
      </vt:variant>
      <vt:variant>
        <vt:i4>14</vt:i4>
      </vt:variant>
    </vt:vector>
  </HeadingPairs>
  <TitlesOfParts>
    <vt:vector size="14" baseType="lpstr">
      <vt:lpstr>Start</vt:lpstr>
      <vt:lpstr>1. Practice</vt:lpstr>
      <vt:lpstr>2. Practice</vt:lpstr>
      <vt:lpstr>3. Practice</vt:lpstr>
      <vt:lpstr>4. Practice</vt:lpstr>
      <vt:lpstr>5. Practice</vt:lpstr>
      <vt:lpstr>6. Practice</vt:lpstr>
      <vt:lpstr>7. Practice</vt:lpstr>
      <vt:lpstr>8. Practice</vt:lpstr>
      <vt:lpstr>9. Practice</vt:lpstr>
      <vt:lpstr>10. Practice</vt:lpstr>
      <vt:lpstr>11. Practice</vt:lpstr>
      <vt:lpstr>12. Practice</vt:lpstr>
      <vt:lpstr>Learn more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2020-01-27T22:32:31Z</dcterms:created>
  <dcterms:modified xsi:type="dcterms:W3CDTF">2024-08-27T15:11:27Z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SIP_Label_725ca717-11da-4935-b601-f527b9741f2e_Enabled">
    <vt:lpwstr>true</vt:lpwstr>
  </property>
  <property fmtid="{D5CDD505-2E9C-101B-9397-08002B2CF9AE}" pid="4" name="MSIP_Label_725ca717-11da-4935-b601-f527b9741f2e_SetDate">
    <vt:lpwstr>2024-08-27T15:11:26Z</vt:lpwstr>
  </property>
  <property fmtid="{D5CDD505-2E9C-101B-9397-08002B2CF9AE}" pid="5" name="MSIP_Label_725ca717-11da-4935-b601-f527b9741f2e_Method">
    <vt:lpwstr>Standard</vt:lpwstr>
  </property>
  <property fmtid="{D5CDD505-2E9C-101B-9397-08002B2CF9AE}" pid="6" name="MSIP_Label_725ca717-11da-4935-b601-f527b9741f2e_Name">
    <vt:lpwstr>C2 - Internal</vt:lpwstr>
  </property>
  <property fmtid="{D5CDD505-2E9C-101B-9397-08002B2CF9AE}" pid="7" name="MSIP_Label_725ca717-11da-4935-b601-f527b9741f2e_SiteId">
    <vt:lpwstr>d852d5cd-724c-4128-8812-ffa5db3f8507</vt:lpwstr>
  </property>
  <property fmtid="{D5CDD505-2E9C-101B-9397-08002B2CF9AE}" pid="8" name="MSIP_Label_725ca717-11da-4935-b601-f527b9741f2e_ActionId">
    <vt:lpwstr>9d51fc71-8570-4b62-a477-bc2c2f8d5baf</vt:lpwstr>
  </property>
  <property fmtid="{D5CDD505-2E9C-101B-9397-08002B2CF9AE}" pid="9" name="MSIP_Label_725ca717-11da-4935-b601-f527b9741f2e_ContentBits">
    <vt:lpwstr>0</vt:lpwstr>
  </property>
</Properties>
</file>