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tha\OneDrive\Desktop\Excel\"/>
    </mc:Choice>
  </mc:AlternateContent>
  <xr:revisionPtr revIDLastSave="0" documentId="8_{F9894820-FEC5-484D-8CE0-E2E7E229DB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0" i="1"/>
  <c r="J37" i="1"/>
  <c r="J36" i="1"/>
  <c r="J35" i="1"/>
  <c r="J34" i="1"/>
  <c r="J33" i="1"/>
  <c r="J32" i="1"/>
  <c r="J31" i="1"/>
  <c r="J30" i="1"/>
  <c r="J29" i="1"/>
  <c r="J25" i="1"/>
  <c r="J24" i="1"/>
  <c r="J23" i="1"/>
  <c r="J22" i="1"/>
  <c r="J21" i="1"/>
  <c r="J20" i="1"/>
  <c r="J19" i="1"/>
  <c r="J18" i="1"/>
  <c r="J17" i="1"/>
  <c r="G1048576" i="1"/>
  <c r="J9" i="1" s="1"/>
  <c r="J6" i="1"/>
  <c r="J5" i="1"/>
  <c r="J11" i="1" l="1"/>
</calcChain>
</file>

<file path=xl/sharedStrings.xml><?xml version="1.0" encoding="utf-8"?>
<sst xmlns="http://schemas.openxmlformats.org/spreadsheetml/2006/main" count="28721" uniqueCount="45">
  <si>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</si>
  <si>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</si>
  <si>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</si>
  <si>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</si>
  <si>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</si>
  <si>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</si>
  <si>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</si>
  <si>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</si>
  <si>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</si>
  <si>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</si>
  <si>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</si>
  <si>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</si>
  <si>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</si>
  <si>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</si>
  <si>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</si>
  <si>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</si>
  <si>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</si>
  <si>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</si>
  <si>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</si>
  <si>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</si>
  <si>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</si>
  <si>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</si>
  <si>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</si>
  <si>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</si>
  <si>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</si>
  <si>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</si>
  <si>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</si>
  <si>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</si>
  <si>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</si>
  <si>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</si>
  <si>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</si>
  <si>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</si>
  <si>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</si>
  <si>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</si>
  <si>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</si>
  <si>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</si>
  <si>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</si>
  <si>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No.of males hired</t>
  </si>
  <si>
    <t>No.of females hired</t>
  </si>
  <si>
    <t>Avg salary offered</t>
  </si>
  <si>
    <t>Avg salary offered by each dept</t>
  </si>
  <si>
    <t xml:space="preserve">No.of people working in each department </t>
  </si>
  <si>
    <t>Total no.of people hired</t>
  </si>
  <si>
    <t>No.of people according to post name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</si>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</sst>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salary offered by each dept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Sheet1!$I$17:$I$25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Sheet1!$J$17:$J$25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5-42B9-AF0D-715AC751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075376"/>
        <c:axId val="1668076336"/>
      </c:barChart>
      <c:catAx>
        <c:axId val="16680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76336"/>
        <c:crosses val="autoZero"/>
        <c:auto val="1"/>
        <c:lblAlgn val="ctr"/>
        <c:lblOffset val="100"/>
        <c:noMultiLvlLbl val="0"/>
      </c:catAx>
      <c:valAx>
        <c:axId val="16680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</a:t>
            </a:r>
            <a:r>
              <a:rPr lang="en-IN" baseline="0"/>
              <a:t> people working in each department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Sheet1!$I$29:$I$37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Sheet1!$J$29:$J$37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3-41EA-93E8-2028CD0E7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543136"/>
        <c:axId val="1862540736"/>
      </c:barChart>
      <c:catAx>
        <c:axId val="186254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40736"/>
        <c:crosses val="autoZero"/>
        <c:auto val="1"/>
        <c:lblAlgn val="ctr"/>
        <c:lblOffset val="100"/>
        <c:noMultiLvlLbl val="0"/>
      </c:catAx>
      <c:valAx>
        <c:axId val="18625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</a:t>
            </a:r>
            <a:r>
              <a:rPr lang="en-IN" baseline="0"/>
              <a:t> people according to post name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Sheet1!$I$44:$I$59</c:f>
              <c:strCache>
                <c:ptCount val="16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  <c:pt idx="15">
                  <c:v>nil</c:v>
                </c:pt>
              </c:strCache>
            </c:strRef>
          </c:cat>
          <c:val>
            <c:numRef>
              <c:f>Sheet1!$J$44:$J$59</c:f>
              <c:numCache>
                <c:formatCode>General</c:formatCode>
                <c:ptCount val="16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0-4D7B-A1FF-D7C39CA7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37072"/>
        <c:axId val="1571339952"/>
      </c:barChart>
      <c:catAx>
        <c:axId val="15713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9952"/>
        <c:crosses val="autoZero"/>
        <c:auto val="1"/>
        <c:lblAlgn val="ctr"/>
        <c:lblOffset val="100"/>
        <c:noMultiLvlLbl val="0"/>
      </c:catAx>
      <c:valAx>
        <c:axId val="15713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</a:t>
            </a:r>
            <a:r>
              <a:rPr lang="en-IN" baseline="0"/>
              <a:t> male &amp; female hired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B7-4C00-9B29-2CF30CA501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B7-4C00-9B29-2CF30CA5011A}"/>
              </c:ext>
            </c:extLst>
          </c:dPt>
          <c:cat>
            <c:strRef>
              <c:f>Sheet1!$I$5:$I$6</c:f>
              <c:strCache>
                <c:ptCount val="2"/>
                <c:pt idx="0">
                  <c:v>No.of males hired</c:v>
                </c:pt>
                <c:pt idx="1">
                  <c:v>No.of females hired</c:v>
                </c:pt>
              </c:strCache>
            </c:strRef>
          </c:cat>
          <c:val>
            <c:numRef>
              <c:f>Sheet1!$J$5:$J$6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0-4A2B-9875-9F2A05BA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12</xdr:row>
      <xdr:rowOff>163830</xdr:rowOff>
    </xdr:from>
    <xdr:to>
      <xdr:col>18</xdr:col>
      <xdr:colOff>15240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B9AE2-3B36-60B3-FF69-A8AC5A125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28</xdr:row>
      <xdr:rowOff>19050</xdr:rowOff>
    </xdr:from>
    <xdr:to>
      <xdr:col>17</xdr:col>
      <xdr:colOff>601980</xdr:colOff>
      <xdr:row>42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E1C75-98A7-8B8E-D898-B10108B6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43</xdr:row>
      <xdr:rowOff>163830</xdr:rowOff>
    </xdr:from>
    <xdr:to>
      <xdr:col>18</xdr:col>
      <xdr:colOff>0</xdr:colOff>
      <xdr:row>58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70D80-79B3-DFEC-1DA2-285AC2A2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7620</xdr:rowOff>
    </xdr:from>
    <xdr:to>
      <xdr:col>17</xdr:col>
      <xdr:colOff>38100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03E34-32B3-06C7-5B0F-86E033F84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abSelected="1" zoomScale="51" workbookViewId="0">
      <selection activeCell="AA21" sqref="AA21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26.88671875" bestFit="1" customWidth="1"/>
  </cols>
  <sheetData>
    <row r="1" spans="1:1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1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1" t="s">
        <v>37</v>
      </c>
      <c r="J5">
        <f>COUNTIFS(D:D,"male",C:C,"hired")</f>
        <v>2563</v>
      </c>
    </row>
    <row r="6" spans="1:1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 s="1" t="s">
        <v>38</v>
      </c>
      <c r="J6">
        <f>COUNTIFS(D:D,"female",C:C,"hired")</f>
        <v>1856</v>
      </c>
    </row>
    <row r="7" spans="1:10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1" t="s">
        <v>39</v>
      </c>
      <c r="J9">
        <f>SUM(G:G)/COUNT(A:A)</f>
        <v>99952.11188616071</v>
      </c>
    </row>
    <row r="10" spans="1:1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1" t="s">
        <v>39</v>
      </c>
      <c r="J11">
        <f>AVERAGE(G:G)</f>
        <v>99952.11188616071</v>
      </c>
    </row>
    <row r="12" spans="1:1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0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0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0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0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1" t="s">
        <v>40</v>
      </c>
    </row>
    <row r="17" spans="1:10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t="s">
        <v>13</v>
      </c>
      <c r="J17">
        <f>AVERAGEIF(E:E,"finance department",G:G)</f>
        <v>49628.006944444445</v>
      </c>
    </row>
    <row r="18" spans="1:10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t="s">
        <v>19</v>
      </c>
      <c r="J18">
        <f>AVERAGEIF(E:E,"general management",G:G)</f>
        <v>58722.093023255817</v>
      </c>
    </row>
    <row r="19" spans="1:10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t="s">
        <v>16</v>
      </c>
      <c r="J19">
        <f>AVERAGEIF(E:E,"human resource department",G:G)</f>
        <v>49002.278350515466</v>
      </c>
    </row>
    <row r="20" spans="1:10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t="s">
        <v>15</v>
      </c>
      <c r="J20">
        <f>AVERAGEIF(E:E,"marketing department",G:G)</f>
        <v>48489.935384615383</v>
      </c>
    </row>
    <row r="21" spans="1:10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t="s">
        <v>17</v>
      </c>
      <c r="J21">
        <f>AVERAGEIF(E:E,"operations department",G:G)</f>
        <v>49151.354384698665</v>
      </c>
    </row>
    <row r="22" spans="1:10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t="s">
        <v>14</v>
      </c>
      <c r="J22">
        <f>AVERAGEIF(E:E,"production department",G:G)</f>
        <v>49448.484210526316</v>
      </c>
    </row>
    <row r="23" spans="1:10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t="s">
        <v>18</v>
      </c>
      <c r="J23">
        <f>AVERAGEIF(E:E,"purchase department",G:G)</f>
        <v>52564.774774774778</v>
      </c>
    </row>
    <row r="24" spans="1:10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t="s">
        <v>12</v>
      </c>
      <c r="J24">
        <f>AVERAGEIF(E:E,"sales department",G:G)</f>
        <v>49310.380697050939</v>
      </c>
    </row>
    <row r="25" spans="1:10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t="s">
        <v>20</v>
      </c>
      <c r="J25">
        <f>AVERAGEIF(E:E,"service department",G:G)</f>
        <v>50629.884184914845</v>
      </c>
    </row>
    <row r="26" spans="1:10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10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10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1" t="s">
        <v>41</v>
      </c>
    </row>
    <row r="29" spans="1:10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I29" t="s">
        <v>13</v>
      </c>
      <c r="J29">
        <f>COUNTIFS(E:E,"finance department",C:C,"hired")</f>
        <v>176</v>
      </c>
    </row>
    <row r="30" spans="1:10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t="s">
        <v>19</v>
      </c>
      <c r="J30">
        <f>COUNTIFS(E:E,"general management",C:C,"hired")</f>
        <v>113</v>
      </c>
    </row>
    <row r="31" spans="1:10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t="s">
        <v>16</v>
      </c>
      <c r="J31">
        <f>COUNTIFS(E:E,"human resource department",C:C,"hired")</f>
        <v>70</v>
      </c>
    </row>
    <row r="32" spans="1:10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t="s">
        <v>15</v>
      </c>
      <c r="J32">
        <f>COUNTIFS(E:E,"marketing department",C:C,"hired")</f>
        <v>202</v>
      </c>
    </row>
    <row r="33" spans="1:10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t="s">
        <v>17</v>
      </c>
      <c r="J33">
        <f>COUNTIFS(E:E,"operations department",C:C,"hired")</f>
        <v>1843</v>
      </c>
    </row>
    <row r="34" spans="1:10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t="s">
        <v>14</v>
      </c>
      <c r="J34">
        <f>COUNTIFS(E:E,"production department",C:C,"hired")</f>
        <v>246</v>
      </c>
    </row>
    <row r="35" spans="1:10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t="s">
        <v>18</v>
      </c>
      <c r="J35">
        <f>COUNTIFS(E:E,"purchase department",C:C,"hired")</f>
        <v>230</v>
      </c>
    </row>
    <row r="36" spans="1:10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t="s">
        <v>12</v>
      </c>
      <c r="J36">
        <f>COUNTIFS(E:E,"sales department",C:C,"hired")</f>
        <v>485</v>
      </c>
    </row>
    <row r="37" spans="1:10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t="s">
        <v>20</v>
      </c>
      <c r="J37">
        <f>COUNTIFS(E:E,"service department",C:C,"hired")</f>
        <v>1332</v>
      </c>
    </row>
    <row r="38" spans="1:10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10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10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t="s">
        <v>42</v>
      </c>
      <c r="J40">
        <f>COUNTIF(C:C,"hired")</f>
        <v>4697</v>
      </c>
    </row>
    <row r="41" spans="1:10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10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10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I43" s="1" t="s">
        <v>43</v>
      </c>
    </row>
    <row r="44" spans="1:10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t="s">
        <v>5</v>
      </c>
      <c r="J44">
        <f>COUNTIFS(F:F,"b9",C:C,"hired")</f>
        <v>308</v>
      </c>
    </row>
    <row r="45" spans="1:10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t="s">
        <v>9</v>
      </c>
      <c r="J45">
        <f>COUNTIFS(F:F,"c-10",C:C,"hired")</f>
        <v>105</v>
      </c>
    </row>
    <row r="46" spans="1:10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  <c r="I46" t="s">
        <v>2</v>
      </c>
      <c r="J46">
        <f>COUNTIFS(F:F,"c5",C:C,"hired")</f>
        <v>1182</v>
      </c>
    </row>
    <row r="47" spans="1:10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  <c r="I47" t="s">
        <v>1</v>
      </c>
      <c r="J47">
        <f>COUNTIFS(F:F,"c8",C:C,"hired")</f>
        <v>193</v>
      </c>
    </row>
    <row r="48" spans="1:10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  <c r="I48" t="s">
        <v>10</v>
      </c>
      <c r="J48">
        <f>COUNTIFS(F:F,"c9",C:C,"hired")</f>
        <v>1239</v>
      </c>
    </row>
    <row r="49" spans="1:10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  <c r="I49" t="s">
        <v>7</v>
      </c>
      <c r="J49">
        <f>COUNTIFS(F:F,"i1",C:C,"hired")</f>
        <v>151</v>
      </c>
    </row>
    <row r="50" spans="1:10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  <c r="I50" t="s">
        <v>3</v>
      </c>
      <c r="J50">
        <f>COUNTIFS(F:F,"i4",C:C,"hired")</f>
        <v>32</v>
      </c>
    </row>
    <row r="51" spans="1:10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  <c r="I51" t="s">
        <v>6</v>
      </c>
      <c r="J51">
        <f>COUNTIFS(F:F,"i5",C:C,"hired")</f>
        <v>511</v>
      </c>
    </row>
    <row r="52" spans="1:10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  <c r="I52" t="s">
        <v>8</v>
      </c>
      <c r="J52">
        <f>COUNTIFS(F:F,"i6",C:C,"hired")</f>
        <v>337</v>
      </c>
    </row>
    <row r="53" spans="1:10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  <c r="I53" t="s">
        <v>4</v>
      </c>
      <c r="J53">
        <f>COUNTIFS(F:F,"i7",C:C,"hired")</f>
        <v>635</v>
      </c>
    </row>
    <row r="54" spans="1:10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  <c r="I54" t="s">
        <v>23</v>
      </c>
      <c r="J54">
        <f>COUNTIFS(F:F,"m6",C:C,"hired")</f>
        <v>2</v>
      </c>
    </row>
    <row r="55" spans="1:10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I55" t="s">
        <v>24</v>
      </c>
      <c r="J55">
        <f>COUNTIFS(F:F,"m7",C:C,"hired")</f>
        <v>0</v>
      </c>
    </row>
    <row r="56" spans="1:10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  <c r="I56" t="s">
        <v>22</v>
      </c>
      <c r="J56">
        <f>COUNTIFS(F:F,"n10",C:C,"hired")</f>
        <v>0</v>
      </c>
    </row>
    <row r="57" spans="1:10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I57" t="s">
        <v>26</v>
      </c>
      <c r="J57">
        <f>COUNTIFS(F:F,"n6",C:C,"hired")</f>
        <v>1</v>
      </c>
    </row>
    <row r="58" spans="1:10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I58" t="s">
        <v>25</v>
      </c>
      <c r="J58">
        <f>COUNTIFS(F:F,"n9",C:C,"hired")</f>
        <v>0</v>
      </c>
    </row>
    <row r="59" spans="1:10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I59" t="s">
        <v>44</v>
      </c>
      <c r="J59">
        <f>COUNTIFS(F:F,"-",C:C,"hired")</f>
        <v>1</v>
      </c>
    </row>
    <row r="60" spans="1:10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10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10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10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10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  <row r="1048576" spans="7:7" x14ac:dyDescent="0.3">
      <c r="G1048576">
        <f>SUM(G2:G1048575)</f>
        <v>358228369</v>
      </c>
    </row>
  </sheetData>
  <autoFilter ref="A1:F7169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Iswariya S</cp:lastModifiedBy>
  <dcterms:created xsi:type="dcterms:W3CDTF">2021-08-03T05:37:34Z</dcterms:created>
  <dcterms:modified xsi:type="dcterms:W3CDTF">2024-09-20T15:32:20Z</dcterms:modified>
</cp:coreProperties>
</file>