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panchan\Desktop\Security Assessment\Completed\"/>
    </mc:Choice>
  </mc:AlternateContent>
  <xr:revisionPtr revIDLastSave="0" documentId="8_{660BC187-CCA2-4E24-B0DF-089A163FD182}" xr6:coauthVersionLast="46" xr6:coauthVersionMax="46" xr10:uidLastSave="{00000000-0000-0000-0000-000000000000}"/>
  <bookViews>
    <workbookView xWindow="-110" yWindow="-110" windowWidth="19420" windowHeight="10420" firstSheet="1" activeTab="1" xr2:uid="{0C9242E6-F805-48B3-9D88-2963B4C03733}"/>
  </bookViews>
  <sheets>
    <sheet name="Sample" sheetId="10" r:id="rId1"/>
    <sheet name="Active Directory" sheetId="1" r:id="rId2"/>
    <sheet name="Backup" sheetId="2" r:id="rId3"/>
    <sheet name="Database-SQL" sheetId="11" r:id="rId4"/>
    <sheet name="Database-Oracle" sheetId="12" r:id="rId5"/>
    <sheet name="Email" sheetId="7" r:id="rId6"/>
    <sheet name="VMware" sheetId="5" r:id="rId7"/>
    <sheet name="Network" sheetId="9" r:id="rId8"/>
    <sheet name="Cloud" sheetId="8" r:id="rId9"/>
  </sheets>
  <definedNames>
    <definedName name="_xlnm._FilterDatabase" localSheetId="1" hidden="1">'Active Directory'!$C$6:$L$73</definedName>
    <definedName name="_xlnm._FilterDatabase" localSheetId="2" hidden="1">Backup!$C$6:$L$43</definedName>
    <definedName name="_xlnm._FilterDatabase" localSheetId="8" hidden="1">Cloud!$C$6:$K$75</definedName>
    <definedName name="_xlnm._FilterDatabase" localSheetId="5" hidden="1">Email!$C$6:$K$47</definedName>
    <definedName name="_xlnm._FilterDatabase" localSheetId="7" hidden="1">Network!$C$6:$K$77</definedName>
    <definedName name="_xlnm._FilterDatabase" localSheetId="6" hidden="1">VMware!$C$6:$K$145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6" i="12" l="1"/>
  <c r="J65" i="12"/>
  <c r="I65" i="12"/>
  <c r="I66" i="12" s="1"/>
  <c r="H65" i="12"/>
  <c r="E65" i="12"/>
  <c r="E66" i="12" s="1"/>
  <c r="K63" i="12"/>
  <c r="K62" i="12"/>
  <c r="K61" i="12"/>
  <c r="K60" i="12"/>
  <c r="K59" i="12"/>
  <c r="K58" i="12"/>
  <c r="K57" i="12"/>
  <c r="K56" i="12"/>
  <c r="K55" i="12"/>
  <c r="K54" i="12"/>
  <c r="K53" i="12"/>
  <c r="K52" i="12"/>
  <c r="K51" i="12"/>
  <c r="K50" i="12"/>
  <c r="K49" i="12"/>
  <c r="K48" i="12"/>
  <c r="K47" i="12"/>
  <c r="K46" i="12"/>
  <c r="K45" i="12"/>
  <c r="K44" i="12"/>
  <c r="K43" i="12"/>
  <c r="K42" i="12"/>
  <c r="K41" i="12"/>
  <c r="K40" i="12"/>
  <c r="K38" i="12"/>
  <c r="K37" i="12"/>
  <c r="K36" i="12"/>
  <c r="K35" i="12"/>
  <c r="K34" i="12"/>
  <c r="K33" i="12"/>
  <c r="K32" i="12"/>
  <c r="G31" i="12"/>
  <c r="K30" i="12"/>
  <c r="K29" i="12"/>
  <c r="K28" i="12"/>
  <c r="K27" i="12"/>
  <c r="K26" i="12"/>
  <c r="K25" i="12"/>
  <c r="K24" i="12"/>
  <c r="K23" i="12"/>
  <c r="K22" i="12"/>
  <c r="K21" i="12"/>
  <c r="K20" i="12"/>
  <c r="K19" i="12"/>
  <c r="K18" i="12"/>
  <c r="K17" i="12"/>
  <c r="K16" i="12"/>
  <c r="K15" i="12"/>
  <c r="K14" i="12"/>
  <c r="K13" i="12"/>
  <c r="K12" i="12"/>
  <c r="K11" i="12"/>
  <c r="K10" i="12"/>
  <c r="K9" i="12"/>
  <c r="K65" i="12" s="1"/>
  <c r="K66" i="12" s="1"/>
  <c r="H8" i="12"/>
  <c r="G8" i="12"/>
  <c r="G66" i="12" s="1"/>
  <c r="H66" i="11"/>
  <c r="J65" i="11"/>
  <c r="I65" i="11"/>
  <c r="I66" i="11" s="1"/>
  <c r="H65" i="11"/>
  <c r="E65" i="11"/>
  <c r="E66" i="11" s="1"/>
  <c r="K63" i="11"/>
  <c r="K62" i="11"/>
  <c r="K61" i="11"/>
  <c r="K60" i="11"/>
  <c r="K59" i="11"/>
  <c r="K58" i="11"/>
  <c r="K57" i="11"/>
  <c r="K56" i="11"/>
  <c r="K55" i="11"/>
  <c r="K54" i="11"/>
  <c r="K53" i="11"/>
  <c r="K52" i="11"/>
  <c r="K51" i="11"/>
  <c r="K50" i="11"/>
  <c r="K49" i="11"/>
  <c r="K48" i="11"/>
  <c r="K47" i="11"/>
  <c r="K46" i="11"/>
  <c r="K45" i="11"/>
  <c r="K44" i="11"/>
  <c r="K43" i="11"/>
  <c r="K42" i="11"/>
  <c r="K41" i="11"/>
  <c r="K40" i="11"/>
  <c r="K38" i="11"/>
  <c r="K37" i="11"/>
  <c r="K36" i="11"/>
  <c r="K35" i="11"/>
  <c r="K34" i="11"/>
  <c r="K33" i="11"/>
  <c r="K32" i="11"/>
  <c r="G31" i="11"/>
  <c r="K30" i="11"/>
  <c r="K29" i="11"/>
  <c r="K28" i="11"/>
  <c r="K27" i="11"/>
  <c r="K26" i="11"/>
  <c r="K25" i="11"/>
  <c r="K24" i="11"/>
  <c r="K23" i="11"/>
  <c r="K22" i="11"/>
  <c r="K21" i="11"/>
  <c r="K20" i="11"/>
  <c r="K19" i="11"/>
  <c r="K18" i="11"/>
  <c r="K17" i="11"/>
  <c r="K16" i="11"/>
  <c r="K15" i="11"/>
  <c r="K14" i="11"/>
  <c r="K13" i="11"/>
  <c r="K12" i="11"/>
  <c r="K11" i="11"/>
  <c r="K10" i="11"/>
  <c r="K9" i="11"/>
  <c r="K65" i="11" s="1"/>
  <c r="K66" i="11" s="1"/>
  <c r="H8" i="11"/>
  <c r="G8" i="11"/>
  <c r="G66" i="11" s="1"/>
  <c r="K145" i="5"/>
  <c r="K144" i="5"/>
  <c r="K143" i="5"/>
  <c r="K142" i="5"/>
  <c r="K141" i="5"/>
  <c r="K140" i="5"/>
  <c r="K133" i="5"/>
  <c r="K134" i="5"/>
  <c r="K135" i="5"/>
  <c r="K136" i="5"/>
  <c r="K137" i="5"/>
  <c r="K138" i="5"/>
  <c r="K139" i="5"/>
  <c r="K9" i="2"/>
  <c r="K10" i="2"/>
  <c r="K45" i="2" s="1"/>
  <c r="K46" i="2" s="1"/>
  <c r="K11" i="2"/>
  <c r="K12" i="2"/>
  <c r="K13" i="2"/>
  <c r="K14" i="2"/>
  <c r="K15" i="2"/>
  <c r="K16" i="2"/>
  <c r="K17" i="2"/>
  <c r="K18" i="2"/>
  <c r="K20" i="2"/>
  <c r="K21" i="2"/>
  <c r="K22" i="2"/>
  <c r="K23" i="2"/>
  <c r="K24" i="2"/>
  <c r="K25" i="2"/>
  <c r="K26" i="2"/>
  <c r="K28" i="2"/>
  <c r="K29" i="2"/>
  <c r="K30" i="2"/>
  <c r="K31" i="2"/>
  <c r="K32" i="2"/>
  <c r="K33" i="2"/>
  <c r="K34" i="2"/>
  <c r="K35" i="2"/>
  <c r="K36" i="2"/>
  <c r="K37" i="2"/>
  <c r="K38" i="2"/>
  <c r="K39" i="2"/>
  <c r="K40" i="2"/>
  <c r="K41" i="2"/>
  <c r="K42" i="2"/>
  <c r="K43" i="2"/>
  <c r="H45" i="2"/>
  <c r="I45" i="2"/>
  <c r="J45" i="2"/>
  <c r="H46" i="2"/>
  <c r="I46" i="2"/>
  <c r="K73" i="1"/>
  <c r="K72" i="1"/>
  <c r="K71" i="1"/>
  <c r="K70" i="1"/>
  <c r="K69" i="1"/>
  <c r="K68" i="1"/>
  <c r="K67" i="1"/>
  <c r="K66" i="1"/>
  <c r="K65" i="1"/>
  <c r="K64" i="1"/>
  <c r="K63" i="1"/>
  <c r="K62" i="1"/>
  <c r="K61" i="1"/>
  <c r="K60" i="1"/>
  <c r="K58" i="1"/>
  <c r="K57" i="1"/>
  <c r="K56" i="1"/>
  <c r="K55" i="1"/>
  <c r="K54" i="1"/>
  <c r="K53" i="1"/>
  <c r="K52" i="1"/>
  <c r="K51" i="1"/>
  <c r="K50" i="1"/>
  <c r="K49" i="1"/>
  <c r="K48" i="1"/>
  <c r="K47" i="1"/>
  <c r="K46" i="1"/>
  <c r="K45" i="1"/>
  <c r="K44" i="1"/>
  <c r="K43" i="1"/>
  <c r="K42" i="1"/>
  <c r="K41" i="1"/>
  <c r="K40" i="1"/>
  <c r="K38" i="1"/>
  <c r="K37" i="1"/>
  <c r="K36" i="1"/>
  <c r="K35" i="1"/>
  <c r="K34" i="1"/>
  <c r="K33" i="1"/>
  <c r="K32" i="1"/>
  <c r="K30" i="1"/>
  <c r="K29" i="1"/>
  <c r="K28" i="1"/>
  <c r="K27" i="1"/>
  <c r="K26" i="1"/>
  <c r="K25" i="1"/>
  <c r="K24" i="1"/>
  <c r="K23" i="1"/>
  <c r="K22" i="1"/>
  <c r="K21" i="1"/>
  <c r="K20" i="1"/>
  <c r="K19" i="1"/>
  <c r="K18" i="1"/>
  <c r="K17" i="1"/>
  <c r="K16" i="1"/>
  <c r="K15" i="1"/>
  <c r="K14" i="1"/>
  <c r="K13" i="1"/>
  <c r="K12" i="1"/>
  <c r="K11" i="1"/>
  <c r="K10" i="1"/>
  <c r="K9" i="1"/>
  <c r="K131" i="5" l="1"/>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0" i="5"/>
  <c r="K89" i="5"/>
  <c r="K88" i="5"/>
  <c r="K87" i="5"/>
  <c r="K86" i="5"/>
  <c r="K85" i="5"/>
  <c r="K84" i="5"/>
  <c r="K83" i="5"/>
  <c r="K82" i="5"/>
  <c r="K81" i="5"/>
  <c r="K80" i="5"/>
  <c r="K79" i="5"/>
  <c r="K78" i="5"/>
  <c r="K77" i="5"/>
  <c r="K76" i="5"/>
  <c r="K75" i="5"/>
  <c r="K73" i="5"/>
  <c r="K72" i="5"/>
  <c r="K71" i="5"/>
  <c r="K70" i="5"/>
  <c r="K69" i="5"/>
  <c r="K68" i="5"/>
  <c r="K67" i="5"/>
  <c r="K66" i="5"/>
  <c r="K64" i="5"/>
  <c r="K63" i="5"/>
  <c r="K62" i="5"/>
  <c r="K61" i="5"/>
  <c r="K60" i="5"/>
  <c r="K59"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4" i="5"/>
  <c r="K23" i="5"/>
  <c r="K22" i="5"/>
  <c r="K21" i="5"/>
  <c r="K20" i="5"/>
  <c r="K19" i="5"/>
  <c r="K18" i="5"/>
  <c r="K16" i="5"/>
  <c r="K15" i="5"/>
  <c r="K14" i="5"/>
  <c r="K13" i="5"/>
  <c r="K12" i="5"/>
  <c r="K11" i="5"/>
  <c r="K10" i="5"/>
  <c r="K9" i="5"/>
  <c r="K34" i="7" l="1"/>
  <c r="K33" i="7"/>
  <c r="K32" i="7"/>
  <c r="K31" i="7"/>
  <c r="K30" i="7"/>
  <c r="K29" i="7"/>
  <c r="K28" i="7"/>
  <c r="H75" i="1" l="1"/>
  <c r="H76" i="1" l="1"/>
  <c r="I81" i="10" l="1"/>
  <c r="J80" i="10"/>
  <c r="I80" i="10"/>
  <c r="K78" i="10"/>
  <c r="K77" i="10"/>
  <c r="K76" i="10"/>
  <c r="K75" i="10"/>
  <c r="K74" i="10"/>
  <c r="K73" i="10"/>
  <c r="K72" i="10"/>
  <c r="K71" i="10"/>
  <c r="K70" i="10"/>
  <c r="K69" i="10"/>
  <c r="K68" i="10"/>
  <c r="K67" i="10"/>
  <c r="K66" i="10"/>
  <c r="K65" i="10"/>
  <c r="H64" i="10"/>
  <c r="K63" i="10"/>
  <c r="K62" i="10"/>
  <c r="K61" i="10"/>
  <c r="K60" i="10"/>
  <c r="K59" i="10"/>
  <c r="K58" i="10"/>
  <c r="K57" i="10"/>
  <c r="K56" i="10"/>
  <c r="K55" i="10"/>
  <c r="K54" i="10"/>
  <c r="K53" i="10"/>
  <c r="K52" i="10"/>
  <c r="K51" i="10"/>
  <c r="K50" i="10"/>
  <c r="K49" i="10"/>
  <c r="K48" i="10"/>
  <c r="K47" i="10"/>
  <c r="K46" i="10"/>
  <c r="K45" i="10"/>
  <c r="K43" i="10"/>
  <c r="K42" i="10"/>
  <c r="K41" i="10"/>
  <c r="K40" i="10"/>
  <c r="K39" i="10"/>
  <c r="K38" i="10"/>
  <c r="K37" i="10"/>
  <c r="H36" i="10"/>
  <c r="H81" i="10" s="1"/>
  <c r="K35" i="10"/>
  <c r="K34" i="10"/>
  <c r="K33" i="10"/>
  <c r="K32" i="10"/>
  <c r="K31" i="10"/>
  <c r="K30" i="10"/>
  <c r="K29" i="10"/>
  <c r="K28" i="10"/>
  <c r="K27" i="10"/>
  <c r="K26" i="10"/>
  <c r="K25" i="10"/>
  <c r="K24" i="10"/>
  <c r="K23" i="10"/>
  <c r="K22" i="10"/>
  <c r="K21" i="10"/>
  <c r="K20" i="10"/>
  <c r="K19" i="10"/>
  <c r="K18" i="10"/>
  <c r="K17" i="10"/>
  <c r="K16" i="10"/>
  <c r="K15" i="10"/>
  <c r="K14" i="10"/>
  <c r="K80" i="10" s="1"/>
  <c r="K81" i="10" s="1"/>
  <c r="J79" i="9"/>
  <c r="I79" i="9"/>
  <c r="I80" i="9" s="1"/>
  <c r="K77" i="9"/>
  <c r="K76" i="9"/>
  <c r="K75" i="9"/>
  <c r="K74" i="9"/>
  <c r="K59" i="9"/>
  <c r="K31" i="9"/>
  <c r="K73" i="9"/>
  <c r="K72" i="9"/>
  <c r="K71" i="9"/>
  <c r="K70" i="9"/>
  <c r="K69" i="9"/>
  <c r="K68" i="9"/>
  <c r="K67" i="9"/>
  <c r="K66" i="9"/>
  <c r="K65" i="9"/>
  <c r="K64" i="9"/>
  <c r="K63" i="9"/>
  <c r="K62" i="9"/>
  <c r="K61" i="9"/>
  <c r="K60" i="9"/>
  <c r="K58" i="9"/>
  <c r="K57" i="9"/>
  <c r="K56" i="9"/>
  <c r="K55" i="9"/>
  <c r="K54" i="9"/>
  <c r="K53" i="9"/>
  <c r="K52" i="9"/>
  <c r="K51" i="9"/>
  <c r="K50" i="9"/>
  <c r="K49" i="9"/>
  <c r="K48" i="9"/>
  <c r="K46" i="9"/>
  <c r="K45" i="9"/>
  <c r="K44" i="9"/>
  <c r="K43" i="9"/>
  <c r="K42" i="9"/>
  <c r="K41" i="9"/>
  <c r="K40" i="9"/>
  <c r="K38" i="9"/>
  <c r="K37" i="9"/>
  <c r="K36" i="9"/>
  <c r="K35" i="9"/>
  <c r="K34" i="9"/>
  <c r="K33" i="9"/>
  <c r="K32" i="9"/>
  <c r="H28" i="9"/>
  <c r="H79" i="9" s="1"/>
  <c r="K30" i="9"/>
  <c r="K29" i="9"/>
  <c r="K27" i="9"/>
  <c r="K26" i="9"/>
  <c r="K25" i="9"/>
  <c r="K24" i="9"/>
  <c r="K23" i="9"/>
  <c r="K22" i="9"/>
  <c r="K21" i="9"/>
  <c r="K20" i="9"/>
  <c r="K19" i="9"/>
  <c r="K18" i="9"/>
  <c r="K16" i="9"/>
  <c r="K15" i="9"/>
  <c r="K14" i="9"/>
  <c r="K13" i="9"/>
  <c r="K12" i="9"/>
  <c r="K11" i="9"/>
  <c r="K10" i="9"/>
  <c r="K9" i="9"/>
  <c r="J77" i="8"/>
  <c r="I77" i="8"/>
  <c r="I78" i="8" s="1"/>
  <c r="K75" i="8"/>
  <c r="K74" i="8"/>
  <c r="K59" i="8"/>
  <c r="K31" i="8"/>
  <c r="K73" i="8"/>
  <c r="K72" i="8"/>
  <c r="K71" i="8"/>
  <c r="K70" i="8"/>
  <c r="K69" i="8"/>
  <c r="K68" i="8"/>
  <c r="K67" i="8"/>
  <c r="K66" i="8"/>
  <c r="K65" i="8"/>
  <c r="K64" i="8"/>
  <c r="K63" i="8"/>
  <c r="K62" i="8"/>
  <c r="K61" i="8"/>
  <c r="K60" i="8"/>
  <c r="K57" i="8"/>
  <c r="K56" i="8"/>
  <c r="K55" i="8"/>
  <c r="K54" i="8"/>
  <c r="K53" i="8"/>
  <c r="K52" i="8"/>
  <c r="K51" i="8"/>
  <c r="K50" i="8"/>
  <c r="K49" i="8"/>
  <c r="K48" i="8"/>
  <c r="K47" i="8"/>
  <c r="K46" i="8"/>
  <c r="K45" i="8"/>
  <c r="K44" i="8"/>
  <c r="K43" i="8"/>
  <c r="K42" i="8"/>
  <c r="K41" i="8"/>
  <c r="K40" i="8"/>
  <c r="K38" i="8"/>
  <c r="K37" i="8"/>
  <c r="K36" i="8"/>
  <c r="K34" i="8"/>
  <c r="K33" i="8"/>
  <c r="K32" i="8"/>
  <c r="K30" i="8"/>
  <c r="K29" i="8"/>
  <c r="K28" i="8"/>
  <c r="K27" i="8"/>
  <c r="K26" i="8"/>
  <c r="K25" i="8"/>
  <c r="K24" i="8"/>
  <c r="K23" i="8"/>
  <c r="K22" i="8"/>
  <c r="K21" i="8"/>
  <c r="K20" i="8"/>
  <c r="K19" i="8"/>
  <c r="K18" i="8"/>
  <c r="K17" i="8"/>
  <c r="K16" i="8"/>
  <c r="K14" i="8"/>
  <c r="K13" i="8"/>
  <c r="K12" i="8"/>
  <c r="K11" i="8"/>
  <c r="K10" i="8"/>
  <c r="K9" i="8"/>
  <c r="J49" i="7"/>
  <c r="J147" i="5"/>
  <c r="I147" i="5"/>
  <c r="I148" i="5" s="1"/>
  <c r="H8" i="5"/>
  <c r="I49" i="7"/>
  <c r="K39" i="7"/>
  <c r="H50" i="7"/>
  <c r="H49" i="7"/>
  <c r="K47" i="7"/>
  <c r="K46" i="7"/>
  <c r="K45" i="7"/>
  <c r="K44" i="7"/>
  <c r="K43" i="7"/>
  <c r="K42" i="7"/>
  <c r="K41" i="7"/>
  <c r="K40" i="7"/>
  <c r="K38" i="7"/>
  <c r="K37" i="7"/>
  <c r="K36" i="7"/>
  <c r="K26" i="7"/>
  <c r="K25" i="7"/>
  <c r="K24" i="7"/>
  <c r="K23" i="7"/>
  <c r="K22" i="7"/>
  <c r="K21" i="7"/>
  <c r="K20" i="7"/>
  <c r="K19" i="7"/>
  <c r="K18" i="7"/>
  <c r="K17" i="7"/>
  <c r="K16" i="7"/>
  <c r="K15" i="7"/>
  <c r="K14" i="7"/>
  <c r="K13" i="7"/>
  <c r="K12" i="7"/>
  <c r="K11" i="7"/>
  <c r="K10" i="7"/>
  <c r="K9" i="7"/>
  <c r="I75" i="1"/>
  <c r="H80" i="10" l="1"/>
  <c r="H80" i="9"/>
  <c r="K79" i="9"/>
  <c r="K80" i="9" s="1"/>
  <c r="K77" i="8"/>
  <c r="K78" i="8" s="1"/>
  <c r="H148" i="5"/>
  <c r="K147" i="5"/>
  <c r="K148" i="5" s="1"/>
  <c r="H147" i="5"/>
  <c r="K49" i="7"/>
  <c r="J75" i="1" l="1"/>
  <c r="K75" i="1" l="1"/>
  <c r="K76" i="1" s="1"/>
  <c r="G27" i="7" l="1"/>
  <c r="G8" i="7"/>
  <c r="F27" i="7"/>
  <c r="F8" i="7"/>
  <c r="F50" i="7" l="1"/>
  <c r="G50" i="7"/>
  <c r="I76" i="1" l="1"/>
  <c r="I50" i="7" l="1"/>
  <c r="K50" i="7"/>
  <c r="H77" i="8" l="1"/>
  <c r="H78" i="8"/>
</calcChain>
</file>

<file path=xl/sharedStrings.xml><?xml version="1.0" encoding="utf-8"?>
<sst xmlns="http://schemas.openxmlformats.org/spreadsheetml/2006/main" count="2213" uniqueCount="686">
  <si>
    <t>Use the following rating criteria: 0 for 'very poor', 1 for 'poor', 2 for 'good', 3 for 'very good' and 4 for 'excellent'.</t>
  </si>
  <si>
    <t>Account:</t>
  </si>
  <si>
    <r>
      <t>If any Item is not applicable "NA", then leave the Rating Filed as "</t>
    </r>
    <r>
      <rPr>
        <b/>
        <sz val="11"/>
        <color rgb="FFFF0000"/>
        <rFont val="Calibri"/>
        <family val="2"/>
        <scheme val="minor"/>
      </rPr>
      <t>Blank</t>
    </r>
    <r>
      <rPr>
        <sz val="11"/>
        <color theme="1" tint="0.34998626667073579"/>
        <rFont val="Calibri"/>
        <family val="2"/>
        <scheme val="minor"/>
      </rPr>
      <t>"</t>
    </r>
  </si>
  <si>
    <t>Region:</t>
  </si>
  <si>
    <t>Please don't make any changes to Column J &amp; K</t>
  </si>
  <si>
    <t xml:space="preserve">Date: </t>
  </si>
  <si>
    <t>Audit Checklist</t>
  </si>
  <si>
    <t>Sample</t>
  </si>
  <si>
    <t>Y,N,P or NA</t>
  </si>
  <si>
    <t>0,1,2,3 or 4</t>
  </si>
  <si>
    <t xml:space="preserve"> Checklist Item</t>
  </si>
  <si>
    <t>Description</t>
  </si>
  <si>
    <t>Category</t>
  </si>
  <si>
    <t>30-60-90</t>
  </si>
  <si>
    <t>Exist?</t>
  </si>
  <si>
    <t>Rating</t>
  </si>
  <si>
    <t>Weightage</t>
  </si>
  <si>
    <t>Score</t>
  </si>
  <si>
    <t>Comments</t>
  </si>
  <si>
    <t>A</t>
  </si>
  <si>
    <t>Users &amp; Access</t>
  </si>
  <si>
    <t>Block Internet Access for Domain Controllers</t>
  </si>
  <si>
    <t>Internet Explorer (or any other web browser) should not be used on domain controllers, as privileged users can use Internet Explorer to browse the organization's intranet or the Internet which act as a potential avenue for compromise.</t>
  </si>
  <si>
    <t>Must to have</t>
  </si>
  <si>
    <t>NA</t>
  </si>
  <si>
    <t>Configure GPOs to restrict admin accounts</t>
  </si>
  <si>
    <t>Secure local administrator accounts, rename them and use GPOs to restrict access</t>
  </si>
  <si>
    <t>Y</t>
  </si>
  <si>
    <t>N</t>
  </si>
  <si>
    <t>B</t>
  </si>
  <si>
    <t>C</t>
  </si>
  <si>
    <t>D</t>
  </si>
  <si>
    <t xml:space="preserve">Total in place: </t>
  </si>
  <si>
    <t xml:space="preserve">Score: </t>
  </si>
  <si>
    <t>IKANO Bank</t>
  </si>
  <si>
    <t>Nordics</t>
  </si>
  <si>
    <t>Active Directory</t>
  </si>
  <si>
    <t>P</t>
  </si>
  <si>
    <t>Plan in Days
30-60-90</t>
  </si>
  <si>
    <t>We have disabled default administrator and created separate for local admin. Rename for default local admin account is not done.</t>
  </si>
  <si>
    <t>Disable Default Account</t>
  </si>
  <si>
    <t>Default Administrator is the only account that allows logon without a Global Catalog Server. Hence secure the account and disable it, do not delete or modify account permissions and group membership. You should configure auditing to monitor for changes to the account.</t>
  </si>
  <si>
    <t>Default Administartor account is disabled in Windows 2019 servers.</t>
  </si>
  <si>
    <t>Disable Guest Accounts</t>
  </si>
  <si>
    <t>Disable Guest Accounts on all systems in domain</t>
  </si>
  <si>
    <t>Disable Unsed Services</t>
  </si>
  <si>
    <t>Disable any unused or unwanted default service on Domain Controllers, follow the guidelines published by Microsoft at https://docs.microsoft.com/en-us/windows-server/security/windows-services/security-guidelines-for-disabling-system-services-in-windows-server</t>
  </si>
  <si>
    <t>Enable Audit policy Settings with Group Policy</t>
  </si>
  <si>
    <t>Enable audit policies for Domain Controllers, Servers and Workstations, apply more aggressive recommendations from Microsoft for critical systems.</t>
  </si>
  <si>
    <t>As per CIS baseline in servers and workstations, auditing is enabled for newly build servers after Jan2020.</t>
  </si>
  <si>
    <t>Offline Assessment (OAADS)</t>
  </si>
  <si>
    <t>Risk assessment program (RAP) as a service (RaaS) provides tools for Offline Assessment for Active Directory Security (OAADS) to proactively diagnose potential security issues with your Active Directory environment.</t>
  </si>
  <si>
    <t>MS RAP has been done by client in 2020. Mitigation actions are in progress.</t>
  </si>
  <si>
    <t xml:space="preserve">RDP Hardening </t>
  </si>
  <si>
    <t>Hardening Remote Desktop Protocol (RDP) connections to Domain Controllers is vital to Active Directory security, as many APT groups use these connections to move laterally and perform malicious actions. Harden RDP settings using GPO</t>
  </si>
  <si>
    <t xml:space="preserve">As per agreed policy with IKANO security RDP session to Domain Controllers are restricted from management servers only. </t>
  </si>
  <si>
    <t>Restrict Additional Software or Roles on Domain Controllers</t>
  </si>
  <si>
    <t>Do NOT Install Additional Software or Roles on Domain Controllers</t>
  </si>
  <si>
    <t>Restrict Direct Access to iLO/iDRAC</t>
  </si>
  <si>
    <t>Ensure iLO of Physical Domain Controller is accessible only from PAW/SAW and is restricted to only Domain Administrators. iLO software should also be updated regularly to make sure any identified vulnerabilities are fixed.</t>
  </si>
  <si>
    <t>All DCs are virtual.</t>
  </si>
  <si>
    <t>Local Admin Passwords for servers &amp; workstations (LAP)</t>
  </si>
  <si>
    <t>The "Local Administrator Password Solution" (LAPS) provides management of local account passwords of domain joined computers. Passwords are stored in Active Directory (AD) and protected by ACL, so only eligible users can read it or request its reset.</t>
  </si>
  <si>
    <t>Thycotic PAM solution deployment is in progress</t>
  </si>
  <si>
    <t>MFA or FIDO2</t>
  </si>
  <si>
    <t>Enable FIDO2 security key based passwordless authentication or login using MFA Microsoft Auth App</t>
  </si>
  <si>
    <t>Implemented 3rd party MFA solution for VDI end user.</t>
  </si>
  <si>
    <t>RBAC</t>
  </si>
  <si>
    <t>Create roles to which rights and permissions are delegated to allow members of the role to perform day-to-day administrative tasks without granting them excessive privilege.</t>
  </si>
  <si>
    <t>Restricted Communication Ports</t>
  </si>
  <si>
    <t>Allow on required ports on Domain Controller in Windows and Network Firewall, block all other unwanted ports.</t>
  </si>
  <si>
    <t>Windows firewall is turned OFF as per agreed IKANO security policy. All required are blocked on network level.</t>
  </si>
  <si>
    <t>Enable the "Account is sensitive and cannot be delegated"</t>
  </si>
  <si>
    <t>Enabling the setting "Account is sensitive and cannot be delegated" means we can prevent our privileged accounts from allowing the delegate-level token to be available to the attacker.</t>
  </si>
  <si>
    <t>Good to have</t>
  </si>
  <si>
    <t>Group Managed Service Account (gMSA)</t>
  </si>
  <si>
    <t>The group Managed Service Account (gMSA) provides automatic password management, simplified service principal name (SPN) management and the ability to delegate the management to other administrators over multiple servers.</t>
  </si>
  <si>
    <t>Need more clarity.</t>
  </si>
  <si>
    <t>Authentication Silos</t>
  </si>
  <si>
    <t>Authentication policy silos are logical containers to which administrators can assign user accounts, computer accounts, and service accounts, to limit scope of accounts to limited servers and vice-versa.</t>
  </si>
  <si>
    <t>Just-in-time admin access</t>
  </si>
  <si>
    <t>Setting up MIM PAM PAM builds on the principle of just-in-time administration, which relates to just enough administration (JEA). JEA is a Windows PowerShell toolkit that defines a set of commands for performing privileged activities. It is an endpoint where administrators can get authorization to run commands.</t>
  </si>
  <si>
    <t>Thycotic PAM solution deployment is in progress, need to check if this feature is available.</t>
  </si>
  <si>
    <t>Usage of SAW (Secure Admin Workstation) &amp; PAW (Previlaged Access Workstation)</t>
  </si>
  <si>
    <t>SAW(Secure Admin Workstation) or PAW (Previlaged Access Workstation) refers to dedicated Admin workstations running Windows 10 1709 release or later, which has a new feature "Guarded host". This feature supports the physical device performing remote health attestation against a Host Guardian Server (HGS) and running shielded VMs. PAW VMs shouldnt be used by Domain Administrators for their daily productive work.</t>
  </si>
  <si>
    <t>AD Tier Architecture (Tier 0, 1, 2..)</t>
  </si>
  <si>
    <t>The tiered administrative model aims to help organizations to better secure environments. The model defines three tiers that create buffer zones to separate administration of high-risk PCs and valuable assets like domain controllers.</t>
  </si>
  <si>
    <t>Micro-Segmentation</t>
  </si>
  <si>
    <t>In a Zero Trust security model, every access request is strongly inspected for anomalies before granting access. Everything from the user’s identity to the application’s hosting environment is authenticated and authorized using micro-segmentation and least privileged-access principles to minimize lateral movement.</t>
  </si>
  <si>
    <t>Separate Admin Accounts/Domain</t>
  </si>
  <si>
    <t>Create, use and isolate Domain Admin Accounts in AD from Server Admins, Application Admins and other Admin roles</t>
  </si>
  <si>
    <t>Password Management</t>
  </si>
  <si>
    <t>Password Length (8 - 14 Characters)</t>
  </si>
  <si>
    <t>Ensure Password policy forces minimum password length of 8 to 14 Character</t>
  </si>
  <si>
    <t>Password Complexity (Upper &amp; Lower Case, Special Characters, Numbers)</t>
  </si>
  <si>
    <t>Ensure Password policy forces password complexity using combination of lower &amp; upper case letters, special characters &amp; numbers</t>
  </si>
  <si>
    <t>Password Aging/Rotation</t>
  </si>
  <si>
    <t>Ensure Password policy forces password expiry and rotation with history of past 5 passwords or more</t>
  </si>
  <si>
    <t>Inactivity Timeout</t>
  </si>
  <si>
    <t>Make sure timeout of 10-15 mins is enable for idle sessions</t>
  </si>
  <si>
    <t xml:space="preserve">Retry Time Restrictions </t>
  </si>
  <si>
    <t>Apply retry attempts for wrong password to 3 or less</t>
  </si>
  <si>
    <t>we have 5 invalid logon attempt</t>
  </si>
  <si>
    <t>Deny Consecutive Login Attempts</t>
  </si>
  <si>
    <t>Deny consecutive failed login attempts for admin accounts</t>
  </si>
  <si>
    <t>Use Password Manager</t>
  </si>
  <si>
    <t>Use password manager for all admin &amp; privilege accounts</t>
  </si>
  <si>
    <t>Keypass DB is available. There is no Password manager tool available for IKANO Bank.</t>
  </si>
  <si>
    <t>Security Monitoring (SIEM) &amp; Detections</t>
  </si>
  <si>
    <t>Password Changes</t>
  </si>
  <si>
    <t>Monitor events related to password changes</t>
  </si>
  <si>
    <t>Login Failures</t>
  </si>
  <si>
    <t>Monitor events related to login failures, create a custom playbook to detect multiple failed login attempts in last 5 mins from multiple systems and block IP of source systems or access for the account</t>
  </si>
  <si>
    <t>Group and GPO Policies</t>
  </si>
  <si>
    <t>Monitor changes to Groups and Group Policies</t>
  </si>
  <si>
    <t>File System Changes - File system events for moving, renaming, replacing, or modifying DLLs, changes to binaries, and service executables</t>
  </si>
  <si>
    <t>Monitor any files changes such as moving OS files, replacing or modifying system DLLs, binaries or service executables</t>
  </si>
  <si>
    <t>file changes are being monitored on critical systems only</t>
  </si>
  <si>
    <t>AV Service Change</t>
  </si>
  <si>
    <t>Monitor changes to Anti-Virus services such as change of owner, service account, attempt to disable the service or change of service executables and DLLs</t>
  </si>
  <si>
    <t>Suspicious Login Attemps</t>
  </si>
  <si>
    <t>Monitor suspicious login attempts, create a custom playbook to detect multiple failed login attempts in last 5 mins from multiple systems and block IP of source systems or access for the account</t>
  </si>
  <si>
    <t>Event IDs 4628, 4738, 4770 – Changes to Account Objects and/or Permissions</t>
  </si>
  <si>
    <t>Monitor these events to detect any suspicious changes to account objects and related permissions</t>
  </si>
  <si>
    <t>Event IDs 4624, 4634, 4672 – Anomalous Kerberos activity, such as malformed or blank fields in Windows logon/logoff events</t>
  </si>
  <si>
    <t>Monitor these events to detect any Anomalous Kerberos activity, such as malformed or blank fields in Windows logon/logoff events</t>
  </si>
  <si>
    <t>Event ID 4720 – Account Creation, such as Net User or useradd</t>
  </si>
  <si>
    <t>Monitor these events to detect any unwarranted or unautorised/unapproved Account Creation, such as Net User or useradd activities</t>
  </si>
  <si>
    <t>Event ID 4769 – irregular Kerberos TGS service ticket requests such as accounts making numerous requests, , within a small-time frame, especially if they also request RC4 encryption [Type 0x17])</t>
  </si>
  <si>
    <t>Monitor any irregular Kerberos TGS service ticket requests</t>
  </si>
  <si>
    <t>Several events may be logged for such GPO modifications, including:
&gt;&gt; Event ID 5136 - A directory service object was modified
&gt;&gt; Event ID 5137 - A directory service object was created
&gt;&gt; Event ID 5138 - A directory service object was undeleted
&gt;&gt; Event ID 5139 - A directory service object was moved
&gt;&gt; Event ID 5141 - A directory service object was deleted</t>
  </si>
  <si>
    <t>Monitor these events to detect any any unwarranted or unautorised/unapproved changes to GPOs</t>
  </si>
  <si>
    <t>Subsequent permission value modifications, like SeEnableDelegationPrivilege, associated with privileges assigned to:
&gt;&gt; New logons (Event ID 4672) 
&gt;&gt; Assignment of user rights (Event ID 4704)</t>
  </si>
  <si>
    <t>Monitor events related to Subsequent permission value modification on accounts</t>
  </si>
  <si>
    <t>Use of the BITSAdmin tool (especially the ‘Transfer’, 'Create', 'AddFile', 'SetNotifyFlags', 'SetNotifyCmdLine', 'SetMinRetryDelay', 'SetCustomHeaders', and 'Resume' command options)</t>
  </si>
  <si>
    <t>Monitor use of BITS Admin tool</t>
  </si>
  <si>
    <t>New, unfamiliar DLL files written to a domain controller and/or local computer. Monitor for changes to Registry entries for password filters (ex: HKEY_LOCAL_MACHINE\SYSTEM\CurrentControlSet\Control\Lsa\Notification Packages).</t>
  </si>
  <si>
    <t>Monitor events related to changes on domain controllers for copying new, unfamiliar DLL files written to a domain controller</t>
  </si>
  <si>
    <t>loading and/or execution of artifacts associated with PowerShell specific assemblies, such as System.Management.Automation.dll</t>
  </si>
  <si>
    <t>Monitor execution of PowerShell scripts and use of specific modules</t>
  </si>
  <si>
    <t>script processes, such as cscript, and command-line parameters for scripts like PubPrn.vbs that may be used to proxy execution of malicious files</t>
  </si>
  <si>
    <t>Monitor execution of cscript &amp; vpscipts</t>
  </si>
  <si>
    <t>Other Events - Click Here</t>
  </si>
  <si>
    <t>Monitor events listed in the URL https://docs.microsoft.com/en-us/windows-server/identity/ad-ds/plan/appendix-l--events-to-monitor</t>
  </si>
  <si>
    <t>System and App event logs get exported and monitored in QRADAR tool.</t>
  </si>
  <si>
    <t>Back Failures</t>
  </si>
  <si>
    <t>Monitor backup failures for Domain Controllers &amp; Critical Systems and fix issues urgently</t>
  </si>
  <si>
    <t>Vulnerability Scans</t>
  </si>
  <si>
    <t>Perform Vulnerability Scans (live recommended but do follow agreed weekly/monthly/quarterly schedules) and remediate the identified vulnerabilities</t>
  </si>
  <si>
    <t>Prevention</t>
  </si>
  <si>
    <t>AV &amp; Anti Malware Protection with Latest Signature Updates</t>
  </si>
  <si>
    <t>Make sure all systems have AV solutions and Signature/DAT updates are applied everyday</t>
  </si>
  <si>
    <t>Enable Windows Firewall</t>
  </si>
  <si>
    <t>Enable local windows firewall on all Windows systems and manage them centrally using GPOs</t>
  </si>
  <si>
    <t>As agreed with IKANO Security.</t>
  </si>
  <si>
    <t>Isolated AD Environment in Cloud or On-Prem</t>
  </si>
  <si>
    <t>Bubble or Air Gapped Solutions with restricted replication</t>
  </si>
  <si>
    <t>OS Hardening</t>
  </si>
  <si>
    <t>Apply OS hardening to all servers based on domain and compliance requirements, we recommend following CIS Baselines where there are no standards defined or approved</t>
  </si>
  <si>
    <t>for newly build servres we are following CIS baseline hardening settings</t>
  </si>
  <si>
    <t>Patching - Latest Service Packs and Hot Fixes</t>
  </si>
  <si>
    <t>Regularly apply patches and hot fixes released by vendor/OEM, immediately test and apply Zero-Day fixes for vulnerabilities when reported</t>
  </si>
  <si>
    <t>Certificate Management</t>
  </si>
  <si>
    <t>Implement centralised certificate management solution with required security</t>
  </si>
  <si>
    <t>Data Encryption:
&gt;&gt; Data in Transit
&gt;&gt; Data at Rest</t>
  </si>
  <si>
    <t>Enable encryption of Data in transit using TLS/SSL and at rest using AES, using customer provided and managed keys</t>
  </si>
  <si>
    <t>Key Management</t>
  </si>
  <si>
    <t>Implement centralised key management solution with required security</t>
  </si>
  <si>
    <t>Security keys are only used for FTP solution.</t>
  </si>
  <si>
    <t>Network Encryption</t>
  </si>
  <si>
    <t>Enable network encryption using secure certificate (do not use system default self-signed certificates)</t>
  </si>
  <si>
    <t>3-2-1 Rule for Backup with Worm/Immutable Copies</t>
  </si>
  <si>
    <t>Implement 3-2-1 backup &amp; immutable backup solutions</t>
  </si>
  <si>
    <t>We have 3 backup copies based on  retention policies.
2 - We have data replicated across 2 backup apliances(Not on tape)
1 - The 2nd backup appliance is at alternate location.
We don’t have immitable backup solution.</t>
  </si>
  <si>
    <t>Data Masking</t>
  </si>
  <si>
    <t>Mask important data where possible and while storing such as PII</t>
  </si>
  <si>
    <t>Data masking has been at SQL/Oracle layer.</t>
  </si>
  <si>
    <t>Usage of DLP (Data Loss Protection)</t>
  </si>
  <si>
    <t>Install DLP agents on critical systems and monitor data access/changes</t>
  </si>
  <si>
    <t>Usage of IDS &amp; IPS</t>
  </si>
  <si>
    <t>Implement IDS/IPS Solution along with Firewall for added security</t>
  </si>
  <si>
    <t>Usage of WAF (Web Application Firewall)</t>
  </si>
  <si>
    <t>Implement WAF for all Web Application, even for internal solutions</t>
  </si>
  <si>
    <r>
      <rPr>
        <b/>
        <sz val="10"/>
        <rFont val="Arial"/>
        <family val="2"/>
      </rPr>
      <t>Rating:</t>
    </r>
    <r>
      <rPr>
        <sz val="11"/>
        <color theme="1"/>
        <rFont val="Calibri"/>
        <family val="2"/>
        <scheme val="minor"/>
      </rPr>
      <t xml:space="preserve"> Excellent </t>
    </r>
    <r>
      <rPr>
        <sz val="10"/>
        <rFont val="Wingdings"/>
        <charset val="2"/>
      </rPr>
      <t>«««««</t>
    </r>
    <r>
      <rPr>
        <sz val="11"/>
        <color theme="1"/>
        <rFont val="Calibri"/>
        <family val="2"/>
        <scheme val="minor"/>
      </rPr>
      <t xml:space="preserve">(100%); Good </t>
    </r>
    <r>
      <rPr>
        <sz val="10"/>
        <rFont val="Wingdings"/>
        <charset val="2"/>
      </rPr>
      <t>««««</t>
    </r>
    <r>
      <rPr>
        <sz val="11"/>
        <color theme="1"/>
        <rFont val="Calibri"/>
        <family val="2"/>
        <scheme val="minor"/>
      </rPr>
      <t xml:space="preserve">(75% - &lt;100%); satisfactory </t>
    </r>
    <r>
      <rPr>
        <sz val="10"/>
        <rFont val="Wingdings"/>
        <charset val="2"/>
      </rPr>
      <t>«««</t>
    </r>
    <r>
      <rPr>
        <sz val="11"/>
        <color theme="1"/>
        <rFont val="Calibri"/>
        <family val="2"/>
        <scheme val="minor"/>
      </rPr>
      <t xml:space="preserve"> (50% - &lt;75%); Poor </t>
    </r>
    <r>
      <rPr>
        <sz val="10"/>
        <rFont val="Wingdings"/>
        <charset val="2"/>
      </rPr>
      <t>««</t>
    </r>
    <r>
      <rPr>
        <sz val="11"/>
        <color theme="1"/>
        <rFont val="Calibri"/>
        <family val="2"/>
        <scheme val="minor"/>
      </rPr>
      <t xml:space="preserve"> (&lt;50%)</t>
    </r>
  </si>
  <si>
    <t>IKANO</t>
  </si>
  <si>
    <t>SWEDEN</t>
  </si>
  <si>
    <t>Backup</t>
  </si>
  <si>
    <t>Secure the default local admin account and disable it, do not delete or modify account permissions and group membership. You should configure auditing to monitor for changes to the account. If permitted, rename the account.</t>
  </si>
  <si>
    <t>Disable Guest accounts on systems</t>
  </si>
  <si>
    <t>Disable HTTP, FTP, Telnet, etc.</t>
  </si>
  <si>
    <t>Disable HTTP, FTP, ICMP, Telnet access to backup &amp; associated management systems</t>
  </si>
  <si>
    <t>Disable unwanted and unused services on servers</t>
  </si>
  <si>
    <t>Hardening Remote Desktop Protocol (RDP) connections to backup servers &amp; associated management servers. Harden RDP settings using GPO.</t>
  </si>
  <si>
    <t>Allow only required Backup Application ports, block all other unwanted and unrequired ports using local and network firewall</t>
  </si>
  <si>
    <t>Enable FIDO2 security key based passwordless authentication or login using MFA Microsoft Auth App or 3rd Party App</t>
  </si>
  <si>
    <t>Use of SSH tunnel and Certificates</t>
  </si>
  <si>
    <t>Enable secure connections to backup and associated management systems using SSH tunner and external certificate (avoid use of default or self-signed certificates)</t>
  </si>
  <si>
    <t>Password Lenghth (8 - 14 Characters)</t>
  </si>
  <si>
    <t>y</t>
  </si>
  <si>
    <t>Data Retention &amp; SIEM</t>
  </si>
  <si>
    <t>install AV on all backup and associated management systems</t>
  </si>
  <si>
    <t xml:space="preserve"> Installed and it is present</t>
  </si>
  <si>
    <t>Backup - Type and Frequency
&gt;&gt; Incremental - Hourly
&gt;&gt; Differential - Daily
&gt;&gt; Full Backup - Weekly &amp; Monthly</t>
  </si>
  <si>
    <t>Configure backups policies and schedules to make sure business data is protected and available as per RTO and RPOs</t>
  </si>
  <si>
    <t>Policy is present and signed by the account</t>
  </si>
  <si>
    <t>Backup Failures and Success Status Monitoring</t>
  </si>
  <si>
    <t>Monitor backups failures and success status daily and report to appropriate authorities</t>
  </si>
  <si>
    <t xml:space="preserve">Yes, Maintaining </t>
  </si>
  <si>
    <t>Regularly patch and updates backup systems and associated management systems</t>
  </si>
  <si>
    <t>Yes, it is present</t>
  </si>
  <si>
    <t>PEN Testing</t>
  </si>
  <si>
    <t>Regularly perform pen-testing to make sure the backup environment is secure</t>
  </si>
  <si>
    <t>Retention Polices</t>
  </si>
  <si>
    <t>Configure backups policies with right retention to make sure business data is protected and available as per RTO and RPOs</t>
  </si>
  <si>
    <t>Regularly perform vulnerability scans to make sure any vulnerabilities in backup environment is detected and remediated timely.</t>
  </si>
  <si>
    <t>Enable Change Block Tracking (CBT)</t>
  </si>
  <si>
    <t>Enable change block tracking on all data stores</t>
  </si>
  <si>
    <t>Not there</t>
  </si>
  <si>
    <t>Encrypted Backup</t>
  </si>
  <si>
    <t>Make sure backup data and storage is encrypted, recommended use of HSM Keys.</t>
  </si>
  <si>
    <t>Backups software base encryption is present</t>
  </si>
  <si>
    <t>Isolated Environment for Data Recovery and Testing</t>
  </si>
  <si>
    <t>Implement isolated environment for data restore tests to make sure there is no impact to Production/Live systems.</t>
  </si>
  <si>
    <t xml:space="preserve">Yes,  it is present </t>
  </si>
  <si>
    <t>Periodic Restore Test</t>
  </si>
  <si>
    <t>Perform periodic restore tests to make sure the backups copies are healthy, secure &amp; usable</t>
  </si>
  <si>
    <t xml:space="preserve">Every quarter we do, it is present </t>
  </si>
  <si>
    <t>Availability of Bubble or Air Gapped Solution for Data Backup</t>
  </si>
  <si>
    <t>Implement air gap architecture solution for the backup environment with restricted replication which will serve as DR for Mission Critical App/Servers/DB's/AD</t>
  </si>
  <si>
    <t>DR test is conducted yearly once</t>
  </si>
  <si>
    <t>Implement 3-2-1 Backup Solution Architecture with WORM (Writte Once Read Many) copies of backups</t>
  </si>
  <si>
    <t>Data Versioning</t>
  </si>
  <si>
    <t>Apply data versioning to make sure any unwarranted changes to backup copies is detected</t>
  </si>
  <si>
    <t>Immutable or Worm Backup Copies</t>
  </si>
  <si>
    <t>Implement WORM (Writte Once Read Many) copies of backups to protect any tampering or unwarranted deletion of data</t>
  </si>
  <si>
    <t>Specilized Vendor Solution for Backup &amp; Recovery</t>
  </si>
  <si>
    <t>Implement specilized Vendor Solution for Backup &amp; Recovery management based on business requirements</t>
  </si>
  <si>
    <t>Database</t>
  </si>
  <si>
    <t>Disable Direct Client Access to DB's</t>
  </si>
  <si>
    <t>Disable direct client access to databases and DB servers, allow application ports from App Servers and management ports only for Admin Servers</t>
  </si>
  <si>
    <t>Do not grant the account administrative rights over the database instance</t>
  </si>
  <si>
    <t>Never grant the account administrative rights over the database instance</t>
  </si>
  <si>
    <t>For more security-critical applications, apply permissions at more granular levels, including:
&gt;&gt; Table-level permissions.
&gt;&gt; Column-level permissions.
&gt;&gt; Row-level permissions
&gt;&gt; Blocking access to the underlying tables, and requiring all access through restricted views</t>
  </si>
  <si>
    <t>Create RBAC and implement least-privileges and Zero Trust Framework</t>
  </si>
  <si>
    <t>Only allow the account to connect from allowed hosts</t>
  </si>
  <si>
    <t>Only grant the account access to the specific databases it needs</t>
  </si>
  <si>
    <t>Only grant the required permissions on the databases
&gt;&gt; Most applications would only need SELECT, UPDATE and DELETE permissions.</t>
  </si>
  <si>
    <t>Only grant the required permissions on the databases</t>
  </si>
  <si>
    <t>Default Firewall rules to deny all traffic</t>
  </si>
  <si>
    <t>The firewalls should deny all traffic as default</t>
  </si>
  <si>
    <t>Do not use the built-in root, sa or SYS accounts</t>
  </si>
  <si>
    <t>Do not use default built-in SA accounts</t>
  </si>
  <si>
    <t>Restrict the number of IP addresses that can access a database server</t>
  </si>
  <si>
    <t>Whitelist or allow access to Database servers only for App Servers and Management/Admin Servers</t>
  </si>
  <si>
    <t>Database server in a separate DMZ isolated from the Application Server</t>
  </si>
  <si>
    <t>Implement network tiering or DMZ to host database servers</t>
  </si>
  <si>
    <t>No co-hosting of Application and Web Servers along with DB Servers</t>
  </si>
  <si>
    <t>Do not install any other additional application or web server on Database servers</t>
  </si>
  <si>
    <t>The database server should be located behind the firewalls</t>
  </si>
  <si>
    <t>Implement local &amp; network firewalls to monitor network traffic for all databases. Enable Database Firewalls where available.</t>
  </si>
  <si>
    <t>Data Retention &amp; Monitoring</t>
  </si>
  <si>
    <t>Backup Failures and Success Status</t>
  </si>
  <si>
    <t xml:space="preserve">Components of DB to be backedup
&gt;&gt; DB Parameter File
&gt;&gt; DB Files
&gt;&gt; DB Network Files
&gt;&gt; Passoword File
&gt;&gt; RDBMS Software
&gt;&gt; Application Software
&gt;&gt; </t>
  </si>
  <si>
    <t>Clearly define inclusions and exclusions for components of databases to be backed up.</t>
  </si>
  <si>
    <t>DAM (Database Activity Monitoring) Tools
&gt;&gt; Access to, deletion of, or changes to data
&gt;&gt; Access using inappropriate or nonapproved channels
&gt;&gt; Schema modifications
&gt;&gt; Unauthorized addition of user accounts or modification of existing accounts</t>
  </si>
  <si>
    <t>Implment Database activity monitoring tool and integrate it with SIEM Solution</t>
  </si>
  <si>
    <t>Implement air gap architecture solution for the backup environment.</t>
  </si>
  <si>
    <t>Sanitize Application Input Fields to avoid SQL Injection Attacks</t>
  </si>
  <si>
    <t>Prevent an SQL Injection by sanitizing Application Input Fields</t>
  </si>
  <si>
    <t>Air Gap or Bubble Based DR</t>
  </si>
  <si>
    <t>Always on Avalability Groups (SQL)</t>
  </si>
  <si>
    <t>Implement MS SQL Always on Avalability Groups as a part of solution and architecture of database service</t>
  </si>
  <si>
    <t>Implement data masking to protect PII and critical data stored &amp; in process</t>
  </si>
  <si>
    <t>MAA Enabled (Only for Oracle)</t>
  </si>
  <si>
    <t>Implement Oracle Maximum Availability Architecture (MAA) as a part of solution and architecture of database service</t>
  </si>
  <si>
    <t>Oracle Golden Gate</t>
  </si>
  <si>
    <t>Implement Oracle Golden Gate as a part of solution and architecture of database service</t>
  </si>
  <si>
    <t>WAF (Web Application Firewall)</t>
  </si>
  <si>
    <t>Implement WAF for all Web Application, even for internal solutions and web apps with database</t>
  </si>
  <si>
    <t>Email</t>
  </si>
  <si>
    <t>Anti-Phishing Policy settings in MS Defender for O365
&gt;&gt; Enable Targeted Users Protection – Targeted User To Protect
&gt;&gt; Protected Domains – Enable Organization Domains Protection and Custom Domain Protection
&gt;&gt; Enable Impersonated Protection
&gt;&gt; Advanced Phising Threshold - 3</t>
  </si>
  <si>
    <t>Implement and configure Anti Phishing Policy Settings using MS Defender for O365</t>
  </si>
  <si>
    <t>We have Trendmicro in place as email gateway where this is configured.</t>
  </si>
  <si>
    <t>Enable Security Features on Windows Machines</t>
  </si>
  <si>
    <t>Enable all Security Features for Windows and control/manage them using central GPOs</t>
  </si>
  <si>
    <t>In planned for implementation for Windows devices. Mobile device security implemted via Intune.</t>
  </si>
  <si>
    <t>Ensure calendar details sharing with external users is disabled</t>
  </si>
  <si>
    <t>Apply settings to disable sharing of calendars with external users</t>
  </si>
  <si>
    <t>Ensure that Office 365 Passwords Are Not Set to Expire</t>
  </si>
  <si>
    <t>Apply settings to make sure Office 365 Passwords Are Not Set to Expire</t>
  </si>
  <si>
    <t>Need more clarity</t>
  </si>
  <si>
    <t xml:space="preserve">Ensure third party integrated applications are not allowed </t>
  </si>
  <si>
    <t>Apply settings to block third party integrated applications</t>
  </si>
  <si>
    <t>EOP Anti Spam Policy Settings
&gt;&gt; Spam Detection
&gt;&gt; High Confidence Spam
&gt;&gt; Phishing Emails
&gt;&gt; High Confidence Phishing Emails
&gt;&gt; Bulk Email
&gt;&gt; Bulk Email Threshold – 4
&gt;&gt; Quarantine Retention Period – 30 Days</t>
  </si>
  <si>
    <t>Implement and configure EOP Anti Spam Policy Settings</t>
  </si>
  <si>
    <t>EOP Anti-Malware Policy Settings
&gt;&gt; If the Malware is detected - Delete Messages
&gt;&gt; Enable File Filter
&gt;&gt; Enable Zero-Hour Auto Purge (ZAP)</t>
  </si>
  <si>
    <t>Implement and configure EOP Anti-Malware Policy Settings</t>
  </si>
  <si>
    <t>g</t>
  </si>
  <si>
    <t>EOP default Anti-Phishing Policy Settings
&gt;&gt; Enable Spoofing Intelligence
&gt;&gt; Enable Unauthenticated Sender
&gt;&gt; Authentication Fail Action</t>
  </si>
  <si>
    <t>Implement and configure EOP Anti Phishing Policy Settings</t>
  </si>
  <si>
    <t>Protection against Ransomware - Block Executable</t>
  </si>
  <si>
    <t>Block suspicious executable to protect against ransomwares and regularly update this list</t>
  </si>
  <si>
    <t>Configured on Trendmicro level and also default EPO features are enbaled.</t>
  </si>
  <si>
    <t>Safe Attachment Settings
&gt;&gt; Enable ATP
&gt;&gt; Enable Safe Docs
&gt;&gt; Block Emails with attachments contains Malware</t>
  </si>
  <si>
    <t>Implement and configure Safe attachment settings</t>
  </si>
  <si>
    <t>Enabling ATP is in discussion with client. Rest 2 are being taken care by TrendMicro.</t>
  </si>
  <si>
    <t>Safe Links Settings
&gt;&gt; Enable Safe Links for O365 Clients
&gt;&gt; Enable Allow Click Through to Safe Links</t>
  </si>
  <si>
    <t>Implement and configure Safe Links settings</t>
  </si>
  <si>
    <t xml:space="preserve"> Need more clarity.</t>
  </si>
  <si>
    <t>Use Dedicated Admin Accounts</t>
  </si>
  <si>
    <t xml:space="preserve">Create separate dedicated admin accounts and isolate them from other admin accounts </t>
  </si>
  <si>
    <t>Enable Stop Auto Forwarding</t>
  </si>
  <si>
    <t>Enable settings to stop Auto Forwarding of emails</t>
  </si>
  <si>
    <t>Ensure O365 ATP SafeLinks for Office Applications is Enabled</t>
  </si>
  <si>
    <t>Apply settings to enable O365 ATP SafeLinks for Office Applications</t>
  </si>
  <si>
    <t>Enabling ATP is in discussion with client. Need more calrity. Its is duplicate point for #12</t>
  </si>
  <si>
    <t>Ensure Office 365 ATP for SharePoint, OneDrive, and Microsoft Teams is Enabled</t>
  </si>
  <si>
    <t>Apply settings to enable Office 365 ATP for SharePoint, OneDrive, and Microsoft Teams</t>
  </si>
  <si>
    <t>Enabling ATP is in discussion with client.</t>
  </si>
  <si>
    <t>Ensure self-service password reset is enabled</t>
  </si>
  <si>
    <t>Apply settings to enable self-service password reset.</t>
  </si>
  <si>
    <t>Audits administrator actions, including mailbox creation and deletion.</t>
  </si>
  <si>
    <t>Traces mails</t>
  </si>
  <si>
    <t>Identifies the users accessing mailbox folders, purge deleted items, access other mailbox accounts.</t>
  </si>
  <si>
    <t>Monitors the changes to Exchange policies that might result in security loophole for malware/spam/spoof mails.</t>
  </si>
  <si>
    <t>Complies with Microsoft guidelines by monitoring mailbox activity, changes to mail forwarding rules and mail transport rules.</t>
  </si>
  <si>
    <t>Monitors the action performed by the SharePoint admins like site added, deleted, modified, etc.</t>
  </si>
  <si>
    <t>Monitors the file activities like file shared with outside people, file upload and download.</t>
  </si>
  <si>
    <t>Detect the malicious mail received by Exchange online.</t>
  </si>
  <si>
    <t>Identifies attacker using its geolocation.</t>
  </si>
  <si>
    <t>Detects malicious attachment in Exchange online.</t>
  </si>
  <si>
    <t>Detect the sensitive data sent by mails</t>
  </si>
  <si>
    <t>Detect the sensitive document access by external users</t>
  </si>
  <si>
    <t>Vmware</t>
  </si>
  <si>
    <t>Ensure clear RBAC based on each role &amp; service</t>
  </si>
  <si>
    <t>Implement strict RBAC with least privileges and zero trust framework</t>
  </si>
  <si>
    <t>Roles are in place to users and group as per the access requirement on virtual platform.</t>
  </si>
  <si>
    <t>Ensure script execution is disabled on management servers (bastion)</t>
  </si>
  <si>
    <t>Disable script execution on associated management servers</t>
  </si>
  <si>
    <t>Only VMware admin can assess the VMware management servers.</t>
  </si>
  <si>
    <t>Ensure secure bastion access for managing Virtualization Platform</t>
  </si>
  <si>
    <t>Implement separate bastion server, separate access, admin accounts for virtualization platform</t>
  </si>
  <si>
    <t>Isolate Virtualization Admins from regular admins</t>
  </si>
  <si>
    <t>Strictly isolate virtualization administrative accounts with Domain Admin or other admins in AD</t>
  </si>
  <si>
    <t>Ensure MFA is configured for admins</t>
  </si>
  <si>
    <t>Ensure MFA is abled for all admin user logins</t>
  </si>
  <si>
    <t>Ensure priviledge access is using local account, rename default accounts, add non-root accounts</t>
  </si>
  <si>
    <t>Ensure priviledge access is using local account, rename default accounts, add non-root accounts with PAM solution for governance</t>
  </si>
  <si>
    <t>Ensure separate management domain for Virtualization Platform</t>
  </si>
  <si>
    <t>We recommend configuring separate domain for hypervisors and virtualization platform, if not possible then consider creating child domain or separate OUs with restricted permissions for virtualization environment. All hypervisors and management systems associated with virtualization platform falls under Tier0 of AD Tiering Architecture.</t>
  </si>
  <si>
    <t>We have the shared virtual platform which is in capgemini domain (capfin.capgemini.fi). Access permission is given at domain security group level.</t>
  </si>
  <si>
    <t>Implement just-in-time access</t>
  </si>
  <si>
    <t>Implement Just-In-Time access for virtualization platform</t>
  </si>
  <si>
    <t>We are providing the access if we have the valid justification and approvals.</t>
  </si>
  <si>
    <t>Ensure Password Length (8 - 14 Characters)</t>
  </si>
  <si>
    <t>Virtual platfom is AD integtared and password policy is manage at AD level. We have the minimum password length as 8 to 14 character.</t>
  </si>
  <si>
    <t>Ensure Password Complexity (Upper &amp; Lower Case, Special Characters, Numbers)</t>
  </si>
  <si>
    <t>Ensure Password Aging/Rotation set</t>
  </si>
  <si>
    <t>Ensure Session Inactivity Timeout is set</t>
  </si>
  <si>
    <t>Ensure Retry Time Restrictions set for admin sessions</t>
  </si>
  <si>
    <t>Ensure Deny Consecutive Login Attempts set for admin session</t>
  </si>
  <si>
    <t>Ensure PAM and password management solution is used</t>
  </si>
  <si>
    <t>VMware team is using password manager pro.</t>
  </si>
  <si>
    <t>ESXi Configuration</t>
  </si>
  <si>
    <t>Ensure a centralized location is configured to collect ESXi host core dumps</t>
  </si>
  <si>
    <t>Ensure account lockout is set to 15 minutes</t>
  </si>
  <si>
    <t>Ensure Active Directory is used for local user authentication (management domain)</t>
  </si>
  <si>
    <t>As per the design we have the SSO account and rest all accounts are authenticated through AD.</t>
  </si>
  <si>
    <t>Ensure CIM access is limited (use limited-privileged service account for CIM and other third-party monitoring applications)</t>
  </si>
  <si>
    <t>Virtual platform is monitored through Tivoli monitoring tool.</t>
  </si>
  <si>
    <t>Ensure contents of exposed configuration files have not been modified</t>
  </si>
  <si>
    <t>No such vcenter or VM related configuration files are exposed or can not be modified.</t>
  </si>
  <si>
    <t>Ensure DCUI has a trusted users list for lockdown mode</t>
  </si>
  <si>
    <t>Ensure DCUI is disabled</t>
  </si>
  <si>
    <t>Ensure dvfilter API is not configured if not used</t>
  </si>
  <si>
    <t>No such API in use.</t>
  </si>
  <si>
    <t>Ensure expired and revoked SSL certificates are removed from the ESXi server</t>
  </si>
  <si>
    <t>Ensure idle ESXi shell and SSH sessions time out after 300 seconds or less</t>
  </si>
  <si>
    <t>Ensure Lockdown mode is enabled</t>
  </si>
  <si>
    <t>Ensure Managed Object Browser (MOB) is disabled</t>
  </si>
  <si>
    <t>Ensure no unauthorized kernel modules are loaded on the host</t>
  </si>
  <si>
    <t>Ensure only authorized users and groups belong to the esxAdminsGroup group</t>
  </si>
  <si>
    <t>Ensure passwords are required to be complex</t>
  </si>
  <si>
    <t>Ensure persistent logging is configured for all ESXi hosts</t>
  </si>
  <si>
    <t>Scratch partition is in place for each ESXi host for storing the logs.</t>
  </si>
  <si>
    <t>Ensure remote logging is configured for ESXi hosts</t>
  </si>
  <si>
    <t>Scratch partition is in place for each ESXi host for storing the logs</t>
  </si>
  <si>
    <t>Ensure SNMP is configured properly. If SNMP is not needed, disable it.</t>
  </si>
  <si>
    <t>No SNMP is in use or configured on virtual platform.</t>
  </si>
  <si>
    <t>Ensure SSH is disabled</t>
  </si>
  <si>
    <t>Ensure the DCUI timeout is set to 600 seconds or less</t>
  </si>
  <si>
    <t>We have set it to 300 sec.</t>
  </si>
  <si>
    <t>Ensure the default value of individual salt per vm is configured</t>
  </si>
  <si>
    <t>No change. It is default.</t>
  </si>
  <si>
    <t>Ensure the ESXi host firewall is configured to restrict access to services running on the host</t>
  </si>
  <si>
    <t>Ensure the ESXi shell is disabled</t>
  </si>
  <si>
    <t>Ensure the Exception Users list is properly configured</t>
  </si>
  <si>
    <t>Role based access are provided on virtual platform.</t>
  </si>
  <si>
    <t>Ensure the Image Profile VIB acceptance level is configured properly (PartnerSupported)</t>
  </si>
  <si>
    <t>Ensure the maximum failed login attempts is set to 3</t>
  </si>
  <si>
    <t>Ensure the shell services timeout is set to 1 hour or less</t>
  </si>
  <si>
    <t>Ensure the SSH authorized_keys file is empty</t>
  </si>
  <si>
    <t>Ensure VDS health check is disabled</t>
  </si>
  <si>
    <t>Ensure ESXi is properly patched</t>
  </si>
  <si>
    <t>Ensure all ESXi hosts are patched regularly to latest available version from VMware, including OEM drivers</t>
  </si>
  <si>
    <t>Ensure vSphere Authentication Proxy is used when adding hosts to Active Directory</t>
  </si>
  <si>
    <t>If we started using this, then no AD login information stored on ESXi host.</t>
  </si>
  <si>
    <t>Ensure default self-signed certificate for ESXi communication is not used, leverage VMware's SSL Certificate Automation Tool to install CA-signed SSL certificates</t>
  </si>
  <si>
    <t>Storage</t>
  </si>
  <si>
    <t>Ensure VMDK files are zeroed out prior to deletion</t>
  </si>
  <si>
    <t>We have the shared storage on which we have multiple VMs vmdk files hosted. It will be done at storage level.</t>
  </si>
  <si>
    <t>Ensure SAN level protections, replications are in place</t>
  </si>
  <si>
    <t>Storaeg replication is available only for the GOLD and Platinum SLA VMS hosted in METRO cluster.</t>
  </si>
  <si>
    <t>Isolate datastores for images &amp; restrict access</t>
  </si>
  <si>
    <t>We have the separate datastore configured for Images.</t>
  </si>
  <si>
    <t>Ensure bidirectional CHAP authentication for iSCSI traffic is enabled</t>
  </si>
  <si>
    <t>No iSCSI in use.</t>
  </si>
  <si>
    <t>Ensure storage area network (SAN) resources are segregated properly</t>
  </si>
  <si>
    <t>Ensure the uniqueness of CHAP authentication secrets for iSCSI traffic</t>
  </si>
  <si>
    <t>E</t>
  </si>
  <si>
    <t>Network</t>
  </si>
  <si>
    <t>Ensure the vSwitch Forged Transmits policy is set to reject</t>
  </si>
  <si>
    <t>Ensure the vSwitch MAC Address Change policy is set to reject</t>
  </si>
  <si>
    <t>Ensure the vSwitch Promiscuous Mode policy is set to reject</t>
  </si>
  <si>
    <t>Ensure port groups are not configured to the value of the native VLAN</t>
  </si>
  <si>
    <t>Ensure port groups are not configured to VLAN values reserved by upstream physical switches</t>
  </si>
  <si>
    <t>Ensure port groups are not configured to VLAN 4095 except for Virtual Guest Tagging (VGT)</t>
  </si>
  <si>
    <t>Ensure Virtual Disributed Switch Netflow traffic is sent to an authorized collector</t>
  </si>
  <si>
    <t>In security team's scope.</t>
  </si>
  <si>
    <t>Ensure port-level configuration overrides are disabled</t>
  </si>
  <si>
    <t>F</t>
  </si>
  <si>
    <t>Virtual Machines</t>
  </si>
  <si>
    <t>Ensure informational messages from the VM to the VMX file are limited</t>
  </si>
  <si>
    <t>Ensure only one remote console connection is permitted to a VM at any time</t>
  </si>
  <si>
    <t>2 people can take VM console from Vcneter.</t>
  </si>
  <si>
    <t>Ensure PCI and PCIe device passthrough is disabled</t>
  </si>
  <si>
    <t>Ensure secure protocols are used for virtual serial port access</t>
  </si>
  <si>
    <t>Ensure templates are used whenever possible to deploy VMs</t>
  </si>
  <si>
    <t>Ensure unauthorized connection of devices is disabled</t>
  </si>
  <si>
    <t>Ensure unauthorized modification and disconnection of devices is disabled</t>
  </si>
  <si>
    <t>No such access provided on virtual platform to do the modification of VM.</t>
  </si>
  <si>
    <t>Ensure unnecessary CD/DVD devices are disconnected</t>
  </si>
  <si>
    <t>Ensure unnecessary floppy devices are disconnected</t>
  </si>
  <si>
    <t>Ensure unnecessary or superfluous functions inside VMs are disabled</t>
  </si>
  <si>
    <t>Vmware tools update. No floppy, USB or other devices enabled on VM.</t>
  </si>
  <si>
    <t>Ensure unnecessary parallel ports are disconnected</t>
  </si>
  <si>
    <t>Ensure unnecessary serial ports are disconnected</t>
  </si>
  <si>
    <t>Ensure unnecessary USB devices are disconnected</t>
  </si>
  <si>
    <t>Ensure use of the VM console is limited - Restrict to ONE console connection at a time</t>
  </si>
  <si>
    <t>We are managing the shared virtual platform where we have configure the Roles. As pe the access requirements roles are are configure for user or group.</t>
  </si>
  <si>
    <t>Ensure Virtual Machine &amp; files are encrypted</t>
  </si>
  <si>
    <t>It is datastore default.</t>
  </si>
  <si>
    <t>Ensure Virtual Machine are added in backups and replications with encryption set</t>
  </si>
  <si>
    <t>VMware team is not responsible for backup. It is taken care by backup team.</t>
  </si>
  <si>
    <t>Monitoring</t>
  </si>
  <si>
    <t>Ensure access to VM console via VNC protocol is limited</t>
  </si>
  <si>
    <t>No access for VNC client.</t>
  </si>
  <si>
    <t>Ensure access to VMs through the dvfilter network APIs is configured correctly</t>
  </si>
  <si>
    <t>We are not using products that use the vSphere Network Appliance API (DvFilter).</t>
  </si>
  <si>
    <t>Ensure all but VGA mode on virtual machines is disabled</t>
  </si>
  <si>
    <t>We have already implemented CIS standard settings for VMware infra managed servers. Account team has to arrange a approval to club this activity along with OS patching as it require VM reboot.</t>
  </si>
  <si>
    <t>Ensure GetCreds is disabled</t>
  </si>
  <si>
    <t>Ensure Guest Host Interaction Launch Menu is disabled</t>
  </si>
  <si>
    <t>Ensure Guest Host Interaction Tray Icon is disab</t>
  </si>
  <si>
    <t>Ensure Host Guest File System Server is disabled</t>
  </si>
  <si>
    <t>Need  more clarity</t>
  </si>
  <si>
    <t>Ensure host information is not sent to guests</t>
  </si>
  <si>
    <t>Ensure memSchedFakeSampleStats is disabled</t>
  </si>
  <si>
    <t>Ensure nonpersistent disks are limited</t>
  </si>
  <si>
    <t>Ensure Request Disk Topology is disabled</t>
  </si>
  <si>
    <t>Ensure Shell Action is disabled</t>
  </si>
  <si>
    <t>Ensure the number of VM log files is configured properly</t>
  </si>
  <si>
    <t>Ensure Trash Folder State is disabled</t>
  </si>
  <si>
    <t>Ensure vCenters, ESXi hosts and Virtual Machines are configured with syslog - to SIEM monitoring</t>
  </si>
  <si>
    <t>Q-radar has been configured.</t>
  </si>
  <si>
    <t>Ensure virtual disk shrinking is disabled</t>
  </si>
  <si>
    <t>Ensure virtual disk wiping is disabled</t>
  </si>
  <si>
    <t>Ensure VIX messages from the VM are disabled</t>
  </si>
  <si>
    <t>Ensure VM Console Copy operations are disabled</t>
  </si>
  <si>
    <t>Ensure VM Console Drag and Drop operations is disabled</t>
  </si>
  <si>
    <t>Ensure VM Console GUI Options is disabled</t>
  </si>
  <si>
    <t>Ensure VM Console Paste operations are disabled</t>
  </si>
  <si>
    <t>Ensure VM limits are configured correctly</t>
  </si>
  <si>
    <t>It is as per VMware standard and capacity available on virtual platform.</t>
  </si>
  <si>
    <t>Ensure VM log file size is limited</t>
  </si>
  <si>
    <t>It is as per VMware standard</t>
  </si>
  <si>
    <t>Monitor deployment of any Virtual Machine</t>
  </si>
  <si>
    <t>Ensure Autologon is disabled</t>
  </si>
  <si>
    <t>Ensure BIOS BBS is disabled</t>
  </si>
  <si>
    <t>Ensure Drag and Drop Version Get is disabled</t>
  </si>
  <si>
    <t>Ensure Drag and Drop Version Set is disabled</t>
  </si>
  <si>
    <t>Ensure Guest Host Interaction Protocol Handler is set to disabled</t>
  </si>
  <si>
    <t>Ensure hardware-based 3D acceleration is disabled</t>
  </si>
  <si>
    <t>Ensure Unity Active is disabled</t>
  </si>
  <si>
    <t>Applicable for VMware Woekstation. We are not using VMware workstation.</t>
  </si>
  <si>
    <t>Ensure Unity Interlock is disabled</t>
  </si>
  <si>
    <t>Ensure Unity is disabled</t>
  </si>
  <si>
    <t>Ensure Unity Push Update is disabled</t>
  </si>
  <si>
    <t>Ensure Unity Taskbar is disabled</t>
  </si>
  <si>
    <t>Ensure Unity Window Contents is disabled</t>
  </si>
  <si>
    <t>Ensure VMsafe Agent Address is configured correctly</t>
  </si>
  <si>
    <t>VMSafe has been in end of life from long time. We don’t have it</t>
  </si>
  <si>
    <t>Ensure VMsafe Agent is configured correctly</t>
  </si>
  <si>
    <t>Ensure VMsafe Agent Port is configured correctly</t>
  </si>
  <si>
    <t>Not in VMware scope. It is managed at guest OS level by specific account team.</t>
  </si>
  <si>
    <t>We are following VMware standards for patching vCenter and ESXi hosts.</t>
  </si>
  <si>
    <t>All the OS templates are with LGPO and also we have CIS in place.</t>
  </si>
  <si>
    <t>Cloud</t>
  </si>
  <si>
    <t>Cloud Governance</t>
  </si>
  <si>
    <t>Ensure Cloud Governance is defined and in place</t>
  </si>
  <si>
    <t>Ensure correct environments and cloud subscription accounts are mapped</t>
  </si>
  <si>
    <t>Ensure current contact details, contract is documented</t>
  </si>
  <si>
    <t>Ensure Standards clearly defined, documented and published</t>
  </si>
  <si>
    <t>Ensure policies and locks are applied at management groups or organization level</t>
  </si>
  <si>
    <t>Ensure owner is not named account</t>
  </si>
  <si>
    <t>Identity and Access Management</t>
  </si>
  <si>
    <t>Eliminate use of the root or master user for administrative and daily tasks</t>
  </si>
  <si>
    <t>Ensure a support role has been created to manage incidents with Cloud Provider support</t>
  </si>
  <si>
    <t>Ensure access keys are rotated every 90 days or less</t>
  </si>
  <si>
    <t>Ensure all users, group memberships and access is validated every month</t>
  </si>
  <si>
    <t>Ensure correct Roles, Groups, IAM policies are defined</t>
  </si>
  <si>
    <t>Ensure credentials unused for 90 days or greater are disabled</t>
  </si>
  <si>
    <t>Ensure IAM instance or principle roles are used for cloud resource access from instances</t>
  </si>
  <si>
    <t>Ensure IAM policies that allow full "*:*" administrative privileges are not attached</t>
  </si>
  <si>
    <t>Ensure IAM Users Receive Permissions Only Through Groups</t>
  </si>
  <si>
    <t>Ensure MFA is enabled for all users</t>
  </si>
  <si>
    <t>Ensure security contact information is registered</t>
  </si>
  <si>
    <t>Ensure security questions are registered in root, master or biller account</t>
  </si>
  <si>
    <t>Ensure that Service Account has no Admin privileges</t>
  </si>
  <si>
    <t>Ensure there is only one active access key available for any single IAM user</t>
  </si>
  <si>
    <t>Do not setup access keys during initial user setup for all IAM users that have a console password</t>
  </si>
  <si>
    <t>Ensue IAM, PAM and Access Analyzer solutions are in place</t>
  </si>
  <si>
    <t>Ensure authentication source is configured securely</t>
  </si>
  <si>
    <t>Ensure IAM users are managed centrally via identity federation or Management Groups or Organizations for multi-account environments</t>
  </si>
  <si>
    <t>Ensure no root user account access key exists (AWS)</t>
  </si>
  <si>
    <t>Ensure IAM password policy requires minimum length of 14 or greater</t>
  </si>
  <si>
    <t>Ensure IAM password policy prevents password reuse</t>
  </si>
  <si>
    <t>Ensure Privilege accounts are using PAM solution</t>
  </si>
  <si>
    <t>Ensure a log metric filter and alarm exist for AWS Config or Azure Policy configuration changes</t>
  </si>
  <si>
    <t>Ensure a log metric filter and alarm exist for AWS Management Console authentication failures</t>
  </si>
  <si>
    <t>Ensure a log metric filter and alarm exist for CloudTrail or Log Analytics configuration changes</t>
  </si>
  <si>
    <t>Ensure a log metric filter and alarm exist for disabling or scheduled deletion of customer created keys</t>
  </si>
  <si>
    <t>Ensure a log metric filter and alarm exist for IAM policy changes</t>
  </si>
  <si>
    <t>Ensure a log metric filter and alarm exist for Management Console sign-in without MFA</t>
  </si>
  <si>
    <t>Ensure a log metric filter and alarm exist for Network Security Groups or Network ACLs or route table configuration changes</t>
  </si>
  <si>
    <t>Ensure a log metric filter and alarm exist for storage policy changes</t>
  </si>
  <si>
    <t>Ensure a log metric filter and alarm exist for unauthorized API calls</t>
  </si>
  <si>
    <t>Ensure a log metric filter and alarm exist for usage of "root" account</t>
  </si>
  <si>
    <t>Ensure CloudTrail, Event Hub, Insights, Activity Logs, Log Analytics &amp; Security Center are enabled in all regions</t>
  </si>
  <si>
    <t>Ensure log file is not publically accessible from it's storage location or workspace</t>
  </si>
  <si>
    <t>Ensure logging is enabled for each Cloud resource</t>
  </si>
  <si>
    <t>Ensure Performance Monitoring is enabled</t>
  </si>
  <si>
    <t>Ensure that all the logs are feed to SIEM solution like Sentinel or QRadar</t>
  </si>
  <si>
    <t>Ensure VPC Flow Logs, NGS Flow Logs, Network Watcher is enabled in all regions</t>
  </si>
  <si>
    <t>Ensure log file validation is enabled to avoid tampering</t>
  </si>
  <si>
    <t>Ensure that all the expired SSL/TLS certificates stored in Cloud are removed</t>
  </si>
  <si>
    <t>Ensure access keys, encryption keys, secrets, certificates are protected using vault or KMS, secrets manager</t>
  </si>
  <si>
    <t>Ensure all recommendations from Trusted Advisor or Security Center are validated everyday</t>
  </si>
  <si>
    <t>Ensure EDR solution is enabled on all virtual instances</t>
  </si>
  <si>
    <t>Ensure no Network ACLs allow ingress from 0.0.0.0/0 to remote server administration ports</t>
  </si>
  <si>
    <t>Ensure no security groups allow ingress from 0.0.0.0/0 to remote server administration ports</t>
  </si>
  <si>
    <t>Ensure rotation for keys enabled</t>
  </si>
  <si>
    <t>Ensure Storage Accounts, Blobs, S3 Buckets, EBS employ encryption-at-rest</t>
  </si>
  <si>
    <t>Ensure Storage Policy allows HTTPS requests only</t>
  </si>
  <si>
    <t>Ensure that IP forwarding is not enabled on Instances</t>
  </si>
  <si>
    <t>Ensure that Storage Account are configured with 'Block public access'</t>
  </si>
  <si>
    <t>Ensure the default security group of every VPC restricts all traffic</t>
  </si>
  <si>
    <t>Ensure virtual instances are backed up daily and backups/snapshots are encrypted with restricted access</t>
  </si>
  <si>
    <t>Ensure virtual instances are enabled with termination protection</t>
  </si>
  <si>
    <t>Ensure Blueprints, AWS Config is enabled in all regions</t>
  </si>
  <si>
    <t>Ensure Business Continuity and High availability is configured using Multi-AZ deployments, Scale Sets, Load Balancers</t>
  </si>
  <si>
    <t>Ensure DDoS, WAF, Firewall and IPS/IDS solutions are enabled</t>
  </si>
  <si>
    <t>Ensure routing tables for VPC peering are "least access"</t>
  </si>
  <si>
    <t>NEU</t>
  </si>
  <si>
    <t>18/06/2021</t>
  </si>
  <si>
    <t>Enabled MFA and Federation for all logins</t>
  </si>
  <si>
    <t>MFA is enabled for accessing Network devices.</t>
  </si>
  <si>
    <t>Ensure Deny access after failed login attempts is selected</t>
  </si>
  <si>
    <t>Deny access is enabled for failed Login attemps.</t>
  </si>
  <si>
    <t>Ensure IGA framework is in place and strict RBAC is applied</t>
  </si>
  <si>
    <t>RBAC is implemented through Cisco ISE.</t>
  </si>
  <si>
    <t>Ensure Maximum number of failed attempts allowed is set to 3 or fewer</t>
  </si>
  <si>
    <t>Password Lockout is set as it is AD integrated.</t>
  </si>
  <si>
    <t>Ensure SSH CLI &amp; Web session timeout is set to less than or equal to 10 minutes</t>
  </si>
  <si>
    <t>Timeout session is enabled by default.</t>
  </si>
  <si>
    <t>Ensure SSH Keys and Master Key Passphrase are securely stored in PIM or Vault solution</t>
  </si>
  <si>
    <t>PAM is used for storing Passwords.</t>
  </si>
  <si>
    <t xml:space="preserve">Review access for all users every month </t>
  </si>
  <si>
    <t>Review is done every month.</t>
  </si>
  <si>
    <t>Configure Authentication using TACACS or RADIUS or LDAP</t>
  </si>
  <si>
    <t>TACACS is used for Authentication.</t>
  </si>
  <si>
    <t>Deny consecutive failed login attempts for admin accounts as they are AD integrated.</t>
  </si>
  <si>
    <t>Ensure Lockout users after password expiration is set to 1</t>
  </si>
  <si>
    <t>Ensure Warn users before password expiration is set to 7 days</t>
  </si>
  <si>
    <t>In IKANO environment, we do not get notified for password expiration.</t>
  </si>
  <si>
    <t>Timeout of 10-15 mins is enabled for idle sessions</t>
  </si>
  <si>
    <t>Password Aging/Rotation is set based on AD Policies.</t>
  </si>
  <si>
    <t>Password policy forces password complexity using combination of lower &amp; upper case letters, special characters &amp; numbers</t>
  </si>
  <si>
    <t>Password policy forces minimum password length of 8 to 14 Character</t>
  </si>
  <si>
    <t>Retry attempts for wrong password is set to 3.</t>
  </si>
  <si>
    <t>Capgemini Password Manager is used to store Passwords.</t>
  </si>
  <si>
    <t>Ensure privilege user accounts and passwords are stored in PAM solution</t>
  </si>
  <si>
    <t>It is stored in PAM Solution.</t>
  </si>
  <si>
    <t>Ensure logging is enabled or mgmtauditlogs, cplogs is set to on</t>
  </si>
  <si>
    <t>Ensure auditlog is set to permanent</t>
  </si>
  <si>
    <t>Logging should be enable for all Firewall Rules</t>
  </si>
  <si>
    <t>Ensure 'syslog hosts' is configured correctly</t>
  </si>
  <si>
    <t>Ensure 'logging history severity level' is set to greater than or equal to '5'</t>
  </si>
  <si>
    <t>Ensure 'logging buffer size' is greater than or equal to '524288' bytes</t>
  </si>
  <si>
    <t>Ensure 'logging buffered severity level' is greater than or equal to '3'</t>
  </si>
  <si>
    <t>Ensure email logging is configured for critical to emergency</t>
  </si>
  <si>
    <t>Ensure logs are actively monitored by SIEM/SOAR Solution</t>
  </si>
  <si>
    <t>Ensure protection for log tampering</t>
  </si>
  <si>
    <t>Backups</t>
  </si>
  <si>
    <t>Configure Local Configuration Backup Schedule</t>
  </si>
  <si>
    <t>We have not enabled Local Backup due to disk space issues.</t>
  </si>
  <si>
    <t>Configure a Remote Backup Schedule</t>
  </si>
  <si>
    <t>Remote Backup is scheduled.</t>
  </si>
  <si>
    <t>Ensure backups are stored remotely</t>
  </si>
  <si>
    <t>Backups are stored remotely.</t>
  </si>
  <si>
    <t>Ensure backups are encrypted</t>
  </si>
  <si>
    <t>Backups are not encrypted.</t>
  </si>
  <si>
    <t>Configure alerts for backup failures</t>
  </si>
  <si>
    <t>Alerts are not configured for backup failures.</t>
  </si>
  <si>
    <t>Ensure protection for backup tampering</t>
  </si>
  <si>
    <t>Access to backup tool is resticted to Network team only.</t>
  </si>
  <si>
    <t>Regularly validate backups and test</t>
  </si>
  <si>
    <t xml:space="preserve">Not tested in such scenarios. </t>
  </si>
  <si>
    <t>Configure Alerts on all Configuration Changes</t>
  </si>
  <si>
    <t>Qradar is integrated with all network devices which sends daily email related to configuration changes.</t>
  </si>
  <si>
    <t>Enable the Firewall Stealth Rule</t>
  </si>
  <si>
    <t>Firewall Stealth Rule is enabled.</t>
  </si>
  <si>
    <t>Ensure Core Dump is enabled</t>
  </si>
  <si>
    <t>This is not applicable for Network devices.</t>
  </si>
  <si>
    <t>Ensure DHCP is disabled</t>
  </si>
  <si>
    <t>DHCP is disabled for network devices.</t>
  </si>
  <si>
    <t>Ensure DNS server is configured</t>
  </si>
  <si>
    <t>DNS server is configured for network devices.</t>
  </si>
  <si>
    <t>Ensure Hit count is Enable for the rules</t>
  </si>
  <si>
    <t>Hit count is Enabled for the rules for network devices.</t>
  </si>
  <si>
    <t>Ensure IPv6 is disabled if not used</t>
  </si>
  <si>
    <t>IPv6 is disabled.</t>
  </si>
  <si>
    <t>Ensure no Allow Rule with Any in Destination filed present in the Firewall Rules</t>
  </si>
  <si>
    <t>Such rules are present but only for specific cases and approved by IKANO Security.</t>
  </si>
  <si>
    <t>Ensure no Allow Rule with Any in Services filed present in the Firewall Rules</t>
  </si>
  <si>
    <t>Ensure no Allow Rule with Any in Source filed present in the Firewall Rules</t>
  </si>
  <si>
    <t>Ensure NTP is enabled and IP address is set for Primary and Secondary NTP server</t>
  </si>
  <si>
    <t>NTP is enabled and IP address is set for Primary and Secondary NTP server for network devices.</t>
  </si>
  <si>
    <t>Ensure SNMP agent is disabled</t>
  </si>
  <si>
    <t>SNMP agent is disabled for network devices.</t>
  </si>
  <si>
    <t>Ensure SNMP traps is enabled</t>
  </si>
  <si>
    <t>SNMP traps is enabled for network devices.</t>
  </si>
  <si>
    <t>Ensure SNMP traps receivers is set</t>
  </si>
  <si>
    <t>SNMP traps receivers is set for network devices.</t>
  </si>
  <si>
    <t>Ensure 'SSH source restriction' is set to an authorized IP address</t>
  </si>
  <si>
    <t>'SSH source restriction' is set to an authorized IP address for network devices.</t>
  </si>
  <si>
    <t>Ensure 'SSH version 2' is enabled</t>
  </si>
  <si>
    <t>'SSH version ' is enabled for network devices.</t>
  </si>
  <si>
    <t>Ensure Telnet is disabled</t>
  </si>
  <si>
    <t>Telnet is disabled for network devices.</t>
  </si>
  <si>
    <t>Ensure unused interfaces &amp; ports are disabled</t>
  </si>
  <si>
    <t>Most unused interfaces &amp; ports are disabled for network devices.</t>
  </si>
  <si>
    <t>Configure a Default Drop/Cleanup Rule</t>
  </si>
  <si>
    <t>a Default Drop Cleanup Rule for network devices.</t>
  </si>
  <si>
    <t>Configure Storm Control</t>
  </si>
  <si>
    <t>Storm Control for network devices.</t>
  </si>
  <si>
    <t>Ensure Accept ICMP Requests is not enabled</t>
  </si>
  <si>
    <t>Accept ICMP Requests is enabled for network devices.</t>
  </si>
  <si>
    <t>Ensure ActiveX filtering is enabled</t>
  </si>
  <si>
    <t>ActiveX filtering is enabled for network devices.</t>
  </si>
  <si>
    <t>Ensure Allow bi-directional NAT is enabled</t>
  </si>
  <si>
    <t>Allow bi directional NAT is disabled for network devices.</t>
  </si>
  <si>
    <t>Ensure Anti-Spoofing is enabled and action is set to Prevent for all Interfaces</t>
  </si>
  <si>
    <t>Anti Spoofing is enabled and action is set to Prevent for all Interfaces for network devices.</t>
  </si>
  <si>
    <t>Ensure Host Name is set</t>
  </si>
  <si>
    <t>Host Name is set for network devices.</t>
  </si>
  <si>
    <t>Ensure 'RSA key pair' is greater than or equal to 2048 bits</t>
  </si>
  <si>
    <t>RSA key pair' is greater than or equal to 2048 bits for network devices.</t>
  </si>
  <si>
    <t>Ensure SNMP version is set to v3-Only</t>
  </si>
  <si>
    <t>Data Center devices are on SNMPv3. Site location devices are on SNMPv2.</t>
  </si>
  <si>
    <t>Ensure some sort of Botnet protection is enabled for untrusted interfaces</t>
  </si>
  <si>
    <t>No such Botnet protection is enabled for untrusted interfaces.</t>
  </si>
  <si>
    <t>Ensure 'SSL AES 256 encryption' is set for HTTPS access</t>
  </si>
  <si>
    <t>'SSL AES encryption' is set for HTTPS access for network devices.</t>
  </si>
  <si>
    <t>Ensure 'TLS 1.2' is set for HTTPS access</t>
  </si>
  <si>
    <t>'TLS ' is set for HTTPS access for network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</si>
</sst>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1"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b/>
      <sz val="24"/>
      <name val="Calibri"/>
      <family val="2"/>
      <scheme val="minor"/>
    </font>
    <font>
      <sz val="11"/>
      <name val="Calibri"/>
      <family val="2"/>
      <scheme val="minor"/>
    </font>
    <font>
      <sz val="11"/>
      <color theme="0" tint="-0.499984740745262"/>
      <name val="Calibri"/>
      <family val="2"/>
      <scheme val="minor"/>
    </font>
    <font>
      <b/>
      <sz val="8"/>
      <name val="Calibri"/>
      <family val="2"/>
      <scheme val="minor"/>
    </font>
    <font>
      <b/>
      <sz val="8"/>
      <color theme="1" tint="0.499984740745262"/>
      <name val="Calibri"/>
      <family val="2"/>
      <scheme val="minor"/>
    </font>
    <font>
      <sz val="8"/>
      <color theme="0"/>
      <name val="Calibri"/>
      <family val="2"/>
      <scheme val="minor"/>
    </font>
    <font>
      <sz val="8"/>
      <color indexed="12"/>
      <name val="Calibri"/>
      <family val="2"/>
      <scheme val="minor"/>
    </font>
    <font>
      <b/>
      <sz val="8"/>
      <color theme="0" tint="-0.34998626667073579"/>
      <name val="Calibri"/>
      <family val="2"/>
      <scheme val="minor"/>
    </font>
    <font>
      <b/>
      <sz val="14"/>
      <color theme="1" tint="0.499984740745262"/>
      <name val="Calibri"/>
      <family val="2"/>
      <scheme val="minor"/>
    </font>
    <font>
      <sz val="10"/>
      <color theme="0" tint="-0.34998626667073579"/>
      <name val="Calibri"/>
      <family val="2"/>
      <scheme val="minor"/>
    </font>
    <font>
      <b/>
      <sz val="14"/>
      <name val="Calibri"/>
      <family val="2"/>
      <scheme val="minor"/>
    </font>
    <font>
      <b/>
      <sz val="11"/>
      <name val="Calibri"/>
      <family val="2"/>
      <scheme val="minor"/>
    </font>
    <font>
      <sz val="11"/>
      <color theme="1" tint="0.499984740745262"/>
      <name val="Calibri"/>
      <family val="2"/>
      <scheme val="minor"/>
    </font>
    <font>
      <sz val="11"/>
      <color theme="0" tint="-0.34998626667073579"/>
      <name val="Calibri"/>
      <family val="2"/>
      <scheme val="minor"/>
    </font>
    <font>
      <b/>
      <sz val="11"/>
      <color indexed="12"/>
      <name val="Calibri"/>
      <family val="2"/>
      <scheme val="minor"/>
    </font>
    <font>
      <sz val="16"/>
      <name val="Calibri"/>
      <family val="2"/>
      <scheme val="minor"/>
    </font>
    <font>
      <sz val="8"/>
      <color theme="1" tint="0.499984740745262"/>
      <name val="Calibri"/>
      <family val="2"/>
      <scheme val="minor"/>
    </font>
    <font>
      <b/>
      <sz val="11"/>
      <color rgb="FF0000CC"/>
      <name val="Calibri"/>
      <family val="2"/>
      <scheme val="minor"/>
    </font>
    <font>
      <sz val="11"/>
      <color theme="1" tint="0.34998626667073579"/>
      <name val="Calibri"/>
      <family val="2"/>
      <scheme val="minor"/>
    </font>
    <font>
      <sz val="9"/>
      <color theme="1" tint="0.34998626667073579"/>
      <name val="Calibri"/>
      <family val="2"/>
      <scheme val="minor"/>
    </font>
    <font>
      <b/>
      <sz val="11"/>
      <color theme="1" tint="0.34998626667073579"/>
      <name val="Calibri"/>
      <family val="2"/>
      <scheme val="minor"/>
    </font>
    <font>
      <u/>
      <sz val="11"/>
      <color theme="10"/>
      <name val="Calibri"/>
      <family val="2"/>
      <scheme val="minor"/>
    </font>
    <font>
      <b/>
      <sz val="11"/>
      <color rgb="FFC00000"/>
      <name val="Calibri"/>
      <family val="2"/>
      <scheme val="minor"/>
    </font>
    <font>
      <b/>
      <sz val="11"/>
      <color rgb="FFFF0000"/>
      <name val="Calibri"/>
      <family val="2"/>
      <scheme val="minor"/>
    </font>
    <font>
      <b/>
      <sz val="10"/>
      <name val="Arial"/>
      <family val="2"/>
    </font>
    <font>
      <sz val="10"/>
      <name val="Wingdings"/>
      <charset val="2"/>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rgb="FFA3FFFF"/>
        <bgColor indexed="64"/>
      </patternFill>
    </fill>
    <fill>
      <patternFill patternType="solid">
        <fgColor rgb="FFF8F8F8"/>
        <bgColor indexed="64"/>
      </patternFill>
    </fill>
    <fill>
      <patternFill patternType="solid">
        <fgColor rgb="FFE4E4E4"/>
        <bgColor indexed="64"/>
      </patternFill>
    </fill>
    <fill>
      <patternFill patternType="solid">
        <fgColor rgb="FFFFC000"/>
        <bgColor indexed="64"/>
      </patternFill>
    </fill>
    <fill>
      <patternFill patternType="solid">
        <fgColor rgb="FFFFFF00"/>
        <bgColor indexed="64"/>
      </patternFill>
    </fill>
  </fills>
  <borders count="31">
    <border>
      <left/>
      <right/>
      <top/>
      <bottom/>
      <diagonal/>
    </border>
    <border>
      <left style="thick">
        <color theme="0" tint="-0.249977111117893"/>
      </left>
      <right/>
      <top style="thick">
        <color theme="0" tint="-0.249977111117893"/>
      </top>
      <bottom style="thick">
        <color theme="0" tint="-0.249977111117893"/>
      </bottom>
      <diagonal/>
    </border>
    <border>
      <left/>
      <right style="thick">
        <color theme="0" tint="-0.249977111117893"/>
      </right>
      <top style="thick">
        <color theme="0" tint="-0.249977111117893"/>
      </top>
      <bottom style="thick">
        <color theme="0" tint="-0.249977111117893"/>
      </bottom>
      <diagonal/>
    </border>
    <border>
      <left style="thin">
        <color theme="0" tint="-0.499984740745262"/>
      </left>
      <right/>
      <top style="thin">
        <color theme="0" tint="-0.499984740745262"/>
      </top>
      <bottom style="thin">
        <color theme="0" tint="-0.34998626667073579"/>
      </bottom>
      <diagonal/>
    </border>
    <border>
      <left style="thin">
        <color theme="0" tint="-0.34998626667073579"/>
      </left>
      <right style="thin">
        <color theme="0" tint="-0.499984740745262"/>
      </right>
      <top style="thin">
        <color theme="0" tint="-0.499984740745262"/>
      </top>
      <bottom style="thin">
        <color theme="0" tint="-0.34998626667073579"/>
      </bottom>
      <diagonal/>
    </border>
    <border>
      <left style="thin">
        <color theme="0" tint="-0.499984740745262"/>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499984740745262"/>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499984740745262"/>
      </right>
      <top style="thin">
        <color theme="0" tint="-0.34998626667073579"/>
      </top>
      <bottom style="thin">
        <color theme="0" tint="-0.34998626667073579"/>
      </bottom>
      <diagonal/>
    </border>
    <border>
      <left style="thin">
        <color theme="0" tint="-0.499984740745262"/>
      </left>
      <right/>
      <top style="thin">
        <color theme="0" tint="-0.34998626667073579"/>
      </top>
      <bottom style="thin">
        <color theme="0" tint="-0.499984740745262"/>
      </bottom>
      <diagonal/>
    </border>
    <border>
      <left/>
      <right style="thin">
        <color theme="0" tint="-0.34998626667073579"/>
      </right>
      <top style="thin">
        <color theme="0" tint="-0.34998626667073579"/>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499984740745262"/>
      </bottom>
      <diagonal/>
    </border>
    <border>
      <left style="thin">
        <color theme="0" tint="-0.34998626667073579"/>
      </left>
      <right style="thin">
        <color theme="0" tint="-0.499984740745262"/>
      </right>
      <top style="thin">
        <color theme="0" tint="-0.34998626667073579"/>
      </top>
      <bottom style="thin">
        <color theme="0" tint="-0.499984740745262"/>
      </bottom>
      <diagonal/>
    </border>
    <border>
      <left/>
      <right style="thin">
        <color theme="0" tint="-0.34998626667073579"/>
      </right>
      <top style="thin">
        <color theme="0" tint="-0.499984740745262"/>
      </top>
      <bottom style="thin">
        <color theme="0" tint="-0.34998626667073579"/>
      </bottom>
      <diagonal/>
    </border>
    <border>
      <left/>
      <right style="thin">
        <color theme="0" tint="-0.34998626667073579"/>
      </right>
      <top style="thin">
        <color theme="0" tint="-0.34998626667073579"/>
      </top>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499984740745262"/>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499984740745262"/>
      </top>
      <bottom style="thin">
        <color theme="0" tint="-0.34998626667073579"/>
      </bottom>
      <diagonal/>
    </border>
    <border>
      <left/>
      <right/>
      <top style="thin">
        <color theme="0" tint="-0.34998626667073579"/>
      </top>
      <bottom style="thin">
        <color theme="0" tint="-0.499984740745262"/>
      </bottom>
      <diagonal/>
    </border>
    <border>
      <left/>
      <right style="thin">
        <color theme="0" tint="-0.499984740745262"/>
      </right>
      <top style="thin">
        <color theme="0" tint="-0.34998626667073579"/>
      </top>
      <bottom style="thin">
        <color theme="0" tint="-0.499984740745262"/>
      </bottom>
      <diagonal/>
    </border>
    <border>
      <left style="thin">
        <color indexed="64"/>
      </left>
      <right style="thin">
        <color indexed="64"/>
      </right>
      <top style="thin">
        <color indexed="64"/>
      </top>
      <bottom/>
      <diagonal/>
    </border>
    <border>
      <left/>
      <right/>
      <top style="thin">
        <color theme="0" tint="-0.34998626667073579"/>
      </top>
      <bottom/>
      <diagonal/>
    </border>
    <border>
      <left style="thin">
        <color theme="0" tint="-0.34998626667073579"/>
      </left>
      <right style="thin">
        <color theme="0" tint="-0.499984740745262"/>
      </right>
      <top style="thin">
        <color theme="0" tint="-0.34998626667073579"/>
      </top>
      <bottom/>
      <diagonal/>
    </border>
    <border>
      <left style="thin">
        <color theme="0" tint="-0.499984740745262"/>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top style="thin">
        <color indexed="64"/>
      </top>
      <bottom/>
      <diagonal/>
    </border>
    <border>
      <left style="thin">
        <color theme="0" tint="-0.34998626667073579"/>
      </left>
      <right style="thin">
        <color theme="0" tint="-0.499984740745262"/>
      </right>
      <top/>
      <bottom/>
      <diagonal/>
    </border>
    <border>
      <left style="thin">
        <color theme="0" tint="-0.34998626667073579"/>
      </left>
      <right style="thin">
        <color theme="0" tint="-0.499984740745262"/>
      </right>
      <top/>
      <bottom style="thin">
        <color theme="0" tint="-0.34998626667073579"/>
      </bottom>
      <diagonal/>
    </border>
  </borders>
  <cellStyleXfs count="4">
    <xf numFmtId="0" fontId="0" fillId="0" borderId="0"/>
    <xf numFmtId="0" fontId="3" fillId="0" borderId="0"/>
    <xf numFmtId="0" fontId="26" fillId="0" borderId="0" applyNumberFormat="0" applyFill="0" applyBorder="0" applyAlignment="0" applyProtection="0"/>
    <xf numFmtId="9" fontId="1" fillId="0" borderId="0" applyFont="0" applyFill="0" applyBorder="0" applyAlignment="0" applyProtection="0"/>
  </cellStyleXfs>
  <cellXfs count="134">
    <xf numFmtId="0" fontId="0" fillId="0" borderId="0" xfId="0"/>
    <xf numFmtId="0" fontId="4" fillId="2" borderId="0" xfId="1" applyFont="1" applyFill="1" applyAlignment="1">
      <alignment wrapText="1"/>
    </xf>
    <xf numFmtId="0" fontId="4" fillId="2" borderId="0" xfId="1" applyFont="1" applyFill="1" applyAlignment="1">
      <alignment horizontal="center" wrapText="1"/>
    </xf>
    <xf numFmtId="0" fontId="8" fillId="2" borderId="0" xfId="1" applyFont="1" applyFill="1" applyAlignment="1">
      <alignment wrapText="1"/>
    </xf>
    <xf numFmtId="0" fontId="9" fillId="2" borderId="0" xfId="1" applyFont="1" applyFill="1" applyAlignment="1">
      <alignment wrapText="1"/>
    </xf>
    <xf numFmtId="0" fontId="8" fillId="4" borderId="0" xfId="1" applyFont="1" applyFill="1" applyAlignment="1">
      <alignment wrapText="1"/>
    </xf>
    <xf numFmtId="0" fontId="4" fillId="4" borderId="0" xfId="1" applyFont="1" applyFill="1" applyAlignment="1">
      <alignment wrapText="1"/>
    </xf>
    <xf numFmtId="0" fontId="4" fillId="4" borderId="0" xfId="1" applyFont="1" applyFill="1" applyAlignment="1">
      <alignment horizontal="center" wrapText="1"/>
    </xf>
    <xf numFmtId="0" fontId="10" fillId="4" borderId="0" xfId="1" quotePrefix="1" applyFont="1" applyFill="1" applyAlignment="1">
      <alignment horizontal="center" wrapText="1"/>
    </xf>
    <xf numFmtId="0" fontId="11" fillId="4" borderId="0" xfId="1" applyFont="1" applyFill="1" applyAlignment="1">
      <alignment wrapText="1"/>
    </xf>
    <xf numFmtId="0" fontId="9" fillId="2" borderId="0" xfId="1" applyFont="1" applyFill="1" applyAlignment="1">
      <alignment horizontal="center" wrapText="1"/>
    </xf>
    <xf numFmtId="0" fontId="12" fillId="4" borderId="0" xfId="1" applyFont="1" applyFill="1" applyAlignment="1">
      <alignment horizontal="center" wrapText="1"/>
    </xf>
    <xf numFmtId="0" fontId="8" fillId="4" borderId="0" xfId="1" applyFont="1" applyFill="1" applyAlignment="1">
      <alignment horizontal="center" wrapText="1"/>
    </xf>
    <xf numFmtId="0" fontId="8" fillId="2" borderId="0" xfId="1" applyFont="1" applyFill="1" applyAlignment="1">
      <alignment horizontal="center" wrapText="1"/>
    </xf>
    <xf numFmtId="0" fontId="13" fillId="2" borderId="0" xfId="1" applyFont="1" applyFill="1" applyAlignment="1">
      <alignment horizontal="center" wrapText="1"/>
    </xf>
    <xf numFmtId="0" fontId="14" fillId="4" borderId="0" xfId="1" applyFont="1" applyFill="1" applyAlignment="1">
      <alignment horizontal="right" wrapText="1"/>
    </xf>
    <xf numFmtId="164" fontId="16" fillId="6" borderId="6" xfId="1" applyNumberFormat="1" applyFont="1" applyFill="1" applyBorder="1" applyAlignment="1">
      <alignment horizontal="center" vertical="center" wrapText="1"/>
    </xf>
    <xf numFmtId="0" fontId="16" fillId="6" borderId="6" xfId="1" applyFont="1" applyFill="1" applyBorder="1" applyAlignment="1">
      <alignment vertical="center" wrapText="1"/>
    </xf>
    <xf numFmtId="0" fontId="16" fillId="6" borderId="7" xfId="1" applyFont="1" applyFill="1" applyBorder="1" applyAlignment="1">
      <alignment vertical="center" wrapText="1"/>
    </xf>
    <xf numFmtId="0" fontId="17" fillId="2" borderId="0" xfId="1" applyFont="1" applyFill="1" applyAlignment="1">
      <alignment horizontal="right" vertical="center" wrapText="1"/>
    </xf>
    <xf numFmtId="0" fontId="18" fillId="4" borderId="0" xfId="1" applyFont="1" applyFill="1" applyAlignment="1">
      <alignment horizontal="right" vertical="center" wrapText="1"/>
    </xf>
    <xf numFmtId="0" fontId="6" fillId="6" borderId="5" xfId="1" applyFont="1" applyFill="1" applyBorder="1" applyAlignment="1">
      <alignment vertical="center" wrapText="1"/>
    </xf>
    <xf numFmtId="0" fontId="6" fillId="0" borderId="8" xfId="1" applyFont="1" applyBorder="1" applyAlignment="1">
      <alignment vertical="center" wrapText="1"/>
    </xf>
    <xf numFmtId="0" fontId="4" fillId="0" borderId="10" xfId="1" applyFont="1" applyBorder="1" applyAlignment="1" applyProtection="1">
      <alignment horizontal="left" vertical="center" wrapText="1"/>
      <protection locked="0"/>
    </xf>
    <xf numFmtId="0" fontId="6" fillId="0" borderId="6" xfId="1" applyFont="1" applyBorder="1" applyAlignment="1">
      <alignment vertical="center" wrapText="1"/>
    </xf>
    <xf numFmtId="0" fontId="6" fillId="0" borderId="6" xfId="1" applyFont="1" applyBorder="1" applyAlignment="1" applyProtection="1">
      <alignment horizontal="center" vertical="center" wrapText="1"/>
      <protection locked="0"/>
    </xf>
    <xf numFmtId="0" fontId="19" fillId="0" borderId="6" xfId="1" applyFont="1" applyBorder="1" applyAlignment="1" applyProtection="1">
      <alignment horizontal="center" vertical="center" wrapText="1"/>
      <protection locked="0"/>
    </xf>
    <xf numFmtId="0" fontId="4" fillId="0" borderId="7" xfId="1" applyFont="1" applyBorder="1" applyAlignment="1" applyProtection="1">
      <alignment horizontal="left" vertical="center" wrapText="1"/>
      <protection locked="0"/>
    </xf>
    <xf numFmtId="0" fontId="1" fillId="6" borderId="5" xfId="1" applyFont="1" applyFill="1" applyBorder="1" applyAlignment="1">
      <alignment vertical="center" wrapText="1"/>
    </xf>
    <xf numFmtId="0" fontId="20" fillId="4" borderId="0" xfId="1" applyFont="1" applyFill="1" applyAlignment="1">
      <alignment vertical="center" wrapText="1"/>
    </xf>
    <xf numFmtId="0" fontId="6" fillId="6" borderId="11" xfId="1" applyFont="1" applyFill="1" applyBorder="1" applyAlignment="1">
      <alignment vertical="center" wrapText="1"/>
    </xf>
    <xf numFmtId="0" fontId="6" fillId="0" borderId="12" xfId="1" applyFont="1" applyBorder="1" applyAlignment="1">
      <alignment vertical="center" wrapText="1"/>
    </xf>
    <xf numFmtId="0" fontId="4" fillId="0" borderId="14" xfId="1" applyFont="1" applyBorder="1" applyAlignment="1" applyProtection="1">
      <alignment horizontal="left" vertical="center" wrapText="1"/>
      <protection locked="0"/>
    </xf>
    <xf numFmtId="0" fontId="21" fillId="2" borderId="0" xfId="1" applyFont="1" applyFill="1" applyAlignment="1">
      <alignment horizontal="right" wrapText="1"/>
    </xf>
    <xf numFmtId="0" fontId="21" fillId="4" borderId="0" xfId="1" applyFont="1" applyFill="1" applyAlignment="1">
      <alignment horizontal="right" wrapText="1"/>
    </xf>
    <xf numFmtId="1" fontId="22" fillId="8" borderId="13" xfId="1" applyNumberFormat="1" applyFont="1" applyFill="1" applyBorder="1" applyAlignment="1">
      <alignment horizontal="center" vertical="center" wrapText="1"/>
    </xf>
    <xf numFmtId="0" fontId="6" fillId="4" borderId="0" xfId="1" applyFont="1" applyFill="1" applyAlignment="1">
      <alignment horizontal="right" vertical="center" wrapText="1"/>
    </xf>
    <xf numFmtId="164" fontId="23" fillId="4" borderId="0" xfId="1" applyNumberFormat="1" applyFont="1" applyFill="1" applyAlignment="1">
      <alignment horizontal="center" vertical="center" wrapText="1"/>
    </xf>
    <xf numFmtId="164" fontId="24" fillId="4" borderId="0" xfId="1" applyNumberFormat="1" applyFont="1" applyFill="1" applyAlignment="1">
      <alignment horizontal="center" vertical="center" wrapText="1"/>
    </xf>
    <xf numFmtId="1" fontId="25" fillId="2" borderId="0" xfId="1" applyNumberFormat="1" applyFont="1" applyFill="1" applyAlignment="1">
      <alignment horizontal="left" wrapText="1"/>
    </xf>
    <xf numFmtId="0" fontId="23" fillId="2" borderId="0" xfId="1" applyFont="1" applyFill="1" applyAlignment="1">
      <alignment wrapText="1"/>
    </xf>
    <xf numFmtId="1" fontId="23" fillId="2" borderId="0" xfId="1" applyNumberFormat="1" applyFont="1" applyFill="1" applyAlignment="1">
      <alignment horizontal="left" wrapText="1"/>
    </xf>
    <xf numFmtId="0" fontId="26" fillId="0" borderId="8" xfId="2" applyBorder="1" applyAlignment="1">
      <alignment vertical="center" wrapText="1"/>
    </xf>
    <xf numFmtId="0" fontId="6" fillId="0" borderId="16" xfId="1" applyFont="1" applyBorder="1" applyAlignment="1">
      <alignment vertical="center" wrapText="1"/>
    </xf>
    <xf numFmtId="0" fontId="6" fillId="0" borderId="8" xfId="1" applyFont="1" applyBorder="1" applyAlignment="1">
      <alignment horizontal="left" vertical="top" wrapText="1"/>
    </xf>
    <xf numFmtId="0" fontId="6" fillId="0" borderId="6" xfId="1" applyFont="1" applyBorder="1" applyAlignment="1">
      <alignment horizontal="left" vertical="top" wrapText="1"/>
    </xf>
    <xf numFmtId="0" fontId="6" fillId="0" borderId="12" xfId="1" applyFont="1" applyBorder="1" applyAlignment="1">
      <alignment horizontal="left" vertical="top" wrapText="1"/>
    </xf>
    <xf numFmtId="0" fontId="15" fillId="6" borderId="6" xfId="1" applyFont="1" applyFill="1" applyBorder="1" applyAlignment="1">
      <alignment horizontal="left" vertical="top" wrapText="1"/>
    </xf>
    <xf numFmtId="0" fontId="6" fillId="0" borderId="6" xfId="1" applyFont="1" applyBorder="1" applyAlignment="1" applyProtection="1">
      <alignment horizontal="left" vertical="top" wrapText="1"/>
      <protection locked="0"/>
    </xf>
    <xf numFmtId="0" fontId="6" fillId="0" borderId="9" xfId="1" applyFont="1" applyBorder="1" applyAlignment="1" applyProtection="1">
      <alignment horizontal="left" vertical="top" wrapText="1"/>
      <protection locked="0"/>
    </xf>
    <xf numFmtId="164" fontId="16" fillId="6" borderId="6" xfId="1" applyNumberFormat="1" applyFont="1" applyFill="1" applyBorder="1" applyAlignment="1">
      <alignment horizontal="left" vertical="top" wrapText="1"/>
    </xf>
    <xf numFmtId="0" fontId="6" fillId="0" borderId="8" xfId="1" applyFont="1" applyBorder="1" applyAlignment="1" applyProtection="1">
      <alignment horizontal="left" vertical="top" wrapText="1"/>
      <protection locked="0"/>
    </xf>
    <xf numFmtId="0" fontId="8" fillId="2" borderId="0" xfId="1" applyFont="1" applyFill="1" applyAlignment="1">
      <alignment horizontal="left" vertical="top" wrapText="1"/>
    </xf>
    <xf numFmtId="0" fontId="4" fillId="4" borderId="0" xfId="1" applyFont="1" applyFill="1" applyAlignment="1">
      <alignment horizontal="left" vertical="top" wrapText="1"/>
    </xf>
    <xf numFmtId="0" fontId="6" fillId="0" borderId="16" xfId="1" applyFont="1" applyBorder="1" applyAlignment="1">
      <alignment horizontal="left" vertical="top" wrapText="1"/>
    </xf>
    <xf numFmtId="0" fontId="16" fillId="2" borderId="0" xfId="1" applyFont="1" applyFill="1" applyAlignment="1">
      <alignment horizontal="right" wrapText="1"/>
    </xf>
    <xf numFmtId="0" fontId="2" fillId="5" borderId="4" xfId="1" applyFont="1" applyFill="1" applyBorder="1" applyAlignment="1">
      <alignment horizontal="center" vertical="center" wrapText="1"/>
    </xf>
    <xf numFmtId="0" fontId="8" fillId="2" borderId="0" xfId="1" applyFont="1" applyFill="1" applyAlignment="1">
      <alignment horizontal="center" vertical="center" wrapText="1"/>
    </xf>
    <xf numFmtId="0" fontId="2" fillId="5" borderId="15" xfId="1" applyFont="1" applyFill="1" applyBorder="1" applyAlignment="1">
      <alignment horizontal="center" vertical="top" wrapText="1"/>
    </xf>
    <xf numFmtId="0" fontId="6" fillId="0" borderId="6" xfId="1" applyFont="1" applyBorder="1" applyAlignment="1">
      <alignment vertical="center"/>
    </xf>
    <xf numFmtId="0" fontId="4" fillId="2" borderId="0" xfId="1" applyFont="1" applyFill="1"/>
    <xf numFmtId="1" fontId="23" fillId="2" borderId="0" xfId="1" applyNumberFormat="1" applyFont="1" applyFill="1" applyAlignment="1">
      <alignment horizontal="left"/>
    </xf>
    <xf numFmtId="0" fontId="23" fillId="2" borderId="0" xfId="1" applyFont="1" applyFill="1"/>
    <xf numFmtId="0" fontId="4" fillId="2" borderId="0" xfId="1" applyFont="1" applyFill="1" applyAlignment="1">
      <alignment horizontal="center" vertical="center" wrapText="1"/>
    </xf>
    <xf numFmtId="0" fontId="15" fillId="6" borderId="6" xfId="1" applyFont="1" applyFill="1" applyBorder="1" applyAlignment="1">
      <alignment horizontal="center" vertical="center" wrapText="1"/>
    </xf>
    <xf numFmtId="0" fontId="2" fillId="5" borderId="18" xfId="1" applyFont="1" applyFill="1" applyBorder="1" applyAlignment="1">
      <alignment horizontal="center" vertical="center" wrapText="1"/>
    </xf>
    <xf numFmtId="0" fontId="19" fillId="0" borderId="8" xfId="1" applyFont="1" applyBorder="1" applyAlignment="1" applyProtection="1">
      <alignment horizontal="center" vertical="center" wrapText="1"/>
      <protection locked="0"/>
    </xf>
    <xf numFmtId="0" fontId="6" fillId="0" borderId="19" xfId="1" applyFont="1" applyBorder="1" applyAlignment="1" applyProtection="1">
      <alignment horizontal="center" vertical="center" wrapText="1"/>
      <protection locked="0"/>
    </xf>
    <xf numFmtId="0" fontId="2" fillId="5" borderId="17" xfId="1" applyFont="1" applyFill="1" applyBorder="1" applyAlignment="1">
      <alignment horizontal="center" vertical="center" wrapText="1"/>
    </xf>
    <xf numFmtId="0" fontId="4" fillId="4" borderId="0" xfId="1" applyFont="1" applyFill="1" applyAlignment="1">
      <alignment horizontal="center" vertical="center" wrapText="1"/>
    </xf>
    <xf numFmtId="0" fontId="6" fillId="0" borderId="8" xfId="1" applyFont="1" applyBorder="1" applyAlignment="1">
      <alignment horizontal="center" vertical="center" wrapText="1"/>
    </xf>
    <xf numFmtId="0" fontId="23" fillId="2" borderId="0" xfId="1" applyFont="1" applyFill="1" applyAlignment="1">
      <alignment horizontal="center" vertical="center" wrapText="1"/>
    </xf>
    <xf numFmtId="0" fontId="2" fillId="5" borderId="20" xfId="1" applyFont="1" applyFill="1" applyBorder="1" applyAlignment="1">
      <alignment horizontal="center" vertical="center" wrapText="1"/>
    </xf>
    <xf numFmtId="0" fontId="0" fillId="0" borderId="0" xfId="0" applyAlignment="1">
      <alignment horizontal="center" vertical="center"/>
    </xf>
    <xf numFmtId="9" fontId="22" fillId="8" borderId="22" xfId="1" applyNumberFormat="1" applyFont="1" applyFill="1" applyBorder="1" applyAlignment="1">
      <alignment horizontal="center" vertical="center" wrapText="1"/>
    </xf>
    <xf numFmtId="1" fontId="22" fillId="8" borderId="17" xfId="1" applyNumberFormat="1" applyFont="1" applyFill="1" applyBorder="1" applyAlignment="1">
      <alignment horizontal="center" vertical="center" wrapText="1"/>
    </xf>
    <xf numFmtId="165" fontId="22" fillId="8" borderId="17" xfId="1" applyNumberFormat="1" applyFont="1" applyFill="1" applyBorder="1" applyAlignment="1">
      <alignment horizontal="center" vertical="center" wrapText="1"/>
    </xf>
    <xf numFmtId="9" fontId="6" fillId="0" borderId="8" xfId="3" applyFont="1" applyBorder="1" applyAlignment="1">
      <alignment horizontal="center" vertical="center" wrapText="1"/>
    </xf>
    <xf numFmtId="9" fontId="0" fillId="0" borderId="17" xfId="3" applyFont="1" applyBorder="1" applyAlignment="1">
      <alignment horizontal="center" vertical="center"/>
    </xf>
    <xf numFmtId="0" fontId="2" fillId="5" borderId="20" xfId="1" applyFont="1" applyFill="1" applyBorder="1" applyAlignment="1">
      <alignment horizontal="center" vertical="center"/>
    </xf>
    <xf numFmtId="0" fontId="6" fillId="0" borderId="16" xfId="1" applyFont="1" applyBorder="1" applyAlignment="1">
      <alignment horizontal="center" vertical="center" wrapText="1"/>
    </xf>
    <xf numFmtId="9" fontId="0" fillId="0" borderId="23" xfId="3" applyFont="1" applyBorder="1" applyAlignment="1">
      <alignment horizontal="center" vertical="center"/>
    </xf>
    <xf numFmtId="0" fontId="19" fillId="0" borderId="24" xfId="1" applyFont="1" applyBorder="1" applyAlignment="1" applyProtection="1">
      <alignment horizontal="center" vertical="center" wrapText="1"/>
      <protection locked="0"/>
    </xf>
    <xf numFmtId="0" fontId="4" fillId="0" borderId="25" xfId="1" applyFont="1" applyBorder="1" applyAlignment="1" applyProtection="1">
      <alignment horizontal="left" vertical="center" wrapText="1"/>
      <protection locked="0"/>
    </xf>
    <xf numFmtId="0" fontId="4" fillId="4" borderId="17" xfId="1" applyFont="1" applyFill="1" applyBorder="1" applyAlignment="1">
      <alignment wrapText="1"/>
    </xf>
    <xf numFmtId="0" fontId="4" fillId="4" borderId="17" xfId="1" applyFont="1" applyFill="1" applyBorder="1" applyAlignment="1">
      <alignment horizontal="center" vertical="center" wrapText="1"/>
    </xf>
    <xf numFmtId="0" fontId="7" fillId="7" borderId="17" xfId="1" applyFont="1" applyFill="1" applyBorder="1" applyAlignment="1">
      <alignment horizontal="right" vertical="center" wrapText="1"/>
    </xf>
    <xf numFmtId="0" fontId="7" fillId="7" borderId="17" xfId="1" applyFont="1" applyFill="1" applyBorder="1" applyAlignment="1">
      <alignment horizontal="center" vertical="center" wrapText="1"/>
    </xf>
    <xf numFmtId="9" fontId="22" fillId="8" borderId="17" xfId="1" applyNumberFormat="1" applyFont="1" applyFill="1" applyBorder="1" applyAlignment="1">
      <alignment horizontal="center" vertical="center" wrapText="1"/>
    </xf>
    <xf numFmtId="0" fontId="6" fillId="4" borderId="17" xfId="1" applyFont="1" applyFill="1" applyBorder="1" applyAlignment="1">
      <alignment horizontal="right" vertical="center" wrapText="1"/>
    </xf>
    <xf numFmtId="0" fontId="6" fillId="4" borderId="17" xfId="1" applyFont="1" applyFill="1" applyBorder="1" applyAlignment="1">
      <alignment horizontal="center" vertical="center" wrapText="1"/>
    </xf>
    <xf numFmtId="164" fontId="23" fillId="4" borderId="17" xfId="1" applyNumberFormat="1" applyFont="1" applyFill="1" applyBorder="1" applyAlignment="1">
      <alignment horizontal="center" vertical="center" wrapText="1"/>
    </xf>
    <xf numFmtId="164" fontId="24" fillId="4" borderId="17" xfId="1" applyNumberFormat="1" applyFont="1" applyFill="1" applyBorder="1" applyAlignment="1">
      <alignment horizontal="center" vertical="center" wrapText="1"/>
    </xf>
    <xf numFmtId="0" fontId="6" fillId="0" borderId="9" xfId="1" applyFont="1" applyBorder="1" applyAlignment="1" applyProtection="1">
      <alignment horizontal="center" vertical="center" wrapText="1"/>
      <protection locked="0"/>
    </xf>
    <xf numFmtId="0" fontId="19" fillId="0" borderId="9" xfId="1" applyFont="1" applyBorder="1" applyAlignment="1" applyProtection="1">
      <alignment horizontal="center" vertical="center" wrapText="1"/>
      <protection locked="0"/>
    </xf>
    <xf numFmtId="0" fontId="6" fillId="6" borderId="26" xfId="1" applyFont="1" applyFill="1" applyBorder="1" applyAlignment="1">
      <alignment vertical="center" wrapText="1"/>
    </xf>
    <xf numFmtId="0" fontId="6" fillId="0" borderId="27" xfId="1" applyFont="1" applyBorder="1" applyAlignment="1" applyProtection="1">
      <alignment horizontal="left" vertical="top" wrapText="1"/>
      <protection locked="0"/>
    </xf>
    <xf numFmtId="0" fontId="19" fillId="0" borderId="16" xfId="1" applyFont="1" applyBorder="1" applyAlignment="1" applyProtection="1">
      <alignment horizontal="center" vertical="center" wrapText="1"/>
      <protection locked="0"/>
    </xf>
    <xf numFmtId="0" fontId="4" fillId="4" borderId="28" xfId="1" applyFont="1" applyFill="1" applyBorder="1" applyAlignment="1">
      <alignment wrapText="1"/>
    </xf>
    <xf numFmtId="0" fontId="4" fillId="4" borderId="28" xfId="1" applyFont="1" applyFill="1" applyBorder="1" applyAlignment="1">
      <alignment horizontal="center" vertical="center" wrapText="1"/>
    </xf>
    <xf numFmtId="165" fontId="22" fillId="8" borderId="0" xfId="1" applyNumberFormat="1" applyFont="1" applyFill="1" applyAlignment="1">
      <alignment horizontal="center" vertical="center" wrapText="1"/>
    </xf>
    <xf numFmtId="1" fontId="22" fillId="8" borderId="0" xfId="1" applyNumberFormat="1" applyFont="1" applyFill="1" applyAlignment="1">
      <alignment horizontal="center" vertical="center" wrapText="1"/>
    </xf>
    <xf numFmtId="9" fontId="22" fillId="8" borderId="0" xfId="1" applyNumberFormat="1" applyFont="1" applyFill="1" applyAlignment="1">
      <alignment horizontal="center" vertical="center" wrapText="1"/>
    </xf>
    <xf numFmtId="0" fontId="23" fillId="2" borderId="0" xfId="1" applyFont="1" applyFill="1" applyAlignment="1">
      <alignment horizontal="left" vertical="top" wrapText="1"/>
    </xf>
    <xf numFmtId="0" fontId="5" fillId="2" borderId="0" xfId="1" applyFont="1" applyFill="1" applyAlignment="1">
      <alignment horizontal="left" vertical="center" wrapText="1"/>
    </xf>
    <xf numFmtId="0" fontId="2" fillId="5" borderId="15" xfId="1" applyFont="1" applyFill="1" applyBorder="1" applyAlignment="1">
      <alignment horizontal="center" vertical="center" wrapText="1"/>
    </xf>
    <xf numFmtId="0" fontId="15" fillId="6" borderId="6" xfId="1" applyFont="1" applyFill="1" applyBorder="1" applyAlignment="1">
      <alignment horizontal="left" vertical="center" wrapText="1"/>
    </xf>
    <xf numFmtId="0" fontId="7" fillId="7" borderId="12" xfId="1" applyFont="1" applyFill="1" applyBorder="1" applyAlignment="1">
      <alignment horizontal="right" vertical="center" wrapText="1"/>
    </xf>
    <xf numFmtId="0" fontId="6" fillId="9" borderId="8" xfId="1" applyFont="1" applyFill="1" applyBorder="1" applyAlignment="1">
      <alignment vertical="center" wrapText="1"/>
    </xf>
    <xf numFmtId="0" fontId="6" fillId="9" borderId="6" xfId="1" applyFont="1" applyFill="1" applyBorder="1" applyAlignment="1">
      <alignment vertical="center" wrapText="1"/>
    </xf>
    <xf numFmtId="0" fontId="10" fillId="4" borderId="0" xfId="1" applyFont="1" applyFill="1" applyAlignment="1">
      <alignment horizontal="center" wrapText="1"/>
    </xf>
    <xf numFmtId="0" fontId="9" fillId="2" borderId="0" xfId="1" applyFont="1" applyFill="1" applyAlignment="1">
      <alignment horizontal="center" vertical="center" wrapText="1"/>
    </xf>
    <xf numFmtId="0" fontId="12" fillId="4" borderId="0" xfId="1" applyFont="1" applyFill="1" applyAlignment="1">
      <alignment horizontal="center" vertical="center" wrapText="1"/>
    </xf>
    <xf numFmtId="0" fontId="4" fillId="10" borderId="10" xfId="1" applyFont="1" applyFill="1" applyBorder="1" applyAlignment="1" applyProtection="1">
      <alignment horizontal="left" vertical="center" wrapText="1"/>
      <protection locked="0"/>
    </xf>
    <xf numFmtId="0" fontId="0" fillId="6" borderId="5" xfId="1" applyFont="1" applyFill="1" applyBorder="1" applyAlignment="1">
      <alignment vertical="center" wrapText="1"/>
    </xf>
    <xf numFmtId="0" fontId="6" fillId="0" borderId="8" xfId="1" quotePrefix="1" applyFont="1" applyBorder="1" applyAlignment="1">
      <alignment vertical="center" wrapText="1"/>
    </xf>
    <xf numFmtId="0" fontId="23" fillId="2" borderId="0" xfId="1" applyFont="1" applyFill="1" applyAlignment="1">
      <alignment horizontal="left" vertical="top" wrapText="1"/>
    </xf>
    <xf numFmtId="0" fontId="5" fillId="2" borderId="0" xfId="1" applyFont="1" applyFill="1" applyAlignment="1">
      <alignment horizontal="left" vertical="center" wrapText="1"/>
    </xf>
    <xf numFmtId="0" fontId="7" fillId="3" borderId="17" xfId="1" applyFont="1" applyFill="1" applyBorder="1" applyAlignment="1" applyProtection="1">
      <alignment horizontal="center" wrapText="1"/>
      <protection locked="0"/>
    </xf>
    <xf numFmtId="0" fontId="27" fillId="0" borderId="1" xfId="1" applyFont="1" applyBorder="1" applyAlignment="1">
      <alignment horizontal="left" vertical="center" wrapText="1"/>
    </xf>
    <xf numFmtId="0" fontId="27" fillId="0" borderId="2" xfId="1" applyFont="1" applyBorder="1" applyAlignment="1">
      <alignment horizontal="left" vertical="center" wrapText="1"/>
    </xf>
    <xf numFmtId="14" fontId="7" fillId="3" borderId="17" xfId="1" applyNumberFormat="1" applyFont="1" applyFill="1" applyBorder="1" applyAlignment="1" applyProtection="1">
      <alignment horizontal="center" wrapText="1"/>
      <protection locked="0"/>
    </xf>
    <xf numFmtId="0" fontId="2" fillId="5" borderId="3" xfId="1" applyFont="1" applyFill="1" applyBorder="1" applyAlignment="1">
      <alignment horizontal="center" vertical="center" wrapText="1"/>
    </xf>
    <xf numFmtId="0" fontId="2" fillId="5" borderId="15" xfId="1" applyFont="1" applyFill="1" applyBorder="1" applyAlignment="1">
      <alignment horizontal="center" vertical="center" wrapText="1"/>
    </xf>
    <xf numFmtId="0" fontId="15" fillId="6" borderId="5" xfId="1" applyFont="1" applyFill="1" applyBorder="1" applyAlignment="1">
      <alignment horizontal="left" vertical="center" wrapText="1"/>
    </xf>
    <xf numFmtId="0" fontId="15" fillId="6" borderId="6" xfId="1" applyFont="1" applyFill="1" applyBorder="1" applyAlignment="1">
      <alignment horizontal="left" vertical="center" wrapText="1"/>
    </xf>
    <xf numFmtId="0" fontId="7" fillId="7" borderId="11" xfId="1" applyFont="1" applyFill="1" applyBorder="1" applyAlignment="1">
      <alignment horizontal="right" vertical="center" wrapText="1"/>
    </xf>
    <xf numFmtId="0" fontId="7" fillId="7" borderId="12" xfId="1" applyFont="1" applyFill="1" applyBorder="1" applyAlignment="1">
      <alignment horizontal="right" vertical="center" wrapText="1"/>
    </xf>
    <xf numFmtId="0" fontId="7" fillId="7" borderId="21" xfId="1" applyFont="1" applyFill="1" applyBorder="1" applyAlignment="1">
      <alignment horizontal="right" vertical="center" wrapText="1"/>
    </xf>
    <xf numFmtId="0" fontId="3" fillId="0" borderId="0" xfId="0" applyFont="1" applyAlignment="1">
      <alignment horizontal="left"/>
    </xf>
    <xf numFmtId="0" fontId="7" fillId="7" borderId="0" xfId="1" applyFont="1" applyFill="1" applyAlignment="1">
      <alignment horizontal="right" vertical="center" wrapText="1"/>
    </xf>
    <xf numFmtId="0" fontId="4" fillId="0" borderId="25" xfId="1" applyFont="1" applyBorder="1" applyAlignment="1" applyProtection="1">
      <alignment horizontal="center" vertical="center" wrapText="1"/>
      <protection locked="0"/>
    </xf>
    <xf numFmtId="0" fontId="4" fillId="0" borderId="29" xfId="1" applyFont="1" applyBorder="1" applyAlignment="1" applyProtection="1">
      <alignment horizontal="center" vertical="center" wrapText="1"/>
      <protection locked="0"/>
    </xf>
    <xf numFmtId="0" fontId="4" fillId="0" borderId="30" xfId="1" applyFont="1" applyBorder="1" applyAlignment="1" applyProtection="1">
      <alignment horizontal="center" vertical="center" wrapText="1"/>
      <protection locked="0"/>
    </xf>
  </cellXfs>
  <cellStyles count="4">
    <cellStyle name="Hyperlink" xfId="2" builtinId="8"/>
    <cellStyle name="Normal" xfId="0" builtinId="0"/>
    <cellStyle name="Normal 2" xfId="1" xr:uid="{CA52DCDF-14E1-4DE5-B7C6-7E8E0B9CF45A}"/>
    <cellStyle name="Percent" xfId="3" builtinId="5"/>
  </cellStyles>
  <dxfs count="325">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i val="0"/>
        <color rgb="FF00B050"/>
      </font>
    </dxf>
    <dxf>
      <font>
        <b/>
        <i val="0"/>
        <color rgb="FFFF0000"/>
      </font>
    </dxf>
    <dxf>
      <font>
        <b/>
        <i val="0"/>
        <color rgb="FF00B050"/>
      </font>
    </dxf>
    <dxf>
      <font>
        <b/>
        <i val="0"/>
        <color rgb="FFFF0000"/>
      </font>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i val="0"/>
        <color rgb="FF00B050"/>
      </font>
    </dxf>
    <dxf>
      <font>
        <b/>
        <i val="0"/>
        <color rgb="FFFF0000"/>
      </font>
    </dxf>
    <dxf>
      <fill>
        <patternFill>
          <bgColor rgb="FFFFFF99"/>
        </patternFill>
      </fill>
    </dxf>
    <dxf>
      <font>
        <b/>
        <i val="0"/>
        <color rgb="FF00B050"/>
      </font>
    </dxf>
    <dxf>
      <font>
        <b/>
        <i val="0"/>
        <color rgb="FFFF0000"/>
      </font>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i val="0"/>
        <color rgb="FF00B050"/>
      </font>
    </dxf>
    <dxf>
      <font>
        <b/>
        <i val="0"/>
        <color rgb="FFFF0000"/>
      </font>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i val="0"/>
        <color rgb="FF00B050"/>
      </font>
    </dxf>
    <dxf>
      <font>
        <b/>
        <i val="0"/>
        <color rgb="FFFF0000"/>
      </font>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FD6969"/>
        </patternFill>
      </fill>
    </dxf>
    <dxf>
      <font>
        <b val="0"/>
        <i val="0"/>
        <color auto="1"/>
      </font>
      <fill>
        <patternFill>
          <bgColor rgb="FF92D050"/>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i val="0"/>
        <color rgb="FF00B050"/>
      </font>
    </dxf>
    <dxf>
      <font>
        <b/>
        <i val="0"/>
        <color rgb="FFFF0000"/>
      </font>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i val="0"/>
        <color rgb="FF00B050"/>
      </font>
    </dxf>
    <dxf>
      <font>
        <b/>
        <i val="0"/>
        <color rgb="FFFF0000"/>
      </font>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i val="0"/>
        <color rgb="FF00B050"/>
      </font>
    </dxf>
    <dxf>
      <font>
        <b/>
        <i val="0"/>
        <color rgb="FFFF0000"/>
      </font>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i val="0"/>
        <color rgb="FF00B050"/>
      </font>
    </dxf>
    <dxf>
      <font>
        <b/>
        <i val="0"/>
        <color rgb="FFFF0000"/>
      </font>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i val="0"/>
        <color rgb="FF00B050"/>
      </font>
    </dxf>
    <dxf>
      <font>
        <b/>
        <i val="0"/>
        <color rgb="FFFF0000"/>
      </font>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i val="0"/>
        <color rgb="FF00B050"/>
      </font>
    </dxf>
    <dxf>
      <font>
        <b/>
        <i val="0"/>
        <color rgb="FFFF0000"/>
      </font>
    </dxf>
    <dxf>
      <font>
        <b/>
        <i val="0"/>
        <color rgb="FF00B050"/>
      </font>
    </dxf>
    <dxf>
      <font>
        <b/>
        <i val="0"/>
        <color rgb="FFFF0000"/>
      </font>
    </dxf>
    <dxf>
      <font>
        <b val="0"/>
        <i val="0"/>
        <color auto="1"/>
      </font>
      <fill>
        <patternFill>
          <bgColor rgb="FF92D050"/>
        </patternFill>
      </fill>
    </dxf>
    <dxf>
      <font>
        <b val="0"/>
        <i val="0"/>
        <color auto="1"/>
      </font>
      <fill>
        <patternFill>
          <bgColor rgb="FFFD6969"/>
        </patternFill>
      </fill>
    </dxf>
    <dxf>
      <fill>
        <patternFill>
          <bgColor rgb="FFFFFF9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val="0"/>
        <i val="0"/>
        <color auto="1"/>
      </font>
      <fill>
        <patternFill>
          <bgColor rgb="FF92D050"/>
        </patternFill>
      </fill>
    </dxf>
    <dxf>
      <font>
        <b val="0"/>
        <i val="0"/>
        <color auto="1"/>
      </font>
      <fill>
        <patternFill>
          <bgColor rgb="FFFD6969"/>
        </patternFill>
      </fill>
    </dxf>
    <dxf>
      <font>
        <b/>
        <i val="0"/>
        <color rgb="FF00B050"/>
      </font>
    </dxf>
    <dxf>
      <font>
        <b/>
        <i val="0"/>
        <color rgb="FFFF0000"/>
      </font>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val="0"/>
        <i val="0"/>
        <color auto="1"/>
      </font>
      <fill>
        <patternFill>
          <bgColor rgb="FF92D050"/>
        </patternFill>
      </fill>
    </dxf>
    <dxf>
      <font>
        <b val="0"/>
        <i val="0"/>
        <color auto="1"/>
      </font>
      <fill>
        <patternFill>
          <bgColor rgb="FFFD6969"/>
        </patternFill>
      </fill>
    </dxf>
    <dxf>
      <fill>
        <patternFill>
          <bgColor rgb="FFFFFF99"/>
        </patternFill>
      </fill>
    </dxf>
    <dxf>
      <font>
        <b/>
        <i val="0"/>
        <color rgb="FF00B050"/>
      </font>
    </dxf>
    <dxf>
      <font>
        <b/>
        <i val="0"/>
        <color rgb="FFFF0000"/>
      </font>
    </dxf>
    <dxf>
      <font>
        <b val="0"/>
        <i val="0"/>
        <color auto="1"/>
      </font>
      <fill>
        <patternFill>
          <bgColor rgb="FF92D050"/>
        </patternFill>
      </fill>
    </dxf>
    <dxf>
      <font>
        <b val="0"/>
        <i val="0"/>
        <color auto="1"/>
      </font>
      <fill>
        <patternFill>
          <bgColor rgb="FFFD696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microsoft.com/en-us/windows-server/identity/ad-ds/plan/appendix-l--events-to-moni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4EF96-C331-42E5-AF37-8FDDBC7BFB3A}">
  <dimension ref="A2:L89"/>
  <sheetViews>
    <sheetView zoomScale="70" zoomScaleNormal="70" workbookViewId="0">
      <selection activeCell="E7" sqref="E7"/>
    </sheetView>
  </sheetViews>
  <sheetFormatPr defaultColWidth="9.1796875" defaultRowHeight="10.5" x14ac:dyDescent="0.25"/>
  <cols>
    <col min="1" max="1" width="3.7265625" style="1" customWidth="1"/>
    <col min="2" max="2" width="1.7265625" style="1" customWidth="1"/>
    <col min="3" max="3" width="4.26953125" style="1" customWidth="1"/>
    <col min="4" max="4" width="48.1796875" style="1" customWidth="1"/>
    <col min="5" max="5" width="69.7265625" style="1" customWidth="1"/>
    <col min="6" max="6" width="14" style="1" customWidth="1"/>
    <col min="7" max="7" width="10" style="1" customWidth="1"/>
    <col min="8" max="8" width="15.1796875" style="1" customWidth="1"/>
    <col min="9" max="9" width="10.7265625" style="1" customWidth="1"/>
    <col min="10" max="10" width="10.1796875" style="1" bestFit="1" customWidth="1"/>
    <col min="11" max="11" width="5.81640625" style="1" bestFit="1" customWidth="1"/>
    <col min="12" max="12" width="24.7265625" style="1" customWidth="1"/>
    <col min="13" max="16384" width="9.1796875" style="1"/>
  </cols>
  <sheetData>
    <row r="2" spans="1:12" s="60" customFormat="1" ht="14.5" x14ac:dyDescent="0.35">
      <c r="C2" s="61" t="s">
        <v>0</v>
      </c>
      <c r="D2" s="62"/>
      <c r="F2" s="55" t="s">
        <v>1</v>
      </c>
      <c r="G2" s="118" t="s">
        <v>184</v>
      </c>
      <c r="H2" s="118"/>
    </row>
    <row r="3" spans="1:12" s="60" customFormat="1" ht="14.5" x14ac:dyDescent="0.35">
      <c r="C3" s="61" t="s">
        <v>2</v>
      </c>
      <c r="D3" s="62"/>
      <c r="F3" s="55" t="s">
        <v>3</v>
      </c>
      <c r="G3" s="118" t="s">
        <v>573</v>
      </c>
      <c r="H3" s="118"/>
    </row>
    <row r="4" spans="1:12" ht="14.5" x14ac:dyDescent="0.35">
      <c r="C4" s="61" t="s">
        <v>4</v>
      </c>
      <c r="F4" s="55" t="s">
        <v>5</v>
      </c>
      <c r="G4" s="121">
        <v>44426</v>
      </c>
      <c r="H4" s="118"/>
    </row>
    <row r="6" spans="1:12" x14ac:dyDescent="0.25">
      <c r="J6" s="2"/>
    </row>
    <row r="7" spans="1:12" s="3" customFormat="1" ht="15" customHeight="1" x14ac:dyDescent="0.25">
      <c r="A7" s="1"/>
      <c r="B7" s="1"/>
      <c r="C7" s="117" t="s">
        <v>6</v>
      </c>
      <c r="D7" s="117"/>
      <c r="E7" s="104"/>
    </row>
    <row r="8" spans="1:12" s="3" customFormat="1" ht="18.649999999999999" customHeight="1" thickBot="1" x14ac:dyDescent="0.3">
      <c r="A8" s="1"/>
      <c r="B8" s="1"/>
      <c r="C8" s="117"/>
      <c r="D8" s="117"/>
      <c r="E8" s="104"/>
    </row>
    <row r="9" spans="1:12" s="3" customFormat="1" ht="19.5" customHeight="1" thickTop="1" thickBot="1" x14ac:dyDescent="0.3">
      <c r="A9" s="1"/>
      <c r="B9" s="1"/>
      <c r="C9" s="119" t="s">
        <v>7</v>
      </c>
      <c r="D9" s="120"/>
      <c r="E9" s="104"/>
    </row>
    <row r="10" spans="1:12" s="3" customFormat="1" ht="11" thickTop="1" x14ac:dyDescent="0.25"/>
    <row r="11" spans="1:12" s="3" customFormat="1" x14ac:dyDescent="0.25">
      <c r="A11" s="4"/>
      <c r="B11" s="5"/>
      <c r="C11" s="6"/>
      <c r="D11" s="6"/>
      <c r="E11" s="6"/>
      <c r="F11" s="6"/>
      <c r="G11" s="6"/>
      <c r="H11" s="7" t="s">
        <v>8</v>
      </c>
      <c r="I11" s="8" t="s">
        <v>9</v>
      </c>
      <c r="J11" s="57"/>
      <c r="K11" s="8"/>
      <c r="L11" s="9"/>
    </row>
    <row r="12" spans="1:12" s="13" customFormat="1" ht="14.5" x14ac:dyDescent="0.25">
      <c r="A12" s="10"/>
      <c r="B12" s="11"/>
      <c r="C12" s="122" t="s">
        <v>10</v>
      </c>
      <c r="D12" s="123"/>
      <c r="E12" s="105" t="s">
        <v>11</v>
      </c>
      <c r="F12" s="105" t="s">
        <v>12</v>
      </c>
      <c r="G12" s="105" t="s">
        <v>13</v>
      </c>
      <c r="H12" s="65" t="s">
        <v>14</v>
      </c>
      <c r="I12" s="105" t="s">
        <v>15</v>
      </c>
      <c r="J12" s="68" t="s">
        <v>16</v>
      </c>
      <c r="K12" s="79" t="s">
        <v>17</v>
      </c>
      <c r="L12" s="56" t="s">
        <v>18</v>
      </c>
    </row>
    <row r="13" spans="1:12" ht="18.5" x14ac:dyDescent="0.45">
      <c r="A13" s="14" t="s">
        <v>19</v>
      </c>
      <c r="B13" s="15"/>
      <c r="C13" s="124" t="s">
        <v>20</v>
      </c>
      <c r="D13" s="125"/>
      <c r="E13" s="106"/>
      <c r="F13" s="106"/>
      <c r="G13" s="106"/>
      <c r="H13" s="16"/>
      <c r="I13" s="17"/>
      <c r="J13" s="17"/>
      <c r="K13" s="17"/>
      <c r="L13" s="18"/>
    </row>
    <row r="14" spans="1:12" ht="58" x14ac:dyDescent="0.25">
      <c r="A14" s="19"/>
      <c r="B14" s="20"/>
      <c r="C14" s="21">
        <v>1</v>
      </c>
      <c r="D14" s="22" t="s">
        <v>21</v>
      </c>
      <c r="E14" s="44" t="s">
        <v>22</v>
      </c>
      <c r="F14" s="44" t="s">
        <v>23</v>
      </c>
      <c r="G14" s="44">
        <v>30</v>
      </c>
      <c r="H14" s="67" t="s">
        <v>24</v>
      </c>
      <c r="I14" s="66">
        <v>4</v>
      </c>
      <c r="J14" s="77">
        <v>1</v>
      </c>
      <c r="K14" s="26">
        <f t="shared" ref="K14:K35" si="0">$J14*I14/4</f>
        <v>1</v>
      </c>
      <c r="L14" s="23"/>
    </row>
    <row r="15" spans="1:12" ht="29" x14ac:dyDescent="0.25">
      <c r="A15" s="19"/>
      <c r="B15" s="20"/>
      <c r="C15" s="21">
        <v>2</v>
      </c>
      <c r="D15" s="22" t="s">
        <v>25</v>
      </c>
      <c r="E15" s="44" t="s">
        <v>26</v>
      </c>
      <c r="F15" s="44" t="s">
        <v>23</v>
      </c>
      <c r="G15" s="44">
        <v>30</v>
      </c>
      <c r="H15" s="67" t="s">
        <v>27</v>
      </c>
      <c r="I15" s="66">
        <v>4</v>
      </c>
      <c r="J15" s="77">
        <v>1</v>
      </c>
      <c r="K15" s="26">
        <f t="shared" si="0"/>
        <v>1</v>
      </c>
      <c r="L15" s="22"/>
    </row>
    <row r="16" spans="1:12" ht="14.5" x14ac:dyDescent="0.25">
      <c r="A16" s="19"/>
      <c r="B16" s="20"/>
      <c r="C16" s="21"/>
      <c r="D16" s="22"/>
      <c r="E16" s="44"/>
      <c r="F16" s="44"/>
      <c r="G16" s="44"/>
      <c r="H16" s="67" t="s">
        <v>28</v>
      </c>
      <c r="I16" s="66">
        <v>4</v>
      </c>
      <c r="J16" s="77">
        <v>1</v>
      </c>
      <c r="K16" s="26">
        <f t="shared" si="0"/>
        <v>1</v>
      </c>
      <c r="L16" s="23"/>
    </row>
    <row r="17" spans="1:12" ht="14.5" x14ac:dyDescent="0.25">
      <c r="A17" s="19"/>
      <c r="B17" s="20"/>
      <c r="C17" s="21"/>
      <c r="D17" s="22"/>
      <c r="E17" s="44"/>
      <c r="F17" s="44"/>
      <c r="G17" s="44"/>
      <c r="H17" s="67"/>
      <c r="I17" s="66">
        <v>4</v>
      </c>
      <c r="J17" s="77">
        <v>1</v>
      </c>
      <c r="K17" s="26">
        <f t="shared" si="0"/>
        <v>1</v>
      </c>
      <c r="L17" s="23"/>
    </row>
    <row r="18" spans="1:12" ht="14.5" x14ac:dyDescent="0.25">
      <c r="A18" s="19"/>
      <c r="B18" s="20"/>
      <c r="C18" s="21"/>
      <c r="D18" s="22"/>
      <c r="E18" s="44"/>
      <c r="F18" s="44"/>
      <c r="G18" s="44"/>
      <c r="H18" s="67"/>
      <c r="I18" s="66">
        <v>4</v>
      </c>
      <c r="J18" s="77">
        <v>1</v>
      </c>
      <c r="K18" s="26">
        <f t="shared" si="0"/>
        <v>1</v>
      </c>
      <c r="L18" s="23"/>
    </row>
    <row r="19" spans="1:12" ht="14.5" x14ac:dyDescent="0.25">
      <c r="A19" s="19"/>
      <c r="B19" s="20"/>
      <c r="C19" s="21"/>
      <c r="D19" s="22"/>
      <c r="E19" s="44"/>
      <c r="F19" s="44"/>
      <c r="G19" s="44"/>
      <c r="H19" s="67"/>
      <c r="I19" s="66">
        <v>4</v>
      </c>
      <c r="J19" s="77">
        <v>1</v>
      </c>
      <c r="K19" s="26">
        <f t="shared" si="0"/>
        <v>1</v>
      </c>
      <c r="L19" s="23"/>
    </row>
    <row r="20" spans="1:12" ht="14.5" x14ac:dyDescent="0.25">
      <c r="A20" s="19"/>
      <c r="B20" s="20"/>
      <c r="C20" s="21"/>
      <c r="D20" s="22"/>
      <c r="E20" s="44"/>
      <c r="F20" s="44"/>
      <c r="G20" s="44"/>
      <c r="H20" s="67"/>
      <c r="I20" s="66">
        <v>4</v>
      </c>
      <c r="J20" s="77">
        <v>1</v>
      </c>
      <c r="K20" s="26">
        <f t="shared" si="0"/>
        <v>1</v>
      </c>
      <c r="L20" s="23"/>
    </row>
    <row r="21" spans="1:12" ht="14.5" x14ac:dyDescent="0.25">
      <c r="A21" s="19"/>
      <c r="B21" s="20"/>
      <c r="C21" s="21"/>
      <c r="D21" s="24"/>
      <c r="E21" s="44"/>
      <c r="F21" s="44"/>
      <c r="G21" s="44"/>
      <c r="H21" s="25"/>
      <c r="I21" s="26">
        <v>4</v>
      </c>
      <c r="J21" s="77">
        <v>1</v>
      </c>
      <c r="K21" s="26">
        <f t="shared" si="0"/>
        <v>1</v>
      </c>
      <c r="L21" s="27"/>
    </row>
    <row r="22" spans="1:12" ht="14.5" x14ac:dyDescent="0.25">
      <c r="A22" s="19"/>
      <c r="B22" s="20"/>
      <c r="C22" s="21"/>
      <c r="D22" s="24"/>
      <c r="E22" s="44"/>
      <c r="F22" s="44"/>
      <c r="G22" s="44"/>
      <c r="H22" s="25"/>
      <c r="I22" s="26">
        <v>4</v>
      </c>
      <c r="J22" s="77">
        <v>1</v>
      </c>
      <c r="K22" s="26">
        <f t="shared" si="0"/>
        <v>1</v>
      </c>
      <c r="L22" s="27"/>
    </row>
    <row r="23" spans="1:12" ht="14.5" x14ac:dyDescent="0.25">
      <c r="A23" s="19"/>
      <c r="B23" s="20"/>
      <c r="C23" s="21"/>
      <c r="D23" s="24"/>
      <c r="E23" s="44"/>
      <c r="F23" s="44"/>
      <c r="G23" s="44"/>
      <c r="H23" s="67"/>
      <c r="I23" s="26">
        <v>4</v>
      </c>
      <c r="J23" s="77">
        <v>1</v>
      </c>
      <c r="K23" s="26">
        <f t="shared" si="0"/>
        <v>1</v>
      </c>
      <c r="L23" s="27"/>
    </row>
    <row r="24" spans="1:12" ht="14.5" x14ac:dyDescent="0.25">
      <c r="A24" s="19"/>
      <c r="B24" s="20"/>
      <c r="C24" s="21"/>
      <c r="D24" s="24"/>
      <c r="E24" s="44"/>
      <c r="F24" s="44"/>
      <c r="G24" s="44"/>
      <c r="H24" s="67"/>
      <c r="I24" s="26">
        <v>4</v>
      </c>
      <c r="J24" s="77">
        <v>1</v>
      </c>
      <c r="K24" s="26">
        <f t="shared" si="0"/>
        <v>1</v>
      </c>
      <c r="L24" s="27"/>
    </row>
    <row r="25" spans="1:12" ht="14.5" x14ac:dyDescent="0.25">
      <c r="A25" s="19"/>
      <c r="B25" s="20"/>
      <c r="C25" s="21"/>
      <c r="D25" s="24"/>
      <c r="E25" s="44"/>
      <c r="F25" s="44"/>
      <c r="G25" s="44"/>
      <c r="H25" s="67"/>
      <c r="I25" s="26">
        <v>4</v>
      </c>
      <c r="J25" s="77">
        <v>1</v>
      </c>
      <c r="K25" s="26">
        <f t="shared" si="0"/>
        <v>1</v>
      </c>
      <c r="L25" s="27"/>
    </row>
    <row r="26" spans="1:12" ht="14.5" x14ac:dyDescent="0.25">
      <c r="A26" s="19"/>
      <c r="B26" s="20"/>
      <c r="C26" s="21"/>
      <c r="D26" s="24"/>
      <c r="E26" s="44"/>
      <c r="F26" s="44"/>
      <c r="G26" s="44"/>
      <c r="H26" s="67"/>
      <c r="I26" s="26">
        <v>4</v>
      </c>
      <c r="J26" s="77">
        <v>1</v>
      </c>
      <c r="K26" s="26">
        <f t="shared" si="0"/>
        <v>1</v>
      </c>
      <c r="L26" s="27"/>
    </row>
    <row r="27" spans="1:12" ht="14.5" x14ac:dyDescent="0.25">
      <c r="A27" s="19"/>
      <c r="B27" s="20"/>
      <c r="C27" s="21"/>
      <c r="D27" s="24"/>
      <c r="E27" s="44"/>
      <c r="F27" s="44"/>
      <c r="G27" s="44"/>
      <c r="H27" s="67"/>
      <c r="I27" s="26">
        <v>4</v>
      </c>
      <c r="J27" s="77">
        <v>1</v>
      </c>
      <c r="K27" s="26">
        <f t="shared" si="0"/>
        <v>1</v>
      </c>
      <c r="L27" s="27"/>
    </row>
    <row r="28" spans="1:12" ht="14.5" x14ac:dyDescent="0.25">
      <c r="A28" s="19"/>
      <c r="B28" s="20"/>
      <c r="C28" s="21"/>
      <c r="D28" s="24"/>
      <c r="E28" s="44"/>
      <c r="F28" s="44"/>
      <c r="G28" s="44"/>
      <c r="H28" s="67"/>
      <c r="I28" s="26">
        <v>0</v>
      </c>
      <c r="J28" s="78">
        <v>0.5</v>
      </c>
      <c r="K28" s="26">
        <f t="shared" si="0"/>
        <v>0</v>
      </c>
      <c r="L28" s="27"/>
    </row>
    <row r="29" spans="1:12" ht="14.5" x14ac:dyDescent="0.25">
      <c r="A29" s="19"/>
      <c r="B29" s="20"/>
      <c r="C29" s="21"/>
      <c r="D29" s="24"/>
      <c r="E29" s="44"/>
      <c r="F29" s="44"/>
      <c r="G29" s="44"/>
      <c r="H29" s="67"/>
      <c r="I29" s="26">
        <v>0</v>
      </c>
      <c r="J29" s="78">
        <v>0.5</v>
      </c>
      <c r="K29" s="26">
        <f t="shared" si="0"/>
        <v>0</v>
      </c>
      <c r="L29" s="27"/>
    </row>
    <row r="30" spans="1:12" ht="14.5" x14ac:dyDescent="0.25">
      <c r="A30" s="19"/>
      <c r="B30" s="20"/>
      <c r="C30" s="21"/>
      <c r="D30" s="24"/>
      <c r="E30" s="44"/>
      <c r="F30" s="44"/>
      <c r="G30" s="44"/>
      <c r="H30" s="67"/>
      <c r="I30" s="26">
        <v>0</v>
      </c>
      <c r="J30" s="78">
        <v>0.5</v>
      </c>
      <c r="K30" s="26">
        <f t="shared" si="0"/>
        <v>0</v>
      </c>
      <c r="L30" s="27"/>
    </row>
    <row r="31" spans="1:12" ht="14.5" x14ac:dyDescent="0.25">
      <c r="A31" s="19"/>
      <c r="B31" s="20"/>
      <c r="C31" s="21"/>
      <c r="D31" s="24"/>
      <c r="E31" s="44"/>
      <c r="F31" s="44"/>
      <c r="G31" s="44"/>
      <c r="H31" s="67"/>
      <c r="I31" s="26">
        <v>0</v>
      </c>
      <c r="J31" s="78">
        <v>0.5</v>
      </c>
      <c r="K31" s="26">
        <f t="shared" si="0"/>
        <v>0</v>
      </c>
      <c r="L31" s="27"/>
    </row>
    <row r="32" spans="1:12" ht="14.5" x14ac:dyDescent="0.25">
      <c r="A32" s="19"/>
      <c r="B32" s="20"/>
      <c r="C32" s="21"/>
      <c r="D32" s="24"/>
      <c r="E32" s="44"/>
      <c r="F32" s="44"/>
      <c r="G32" s="44"/>
      <c r="H32" s="67"/>
      <c r="I32" s="66">
        <v>0</v>
      </c>
      <c r="J32" s="78">
        <v>0.5</v>
      </c>
      <c r="K32" s="26">
        <f t="shared" si="0"/>
        <v>0</v>
      </c>
      <c r="L32" s="27"/>
    </row>
    <row r="33" spans="1:12" ht="14.5" x14ac:dyDescent="0.25">
      <c r="A33" s="19"/>
      <c r="B33" s="20"/>
      <c r="C33" s="21"/>
      <c r="D33" s="24"/>
      <c r="E33" s="44"/>
      <c r="F33" s="44"/>
      <c r="G33" s="44"/>
      <c r="H33" s="67"/>
      <c r="I33" s="66">
        <v>0</v>
      </c>
      <c r="J33" s="78">
        <v>0.5</v>
      </c>
      <c r="K33" s="26">
        <f t="shared" si="0"/>
        <v>0</v>
      </c>
      <c r="L33" s="27"/>
    </row>
    <row r="34" spans="1:12" ht="14.5" x14ac:dyDescent="0.25">
      <c r="A34" s="19"/>
      <c r="B34" s="20"/>
      <c r="C34" s="21"/>
      <c r="D34" s="24"/>
      <c r="E34" s="44"/>
      <c r="F34" s="44"/>
      <c r="G34" s="44"/>
      <c r="H34" s="67"/>
      <c r="I34" s="66">
        <v>0</v>
      </c>
      <c r="J34" s="78">
        <v>0.5</v>
      </c>
      <c r="K34" s="26">
        <f t="shared" si="0"/>
        <v>0</v>
      </c>
      <c r="L34" s="27"/>
    </row>
    <row r="35" spans="1:12" ht="14.5" x14ac:dyDescent="0.25">
      <c r="A35" s="19"/>
      <c r="B35" s="20"/>
      <c r="C35" s="21"/>
      <c r="D35" s="24"/>
      <c r="E35" s="44"/>
      <c r="F35" s="44"/>
      <c r="G35" s="44"/>
      <c r="H35" s="67"/>
      <c r="I35" s="66">
        <v>0</v>
      </c>
      <c r="J35" s="78">
        <v>0.5</v>
      </c>
      <c r="K35" s="26">
        <f t="shared" si="0"/>
        <v>0</v>
      </c>
      <c r="L35" s="27"/>
    </row>
    <row r="36" spans="1:12" ht="18.5" x14ac:dyDescent="0.45">
      <c r="A36" s="14" t="s">
        <v>29</v>
      </c>
      <c r="B36" s="20"/>
      <c r="C36" s="124"/>
      <c r="D36" s="125"/>
      <c r="E36" s="106"/>
      <c r="F36" s="106"/>
      <c r="G36" s="106"/>
      <c r="H36" s="16" t="str">
        <f>IF(ISERROR(COUNTIF(H37:H43,"Y")/(COUNTIF(H37:H43,"Y")+COUNTIF(H37:H43,"N")+COUNTIF(H37:H43,"P")))," ",COUNTIF(H37:H43,"Y")/(COUNTIF(H37:H43,"Y")+COUNTIF(H37:H43,"N")+COUNTIF(H37:H43,"P")))</f>
        <v xml:space="preserve"> </v>
      </c>
      <c r="I36" s="17"/>
      <c r="J36" s="17"/>
      <c r="K36" s="17"/>
      <c r="L36" s="18"/>
    </row>
    <row r="37" spans="1:12" ht="14.5" x14ac:dyDescent="0.25">
      <c r="A37" s="19"/>
      <c r="B37" s="20"/>
      <c r="C37" s="21"/>
      <c r="D37" s="22"/>
      <c r="E37" s="44"/>
      <c r="F37" s="44"/>
      <c r="G37" s="44"/>
      <c r="H37" s="67"/>
      <c r="I37" s="66">
        <v>0</v>
      </c>
      <c r="J37" s="77">
        <v>1</v>
      </c>
      <c r="K37" s="26">
        <f t="shared" ref="K37:K43" si="1">$J37*I37/4</f>
        <v>0</v>
      </c>
      <c r="L37" s="23"/>
    </row>
    <row r="38" spans="1:12" ht="14.5" x14ac:dyDescent="0.25">
      <c r="A38" s="19"/>
      <c r="B38" s="20"/>
      <c r="C38" s="21"/>
      <c r="D38" s="22"/>
      <c r="E38" s="44"/>
      <c r="F38" s="44"/>
      <c r="G38" s="44"/>
      <c r="H38" s="67"/>
      <c r="I38" s="66">
        <v>0</v>
      </c>
      <c r="J38" s="77">
        <v>1</v>
      </c>
      <c r="K38" s="26">
        <f t="shared" si="1"/>
        <v>0</v>
      </c>
      <c r="L38" s="23"/>
    </row>
    <row r="39" spans="1:12" ht="14.5" x14ac:dyDescent="0.25">
      <c r="A39" s="19"/>
      <c r="B39" s="20"/>
      <c r="C39" s="21"/>
      <c r="D39" s="22"/>
      <c r="E39" s="44"/>
      <c r="F39" s="44"/>
      <c r="G39" s="44"/>
      <c r="H39" s="67"/>
      <c r="I39" s="66">
        <v>0</v>
      </c>
      <c r="J39" s="77">
        <v>1</v>
      </c>
      <c r="K39" s="26">
        <f t="shared" si="1"/>
        <v>0</v>
      </c>
      <c r="L39" s="23"/>
    </row>
    <row r="40" spans="1:12" ht="14.5" x14ac:dyDescent="0.25">
      <c r="A40" s="19"/>
      <c r="B40" s="20"/>
      <c r="C40" s="21"/>
      <c r="D40" s="22"/>
      <c r="E40" s="44"/>
      <c r="F40" s="44"/>
      <c r="G40" s="44"/>
      <c r="H40" s="67"/>
      <c r="I40" s="66">
        <v>0</v>
      </c>
      <c r="J40" s="77">
        <v>1</v>
      </c>
      <c r="K40" s="26">
        <f t="shared" si="1"/>
        <v>0</v>
      </c>
      <c r="L40" s="23"/>
    </row>
    <row r="41" spans="1:12" ht="14.5" x14ac:dyDescent="0.25">
      <c r="A41" s="19"/>
      <c r="B41" s="20"/>
      <c r="C41" s="21"/>
      <c r="D41" s="22"/>
      <c r="E41" s="44"/>
      <c r="F41" s="44"/>
      <c r="G41" s="44"/>
      <c r="H41" s="67"/>
      <c r="I41" s="66">
        <v>0</v>
      </c>
      <c r="J41" s="77">
        <v>1</v>
      </c>
      <c r="K41" s="26">
        <f t="shared" si="1"/>
        <v>0</v>
      </c>
      <c r="L41" s="23"/>
    </row>
    <row r="42" spans="1:12" ht="14.5" x14ac:dyDescent="0.25">
      <c r="A42" s="19"/>
      <c r="B42" s="20"/>
      <c r="C42" s="21"/>
      <c r="D42" s="22"/>
      <c r="E42" s="44"/>
      <c r="F42" s="44"/>
      <c r="G42" s="44"/>
      <c r="H42" s="67"/>
      <c r="I42" s="66">
        <v>0</v>
      </c>
      <c r="J42" s="77">
        <v>1</v>
      </c>
      <c r="K42" s="26">
        <f t="shared" si="1"/>
        <v>0</v>
      </c>
      <c r="L42" s="23"/>
    </row>
    <row r="43" spans="1:12" ht="14.5" x14ac:dyDescent="0.25">
      <c r="A43" s="19"/>
      <c r="B43" s="20"/>
      <c r="C43" s="21"/>
      <c r="D43" s="22"/>
      <c r="E43" s="44"/>
      <c r="F43" s="44"/>
      <c r="G43" s="44"/>
      <c r="H43" s="67"/>
      <c r="I43" s="66">
        <v>0</v>
      </c>
      <c r="J43" s="77">
        <v>1</v>
      </c>
      <c r="K43" s="26">
        <f t="shared" si="1"/>
        <v>0</v>
      </c>
      <c r="L43" s="23"/>
    </row>
    <row r="44" spans="1:12" ht="18.5" x14ac:dyDescent="0.45">
      <c r="A44" s="14" t="s">
        <v>30</v>
      </c>
      <c r="B44" s="20"/>
      <c r="C44" s="124"/>
      <c r="D44" s="125"/>
      <c r="E44" s="106"/>
      <c r="F44" s="106"/>
      <c r="G44" s="106"/>
      <c r="H44" s="16"/>
      <c r="I44" s="17"/>
      <c r="J44" s="17"/>
      <c r="K44" s="17"/>
      <c r="L44" s="18"/>
    </row>
    <row r="45" spans="1:12" ht="14.5" x14ac:dyDescent="0.25">
      <c r="A45" s="19"/>
      <c r="B45" s="20"/>
      <c r="C45" s="21"/>
      <c r="D45" s="22"/>
      <c r="E45" s="44"/>
      <c r="F45" s="44"/>
      <c r="G45" s="44"/>
      <c r="H45" s="67"/>
      <c r="I45" s="66">
        <v>4</v>
      </c>
      <c r="J45" s="77">
        <v>1</v>
      </c>
      <c r="K45" s="26">
        <f t="shared" ref="K45:K63" si="2">$J45*I45/4</f>
        <v>1</v>
      </c>
      <c r="L45" s="23"/>
    </row>
    <row r="46" spans="1:12" ht="14.5" x14ac:dyDescent="0.25">
      <c r="A46" s="19"/>
      <c r="B46" s="20"/>
      <c r="C46" s="21"/>
      <c r="D46" s="22"/>
      <c r="E46" s="44"/>
      <c r="F46" s="44"/>
      <c r="G46" s="44"/>
      <c r="H46" s="67"/>
      <c r="I46" s="66">
        <v>4</v>
      </c>
      <c r="J46" s="77">
        <v>1</v>
      </c>
      <c r="K46" s="26">
        <f t="shared" si="2"/>
        <v>1</v>
      </c>
      <c r="L46" s="23"/>
    </row>
    <row r="47" spans="1:12" ht="14.5" x14ac:dyDescent="0.25">
      <c r="A47" s="19"/>
      <c r="B47" s="20"/>
      <c r="C47" s="21"/>
      <c r="D47" s="22"/>
      <c r="E47" s="44"/>
      <c r="F47" s="44"/>
      <c r="G47" s="44"/>
      <c r="H47" s="67"/>
      <c r="I47" s="66">
        <v>4</v>
      </c>
      <c r="J47" s="77">
        <v>1</v>
      </c>
      <c r="K47" s="26">
        <f t="shared" si="2"/>
        <v>1</v>
      </c>
      <c r="L47" s="23"/>
    </row>
    <row r="48" spans="1:12" ht="14.5" x14ac:dyDescent="0.25">
      <c r="A48" s="19"/>
      <c r="B48" s="20"/>
      <c r="C48" s="21"/>
      <c r="D48" s="22"/>
      <c r="E48" s="44"/>
      <c r="F48" s="44"/>
      <c r="G48" s="44"/>
      <c r="H48" s="67"/>
      <c r="I48" s="66">
        <v>4</v>
      </c>
      <c r="J48" s="77">
        <v>1</v>
      </c>
      <c r="K48" s="26">
        <f t="shared" si="2"/>
        <v>1</v>
      </c>
      <c r="L48" s="23"/>
    </row>
    <row r="49" spans="1:12" ht="14.5" x14ac:dyDescent="0.25">
      <c r="A49" s="19"/>
      <c r="B49" s="20"/>
      <c r="C49" s="21"/>
      <c r="D49" s="22"/>
      <c r="E49" s="44"/>
      <c r="F49" s="44"/>
      <c r="G49" s="44"/>
      <c r="H49" s="67"/>
      <c r="I49" s="66">
        <v>4</v>
      </c>
      <c r="J49" s="77">
        <v>1</v>
      </c>
      <c r="K49" s="26">
        <f t="shared" si="2"/>
        <v>1</v>
      </c>
      <c r="L49" s="23"/>
    </row>
    <row r="50" spans="1:12" ht="14.5" x14ac:dyDescent="0.25">
      <c r="A50" s="19"/>
      <c r="B50" s="20"/>
      <c r="C50" s="21"/>
      <c r="D50" s="22"/>
      <c r="E50" s="44"/>
      <c r="F50" s="44"/>
      <c r="G50" s="44"/>
      <c r="H50" s="67"/>
      <c r="I50" s="66">
        <v>4</v>
      </c>
      <c r="J50" s="77">
        <v>1</v>
      </c>
      <c r="K50" s="26">
        <f t="shared" si="2"/>
        <v>1</v>
      </c>
      <c r="L50" s="23"/>
    </row>
    <row r="51" spans="1:12" ht="14.5" x14ac:dyDescent="0.25">
      <c r="A51" s="19"/>
      <c r="B51" s="20"/>
      <c r="C51" s="21"/>
      <c r="D51" s="22"/>
      <c r="E51" s="44"/>
      <c r="F51" s="44"/>
      <c r="G51" s="44"/>
      <c r="H51" s="67"/>
      <c r="I51" s="66">
        <v>4</v>
      </c>
      <c r="J51" s="77">
        <v>1</v>
      </c>
      <c r="K51" s="26">
        <f t="shared" si="2"/>
        <v>1</v>
      </c>
      <c r="L51" s="23"/>
    </row>
    <row r="52" spans="1:12" ht="14.5" x14ac:dyDescent="0.25">
      <c r="A52" s="19"/>
      <c r="B52" s="20"/>
      <c r="C52" s="28"/>
      <c r="D52" s="22"/>
      <c r="E52" s="44"/>
      <c r="F52" s="44"/>
      <c r="G52" s="44"/>
      <c r="H52" s="67"/>
      <c r="I52" s="66">
        <v>4</v>
      </c>
      <c r="J52" s="77">
        <v>1</v>
      </c>
      <c r="K52" s="26">
        <f t="shared" si="2"/>
        <v>1</v>
      </c>
      <c r="L52" s="23"/>
    </row>
    <row r="53" spans="1:12" ht="14.5" x14ac:dyDescent="0.25">
      <c r="A53" s="19"/>
      <c r="B53" s="20"/>
      <c r="C53" s="28"/>
      <c r="D53" s="22"/>
      <c r="E53" s="44"/>
      <c r="F53" s="44"/>
      <c r="G53" s="44"/>
      <c r="H53" s="67"/>
      <c r="I53" s="66">
        <v>4</v>
      </c>
      <c r="J53" s="77">
        <v>1</v>
      </c>
      <c r="K53" s="26">
        <f t="shared" si="2"/>
        <v>1</v>
      </c>
      <c r="L53" s="23"/>
    </row>
    <row r="54" spans="1:12" ht="14.5" x14ac:dyDescent="0.25">
      <c r="A54" s="19"/>
      <c r="B54" s="20"/>
      <c r="C54" s="28"/>
      <c r="D54" s="22"/>
      <c r="E54" s="44"/>
      <c r="F54" s="44"/>
      <c r="G54" s="44"/>
      <c r="H54" s="67"/>
      <c r="I54" s="66">
        <v>4</v>
      </c>
      <c r="J54" s="77">
        <v>1</v>
      </c>
      <c r="K54" s="26">
        <f t="shared" si="2"/>
        <v>1</v>
      </c>
      <c r="L54" s="23"/>
    </row>
    <row r="55" spans="1:12" ht="14.5" x14ac:dyDescent="0.25">
      <c r="A55" s="19"/>
      <c r="B55" s="20"/>
      <c r="C55" s="21"/>
      <c r="D55" s="22"/>
      <c r="E55" s="44"/>
      <c r="F55" s="44"/>
      <c r="G55" s="44"/>
      <c r="H55" s="67"/>
      <c r="I55" s="66">
        <v>4</v>
      </c>
      <c r="J55" s="77">
        <v>1</v>
      </c>
      <c r="K55" s="26">
        <f t="shared" si="2"/>
        <v>1</v>
      </c>
      <c r="L55" s="23"/>
    </row>
    <row r="56" spans="1:12" ht="14.5" x14ac:dyDescent="0.25">
      <c r="A56" s="19"/>
      <c r="B56" s="20"/>
      <c r="C56" s="21"/>
      <c r="D56" s="22"/>
      <c r="E56" s="44"/>
      <c r="F56" s="44"/>
      <c r="G56" s="44"/>
      <c r="H56" s="67"/>
      <c r="I56" s="66">
        <v>4</v>
      </c>
      <c r="J56" s="77">
        <v>1</v>
      </c>
      <c r="K56" s="26">
        <f t="shared" si="2"/>
        <v>1</v>
      </c>
      <c r="L56" s="23"/>
    </row>
    <row r="57" spans="1:12" ht="14.5" x14ac:dyDescent="0.25">
      <c r="A57" s="19"/>
      <c r="B57" s="20"/>
      <c r="C57" s="21"/>
      <c r="D57" s="22"/>
      <c r="E57" s="44"/>
      <c r="F57" s="44"/>
      <c r="G57" s="44"/>
      <c r="H57" s="67"/>
      <c r="I57" s="66">
        <v>4</v>
      </c>
      <c r="J57" s="77">
        <v>1</v>
      </c>
      <c r="K57" s="26">
        <f t="shared" si="2"/>
        <v>1</v>
      </c>
      <c r="L57" s="23"/>
    </row>
    <row r="58" spans="1:12" ht="14.5" x14ac:dyDescent="0.25">
      <c r="A58" s="19"/>
      <c r="B58" s="20"/>
      <c r="C58" s="28"/>
      <c r="D58" s="22"/>
      <c r="E58" s="44"/>
      <c r="F58" s="44"/>
      <c r="G58" s="44"/>
      <c r="H58" s="67"/>
      <c r="I58" s="66">
        <v>4</v>
      </c>
      <c r="J58" s="77">
        <v>1</v>
      </c>
      <c r="K58" s="26">
        <f t="shared" si="2"/>
        <v>1</v>
      </c>
      <c r="L58" s="23"/>
    </row>
    <row r="59" spans="1:12" ht="14.5" x14ac:dyDescent="0.25">
      <c r="A59" s="19"/>
      <c r="B59" s="20"/>
      <c r="C59" s="28"/>
      <c r="D59" s="22"/>
      <c r="E59" s="44"/>
      <c r="F59" s="44"/>
      <c r="G59" s="44"/>
      <c r="H59" s="67"/>
      <c r="I59" s="66">
        <v>4</v>
      </c>
      <c r="J59" s="77">
        <v>1</v>
      </c>
      <c r="K59" s="26">
        <f t="shared" si="2"/>
        <v>1</v>
      </c>
      <c r="L59" s="23"/>
    </row>
    <row r="60" spans="1:12" ht="14.5" x14ac:dyDescent="0.25">
      <c r="A60" s="19"/>
      <c r="B60" s="20"/>
      <c r="C60" s="28"/>
      <c r="D60" s="22"/>
      <c r="E60" s="44"/>
      <c r="F60" s="44"/>
      <c r="G60" s="44"/>
      <c r="H60" s="67"/>
      <c r="I60" s="66">
        <v>4</v>
      </c>
      <c r="J60" s="77">
        <v>1</v>
      </c>
      <c r="K60" s="26">
        <f t="shared" si="2"/>
        <v>1</v>
      </c>
      <c r="L60" s="23"/>
    </row>
    <row r="61" spans="1:12" ht="14.5" x14ac:dyDescent="0.25">
      <c r="A61" s="19"/>
      <c r="B61" s="20"/>
      <c r="C61" s="21"/>
      <c r="D61" s="42"/>
      <c r="E61" s="44"/>
      <c r="F61" s="44"/>
      <c r="G61" s="44"/>
      <c r="H61" s="67"/>
      <c r="I61" s="66">
        <v>4</v>
      </c>
      <c r="J61" s="77">
        <v>1</v>
      </c>
      <c r="K61" s="26">
        <f t="shared" si="2"/>
        <v>1</v>
      </c>
      <c r="L61" s="23"/>
    </row>
    <row r="62" spans="1:12" ht="14.5" x14ac:dyDescent="0.25">
      <c r="A62" s="19"/>
      <c r="B62" s="20"/>
      <c r="C62" s="21"/>
      <c r="D62" s="22"/>
      <c r="E62" s="44"/>
      <c r="F62" s="44"/>
      <c r="G62" s="44"/>
      <c r="H62" s="67"/>
      <c r="I62" s="66">
        <v>4</v>
      </c>
      <c r="J62" s="77">
        <v>1</v>
      </c>
      <c r="K62" s="26">
        <f t="shared" si="2"/>
        <v>1</v>
      </c>
      <c r="L62" s="23"/>
    </row>
    <row r="63" spans="1:12" ht="14.5" x14ac:dyDescent="0.25">
      <c r="A63" s="19"/>
      <c r="B63" s="20"/>
      <c r="C63" s="21"/>
      <c r="D63" s="22"/>
      <c r="E63" s="44"/>
      <c r="F63" s="44"/>
      <c r="G63" s="44"/>
      <c r="H63" s="67"/>
      <c r="I63" s="66">
        <v>4</v>
      </c>
      <c r="J63" s="77">
        <v>1</v>
      </c>
      <c r="K63" s="26">
        <f t="shared" si="2"/>
        <v>1</v>
      </c>
      <c r="L63" s="23"/>
    </row>
    <row r="64" spans="1:12" ht="18.5" x14ac:dyDescent="0.45">
      <c r="A64" s="14" t="s">
        <v>31</v>
      </c>
      <c r="B64" s="20"/>
      <c r="C64" s="124"/>
      <c r="D64" s="125"/>
      <c r="E64" s="106"/>
      <c r="F64" s="106"/>
      <c r="G64" s="106"/>
      <c r="H64" s="16" t="str">
        <f>IF(ISERROR(COUNTIF(H65:H71,"Y")/(COUNTIF(H65:H71,"Y")+COUNTIF(H65:H71,"N")+COUNTIF(H65:H71,"P")))," ",COUNTIF(H65:H71,"Y")/(COUNTIF(H65:H71,"Y")+COUNTIF(H65:H71,"N")+COUNTIF(H65:H71,"P")))</f>
        <v xml:space="preserve"> </v>
      </c>
      <c r="I64" s="17"/>
      <c r="J64" s="17"/>
      <c r="K64" s="17"/>
      <c r="L64" s="18"/>
    </row>
    <row r="65" spans="1:12" ht="14.5" x14ac:dyDescent="0.25">
      <c r="A65" s="19"/>
      <c r="B65" s="20"/>
      <c r="C65" s="28"/>
      <c r="D65" s="22"/>
      <c r="E65" s="44"/>
      <c r="F65" s="44"/>
      <c r="G65" s="44"/>
      <c r="H65" s="67"/>
      <c r="I65" s="66">
        <v>4</v>
      </c>
      <c r="J65" s="77">
        <v>1</v>
      </c>
      <c r="K65" s="26">
        <f t="shared" ref="K65:K78" si="3">$J65*I65/4</f>
        <v>1</v>
      </c>
      <c r="L65" s="23"/>
    </row>
    <row r="66" spans="1:12" ht="14.5" x14ac:dyDescent="0.25">
      <c r="A66" s="19"/>
      <c r="B66" s="20"/>
      <c r="C66" s="28"/>
      <c r="D66" s="22"/>
      <c r="E66" s="44"/>
      <c r="F66" s="44"/>
      <c r="G66" s="44"/>
      <c r="H66" s="67"/>
      <c r="I66" s="66">
        <v>4</v>
      </c>
      <c r="J66" s="77">
        <v>1</v>
      </c>
      <c r="K66" s="26">
        <f t="shared" si="3"/>
        <v>1</v>
      </c>
      <c r="L66" s="23"/>
    </row>
    <row r="67" spans="1:12" ht="14.5" x14ac:dyDescent="0.25">
      <c r="A67" s="19"/>
      <c r="B67" s="20"/>
      <c r="C67" s="28"/>
      <c r="D67" s="22"/>
      <c r="E67" s="22"/>
      <c r="F67" s="44"/>
      <c r="G67" s="44"/>
      <c r="H67" s="67"/>
      <c r="I67" s="66">
        <v>4</v>
      </c>
      <c r="J67" s="77">
        <v>1</v>
      </c>
      <c r="K67" s="26">
        <f t="shared" si="3"/>
        <v>1</v>
      </c>
      <c r="L67" s="23"/>
    </row>
    <row r="68" spans="1:12" ht="14.5" x14ac:dyDescent="0.25">
      <c r="A68" s="19"/>
      <c r="B68" s="20"/>
      <c r="C68" s="28"/>
      <c r="D68" s="22"/>
      <c r="E68" s="44"/>
      <c r="F68" s="44"/>
      <c r="G68" s="44"/>
      <c r="H68" s="67"/>
      <c r="I68" s="66">
        <v>4</v>
      </c>
      <c r="J68" s="77">
        <v>1</v>
      </c>
      <c r="K68" s="26">
        <f t="shared" si="3"/>
        <v>1</v>
      </c>
      <c r="L68" s="23"/>
    </row>
    <row r="69" spans="1:12" ht="14.5" x14ac:dyDescent="0.25">
      <c r="A69" s="19"/>
      <c r="B69" s="20"/>
      <c r="C69" s="28"/>
      <c r="D69" s="22"/>
      <c r="E69" s="44"/>
      <c r="F69" s="44"/>
      <c r="G69" s="44"/>
      <c r="H69" s="67"/>
      <c r="I69" s="66">
        <v>4</v>
      </c>
      <c r="J69" s="77">
        <v>1</v>
      </c>
      <c r="K69" s="26">
        <f t="shared" si="3"/>
        <v>1</v>
      </c>
      <c r="L69" s="23"/>
    </row>
    <row r="70" spans="1:12" ht="14.5" x14ac:dyDescent="0.25">
      <c r="A70" s="19"/>
      <c r="B70" s="20"/>
      <c r="C70" s="28"/>
      <c r="D70" s="22"/>
      <c r="E70" s="44"/>
      <c r="F70" s="44"/>
      <c r="G70" s="44"/>
      <c r="H70" s="67"/>
      <c r="I70" s="66">
        <v>4</v>
      </c>
      <c r="J70" s="77">
        <v>1</v>
      </c>
      <c r="K70" s="26">
        <f t="shared" si="3"/>
        <v>1</v>
      </c>
      <c r="L70" s="23"/>
    </row>
    <row r="71" spans="1:12" ht="14.5" x14ac:dyDescent="0.25">
      <c r="A71" s="19"/>
      <c r="B71" s="20"/>
      <c r="C71" s="28"/>
      <c r="D71" s="22"/>
      <c r="E71" s="44"/>
      <c r="F71" s="44"/>
      <c r="G71" s="44"/>
      <c r="H71" s="67"/>
      <c r="I71" s="66">
        <v>4</v>
      </c>
      <c r="J71" s="77">
        <v>1</v>
      </c>
      <c r="K71" s="26">
        <f t="shared" si="3"/>
        <v>1</v>
      </c>
      <c r="L71" s="23"/>
    </row>
    <row r="72" spans="1:12" ht="14.5" x14ac:dyDescent="0.25">
      <c r="A72" s="19"/>
      <c r="B72" s="20"/>
      <c r="C72" s="28"/>
      <c r="D72" s="22"/>
      <c r="E72" s="44"/>
      <c r="F72" s="44"/>
      <c r="G72" s="44"/>
      <c r="H72" s="67"/>
      <c r="I72" s="66">
        <v>1</v>
      </c>
      <c r="J72" s="77">
        <v>1</v>
      </c>
      <c r="K72" s="26">
        <f t="shared" si="3"/>
        <v>0.25</v>
      </c>
      <c r="L72" s="23"/>
    </row>
    <row r="73" spans="1:12" ht="14.5" x14ac:dyDescent="0.25">
      <c r="A73" s="19"/>
      <c r="B73" s="20"/>
      <c r="C73" s="28"/>
      <c r="D73" s="22"/>
      <c r="E73" s="44"/>
      <c r="F73" s="44"/>
      <c r="G73" s="44"/>
      <c r="H73" s="67"/>
      <c r="I73" s="66">
        <v>4</v>
      </c>
      <c r="J73" s="77">
        <v>1</v>
      </c>
      <c r="K73" s="26">
        <f t="shared" si="3"/>
        <v>1</v>
      </c>
      <c r="L73" s="23"/>
    </row>
    <row r="74" spans="1:12" ht="14.5" x14ac:dyDescent="0.25">
      <c r="A74" s="19"/>
      <c r="B74" s="20"/>
      <c r="C74" s="21"/>
      <c r="D74" s="22"/>
      <c r="E74" s="44"/>
      <c r="F74" s="44"/>
      <c r="G74" s="44"/>
      <c r="H74" s="67"/>
      <c r="I74" s="66">
        <v>4</v>
      </c>
      <c r="J74" s="77">
        <v>1</v>
      </c>
      <c r="K74" s="26">
        <f t="shared" si="3"/>
        <v>1</v>
      </c>
      <c r="L74" s="23"/>
    </row>
    <row r="75" spans="1:12" ht="14.5" x14ac:dyDescent="0.25">
      <c r="A75" s="19"/>
      <c r="B75" s="20"/>
      <c r="C75" s="21"/>
      <c r="D75" s="22"/>
      <c r="E75" s="44"/>
      <c r="F75" s="44"/>
      <c r="G75" s="44"/>
      <c r="H75" s="67"/>
      <c r="I75" s="66">
        <v>0</v>
      </c>
      <c r="J75" s="78">
        <v>0.5</v>
      </c>
      <c r="K75" s="26">
        <f t="shared" si="3"/>
        <v>0</v>
      </c>
      <c r="L75" s="23"/>
    </row>
    <row r="76" spans="1:12" ht="14.5" x14ac:dyDescent="0.25">
      <c r="A76" s="19"/>
      <c r="B76" s="20"/>
      <c r="C76" s="21"/>
      <c r="D76" s="22"/>
      <c r="E76" s="44"/>
      <c r="F76" s="44"/>
      <c r="G76" s="44"/>
      <c r="H76" s="67"/>
      <c r="I76" s="66">
        <v>0</v>
      </c>
      <c r="J76" s="78">
        <v>0.5</v>
      </c>
      <c r="K76" s="26">
        <f t="shared" si="3"/>
        <v>0</v>
      </c>
      <c r="L76" s="23"/>
    </row>
    <row r="77" spans="1:12" ht="14.5" x14ac:dyDescent="0.25">
      <c r="A77" s="19"/>
      <c r="B77" s="20"/>
      <c r="C77" s="21"/>
      <c r="D77" s="22"/>
      <c r="E77" s="44"/>
      <c r="F77" s="44"/>
      <c r="G77" s="44"/>
      <c r="H77" s="67"/>
      <c r="I77" s="66">
        <v>0</v>
      </c>
      <c r="J77" s="78">
        <v>0.5</v>
      </c>
      <c r="K77" s="26">
        <f t="shared" si="3"/>
        <v>0</v>
      </c>
      <c r="L77" s="23"/>
    </row>
    <row r="78" spans="1:12" ht="14.5" x14ac:dyDescent="0.25">
      <c r="A78" s="19"/>
      <c r="B78" s="20"/>
      <c r="C78" s="30"/>
      <c r="D78" s="31"/>
      <c r="E78" s="46"/>
      <c r="F78" s="44"/>
      <c r="G78" s="44"/>
      <c r="H78" s="67"/>
      <c r="I78" s="66">
        <v>0</v>
      </c>
      <c r="J78" s="78">
        <v>0.5</v>
      </c>
      <c r="K78" s="26">
        <f t="shared" si="3"/>
        <v>0</v>
      </c>
      <c r="L78" s="32"/>
    </row>
    <row r="79" spans="1:12" x14ac:dyDescent="0.25">
      <c r="A79" s="33"/>
      <c r="B79" s="34"/>
      <c r="C79" s="6"/>
      <c r="D79" s="6"/>
      <c r="E79" s="6"/>
      <c r="F79" s="6"/>
      <c r="G79" s="6"/>
      <c r="H79" s="6"/>
      <c r="I79" s="6"/>
      <c r="J79" s="69"/>
      <c r="K79" s="6"/>
      <c r="L79" s="6"/>
    </row>
    <row r="80" spans="1:12" ht="14.5" x14ac:dyDescent="0.25">
      <c r="B80" s="6"/>
      <c r="C80" s="126" t="s">
        <v>32</v>
      </c>
      <c r="D80" s="127"/>
      <c r="E80" s="107"/>
      <c r="F80" s="107"/>
      <c r="G80" s="107"/>
      <c r="H80" s="75" t="str">
        <f>COUNTIF(H14:H78,"Y")&amp;" out of "&amp;COUNTIF(H14:H78,"Y")+COUNTIF(H14:H78,"N")+COUNTIF(H14:H78,"P")</f>
        <v>1 out of 2</v>
      </c>
      <c r="I80" s="76">
        <f>IF(ISERROR(AVERAGE(I14:I35,I37:I43,I45:I63,I65:I78)),"",AVERAGE(I14:I35,I37:I43,I45:I63,I65:I78))</f>
        <v>2.725806451612903</v>
      </c>
      <c r="J80" s="76">
        <f>SUM(J14:J78)</f>
        <v>56</v>
      </c>
      <c r="K80" s="76">
        <f>SUM(K14:K78)</f>
        <v>42.25</v>
      </c>
      <c r="L80" s="74"/>
    </row>
    <row r="81" spans="2:12" ht="14.5" x14ac:dyDescent="0.25">
      <c r="B81" s="6"/>
      <c r="C81" s="6"/>
      <c r="D81" s="36" t="s">
        <v>33</v>
      </c>
      <c r="E81" s="36"/>
      <c r="F81" s="36"/>
      <c r="G81" s="36"/>
      <c r="H81" s="37">
        <f>IF(ISERROR(COUNTIF(H14:H48,"Y")/(COUNTIF(H14:H48,"Y")+COUNTIF(H14:H48,"N")+COUNTIF(H14:H48,"P")))," ",COUNTIF(H14:H48,"Y")/(COUNTIF(H14:H48,"Y")+COUNTIF(H14:H48,"N")+COUNTIF(H14:H48,"P")))</f>
        <v>0.5</v>
      </c>
      <c r="I81" s="38">
        <f>IF(ISERROR(I80*0.25),"",I80*0.25)</f>
        <v>0.68145161290322576</v>
      </c>
      <c r="J81" s="38"/>
      <c r="K81" s="38">
        <f>K80/J80</f>
        <v>0.7544642857142857</v>
      </c>
      <c r="L81" s="6"/>
    </row>
    <row r="84" spans="2:12" ht="14.5" x14ac:dyDescent="0.35">
      <c r="C84" s="39"/>
      <c r="D84" s="40"/>
      <c r="E84" s="40"/>
      <c r="F84" s="40"/>
      <c r="G84" s="40"/>
    </row>
    <row r="85" spans="2:12" ht="14.5" x14ac:dyDescent="0.35">
      <c r="C85" s="41"/>
      <c r="D85" s="40"/>
      <c r="E85" s="40"/>
      <c r="F85" s="40"/>
      <c r="G85" s="40"/>
    </row>
    <row r="86" spans="2:12" ht="14.5" x14ac:dyDescent="0.35">
      <c r="C86" s="41"/>
      <c r="D86" s="40"/>
      <c r="E86" s="40"/>
      <c r="F86" s="40"/>
      <c r="G86" s="40"/>
    </row>
    <row r="87" spans="2:12" ht="14.5" x14ac:dyDescent="0.35">
      <c r="C87" s="41"/>
      <c r="D87" s="40"/>
      <c r="E87" s="40"/>
      <c r="F87" s="40"/>
      <c r="G87" s="40"/>
    </row>
    <row r="88" spans="2:12" ht="14.5" x14ac:dyDescent="0.25">
      <c r="C88" s="116"/>
      <c r="D88" s="116"/>
      <c r="E88" s="103"/>
      <c r="F88" s="103"/>
      <c r="G88" s="103"/>
    </row>
    <row r="89" spans="2:12" ht="14.5" x14ac:dyDescent="0.35">
      <c r="C89" s="40"/>
      <c r="D89" s="40"/>
      <c r="E89" s="40"/>
      <c r="F89" s="40"/>
      <c r="G89" s="40"/>
    </row>
  </sheetData>
  <mergeCells count="12">
    <mergeCell ref="C88:D88"/>
    <mergeCell ref="C7:D8"/>
    <mergeCell ref="G2:H2"/>
    <mergeCell ref="G3:H3"/>
    <mergeCell ref="C9:D9"/>
    <mergeCell ref="G4:H4"/>
    <mergeCell ref="C12:D12"/>
    <mergeCell ref="C13:D13"/>
    <mergeCell ref="C36:D36"/>
    <mergeCell ref="C44:D44"/>
    <mergeCell ref="C64:D64"/>
    <mergeCell ref="C80:D80"/>
  </mergeCells>
  <conditionalFormatting sqref="H14:I35 H37:I43 K45:K78 K15:K43 I36 I45:I78">
    <cfRule type="cellIs" dxfId="324" priority="23" operator="equal">
      <formula>"N"</formula>
    </cfRule>
    <cfRule type="cellIs" dxfId="323" priority="24" operator="equal">
      <formula>"Y"</formula>
    </cfRule>
  </conditionalFormatting>
  <conditionalFormatting sqref="K44 I44">
    <cfRule type="cellIs" dxfId="322" priority="21" operator="equal">
      <formula>"N"</formula>
    </cfRule>
    <cfRule type="cellIs" dxfId="321" priority="22" operator="equal">
      <formula>"Y"</formula>
    </cfRule>
  </conditionalFormatting>
  <conditionalFormatting sqref="H14:I35 H37:I43">
    <cfRule type="cellIs" dxfId="320" priority="20" operator="equal">
      <formula>"P"</formula>
    </cfRule>
  </conditionalFormatting>
  <conditionalFormatting sqref="H45:I63">
    <cfRule type="cellIs" dxfId="319" priority="18" operator="equal">
      <formula>"N"</formula>
    </cfRule>
    <cfRule type="cellIs" dxfId="318" priority="19" operator="equal">
      <formula>"Y"</formula>
    </cfRule>
  </conditionalFormatting>
  <conditionalFormatting sqref="H45:I63">
    <cfRule type="cellIs" dxfId="317" priority="17" operator="equal">
      <formula>"P"</formula>
    </cfRule>
  </conditionalFormatting>
  <conditionalFormatting sqref="H65:I78">
    <cfRule type="cellIs" dxfId="316" priority="15" operator="equal">
      <formula>"N"</formula>
    </cfRule>
    <cfRule type="cellIs" dxfId="315" priority="16" operator="equal">
      <formula>"Y"</formula>
    </cfRule>
  </conditionalFormatting>
  <conditionalFormatting sqref="H65:I78">
    <cfRule type="cellIs" dxfId="314" priority="14" operator="equal">
      <formula>"P"</formula>
    </cfRule>
  </conditionalFormatting>
  <conditionalFormatting sqref="J44">
    <cfRule type="cellIs" dxfId="313" priority="12" operator="equal">
      <formula>"N"</formula>
    </cfRule>
    <cfRule type="cellIs" dxfId="312" priority="13" operator="equal">
      <formula>"Y"</formula>
    </cfRule>
  </conditionalFormatting>
  <conditionalFormatting sqref="J36">
    <cfRule type="cellIs" dxfId="311" priority="10" operator="equal">
      <formula>"N"</formula>
    </cfRule>
    <cfRule type="cellIs" dxfId="310" priority="11" operator="equal">
      <formula>"Y"</formula>
    </cfRule>
  </conditionalFormatting>
  <conditionalFormatting sqref="J64">
    <cfRule type="cellIs" dxfId="309" priority="8" operator="equal">
      <formula>"N"</formula>
    </cfRule>
    <cfRule type="cellIs" dxfId="308" priority="9" operator="equal">
      <formula>"Y"</formula>
    </cfRule>
  </conditionalFormatting>
  <conditionalFormatting sqref="K14">
    <cfRule type="cellIs" dxfId="307" priority="6" operator="equal">
      <formula>"N"</formula>
    </cfRule>
    <cfRule type="cellIs" dxfId="306" priority="7" operator="equal">
      <formula>"Y"</formula>
    </cfRule>
  </conditionalFormatting>
  <conditionalFormatting sqref="I45:I63">
    <cfRule type="cellIs" dxfId="305" priority="5" operator="equal">
      <formula>"P"</formula>
    </cfRule>
  </conditionalFormatting>
  <conditionalFormatting sqref="I65:I78">
    <cfRule type="cellIs" dxfId="304" priority="3" operator="equal">
      <formula>"N"</formula>
    </cfRule>
    <cfRule type="cellIs" dxfId="303" priority="4" operator="equal">
      <formula>"Y"</formula>
    </cfRule>
  </conditionalFormatting>
  <conditionalFormatting sqref="I65:I78">
    <cfRule type="cellIs" dxfId="302" priority="2" operator="equal">
      <formula>"P"</formula>
    </cfRule>
  </conditionalFormatting>
  <conditionalFormatting sqref="I65:I78">
    <cfRule type="cellIs" dxfId="301" priority="1" operator="equal">
      <formula>"P"</formula>
    </cfRule>
  </conditionalFormatting>
  <dataValidations count="2">
    <dataValidation type="list" allowBlank="1" showInputMessage="1" showErrorMessage="1" sqref="I45:I63 I37:I43 I14:I35 I65:I78" xr:uid="{33A9CF34-0C3E-4C2C-9BE6-D146A122365F}">
      <formula1>$AC$8:$AC$12</formula1>
    </dataValidation>
    <dataValidation type="list" allowBlank="1" showInputMessage="1" showErrorMessage="1" sqref="H45:H63 H14:H35 H37:H43 H65:H78" xr:uid="{4B288DBD-353E-4D12-87AC-0A347AFB6991}">
      <formula1>$AC$3:$AC$6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05414-74F6-4774-9C9C-463536F16D0E}">
  <dimension ref="A1:AC111"/>
  <sheetViews>
    <sheetView tabSelected="1" topLeftCell="A64" zoomScale="55" zoomScaleNormal="55" workbookViewId="0">
      <selection activeCell="K76" sqref="K76"/>
    </sheetView>
  </sheetViews>
  <sheetFormatPr defaultColWidth="9.1796875" defaultRowHeight="14.5" x14ac:dyDescent="0.25"/>
  <cols>
    <col min="1" max="1" width="3.7265625" style="1" customWidth="1"/>
    <col min="2" max="2" width="1.7265625" style="1" customWidth="1"/>
    <col min="3" max="3" width="4.26953125" style="1" customWidth="1"/>
    <col min="4" max="4" width="48.1796875" style="1" customWidth="1"/>
    <col min="5" max="5" width="69.7265625" style="1" customWidth="1"/>
    <col min="6" max="6" width="14" style="1" customWidth="1"/>
    <col min="7" max="7" width="10" style="63" customWidth="1"/>
    <col min="8" max="8" width="15.1796875" style="1" customWidth="1"/>
    <col min="9" max="9" width="10.7265625" style="1" customWidth="1"/>
    <col min="10" max="10" width="11.26953125" style="73" customWidth="1"/>
    <col min="11" max="11" width="10.7265625" style="1" customWidth="1"/>
    <col min="12" max="12" width="44.7265625" style="1" customWidth="1"/>
    <col min="13" max="13" width="1.7265625" style="1" customWidth="1"/>
    <col min="14" max="16384" width="9.1796875" style="1"/>
  </cols>
  <sheetData>
    <row r="1" spans="1:29" x14ac:dyDescent="0.25">
      <c r="L1" s="2"/>
    </row>
    <row r="2" spans="1:29" s="3" customFormat="1" ht="15" customHeight="1" x14ac:dyDescent="0.35">
      <c r="A2" s="1"/>
      <c r="B2" s="1"/>
      <c r="C2" s="117" t="s">
        <v>6</v>
      </c>
      <c r="D2" s="117"/>
      <c r="E2" s="104"/>
      <c r="F2" s="55" t="s">
        <v>1</v>
      </c>
      <c r="G2" s="118" t="s">
        <v>34</v>
      </c>
      <c r="H2" s="118"/>
      <c r="J2" s="57"/>
    </row>
    <row r="3" spans="1:29" s="3" customFormat="1" ht="18.649999999999999" customHeight="1" thickBot="1" x14ac:dyDescent="0.4">
      <c r="A3" s="1"/>
      <c r="B3" s="1"/>
      <c r="C3" s="117"/>
      <c r="D3" s="117"/>
      <c r="E3" s="104"/>
      <c r="F3" s="55" t="s">
        <v>3</v>
      </c>
      <c r="G3" s="118" t="s">
        <v>35</v>
      </c>
      <c r="H3" s="118"/>
      <c r="J3" s="57"/>
      <c r="AC3" s="3" t="s">
        <v>27</v>
      </c>
    </row>
    <row r="4" spans="1:29" s="3" customFormat="1" ht="19.5" customHeight="1" thickTop="1" thickBot="1" x14ac:dyDescent="0.4">
      <c r="A4" s="1"/>
      <c r="B4" s="1"/>
      <c r="C4" s="119" t="s">
        <v>36</v>
      </c>
      <c r="D4" s="120"/>
      <c r="E4" s="104"/>
      <c r="F4" s="55" t="s">
        <v>5</v>
      </c>
      <c r="G4" s="118"/>
      <c r="H4" s="118"/>
      <c r="J4" s="57"/>
      <c r="AC4" s="3" t="s">
        <v>28</v>
      </c>
    </row>
    <row r="5" spans="1:29" s="3" customFormat="1" ht="11" thickTop="1" x14ac:dyDescent="0.25">
      <c r="G5" s="57"/>
      <c r="J5" s="57"/>
      <c r="AC5" s="3" t="s">
        <v>37</v>
      </c>
    </row>
    <row r="6" spans="1:29" s="3" customFormat="1" ht="10.5" x14ac:dyDescent="0.25">
      <c r="A6" s="4"/>
      <c r="B6" s="5"/>
      <c r="C6" s="6"/>
      <c r="D6" s="6"/>
      <c r="E6" s="6"/>
      <c r="F6" s="6"/>
      <c r="G6" s="69"/>
      <c r="H6" s="7" t="s">
        <v>8</v>
      </c>
      <c r="I6" s="8" t="s">
        <v>9</v>
      </c>
      <c r="J6" s="57"/>
      <c r="K6" s="8"/>
      <c r="L6" s="9"/>
      <c r="M6" s="5"/>
      <c r="AC6" s="3" t="s">
        <v>24</v>
      </c>
    </row>
    <row r="7" spans="1:29" s="13" customFormat="1" ht="43.5" x14ac:dyDescent="0.25">
      <c r="A7" s="10"/>
      <c r="B7" s="11"/>
      <c r="C7" s="122" t="s">
        <v>10</v>
      </c>
      <c r="D7" s="123"/>
      <c r="E7" s="105" t="s">
        <v>11</v>
      </c>
      <c r="F7" s="105" t="s">
        <v>12</v>
      </c>
      <c r="G7" s="105" t="s">
        <v>38</v>
      </c>
      <c r="H7" s="65" t="s">
        <v>14</v>
      </c>
      <c r="I7" s="105" t="s">
        <v>15</v>
      </c>
      <c r="J7" s="68" t="s">
        <v>16</v>
      </c>
      <c r="K7" s="72" t="s">
        <v>17</v>
      </c>
      <c r="L7" s="56" t="s">
        <v>18</v>
      </c>
      <c r="M7" s="12"/>
    </row>
    <row r="8" spans="1:29" ht="18.5" x14ac:dyDescent="0.45">
      <c r="A8" s="14" t="s">
        <v>19</v>
      </c>
      <c r="B8" s="15"/>
      <c r="C8" s="124" t="s">
        <v>20</v>
      </c>
      <c r="D8" s="125"/>
      <c r="E8" s="106"/>
      <c r="F8" s="106"/>
      <c r="G8" s="64"/>
      <c r="H8" s="16"/>
      <c r="I8" s="17"/>
      <c r="J8" s="17"/>
      <c r="K8" s="17"/>
      <c r="L8" s="18"/>
      <c r="M8" s="6"/>
      <c r="AC8" s="1">
        <v>0</v>
      </c>
    </row>
    <row r="9" spans="1:29" ht="58" x14ac:dyDescent="0.25">
      <c r="A9" s="19"/>
      <c r="B9" s="20"/>
      <c r="C9" s="21">
        <v>1</v>
      </c>
      <c r="D9" s="22" t="s">
        <v>21</v>
      </c>
      <c r="E9" s="44" t="s">
        <v>22</v>
      </c>
      <c r="F9" s="44" t="s">
        <v>23</v>
      </c>
      <c r="G9" s="70">
        <v>30</v>
      </c>
      <c r="H9" s="93" t="s">
        <v>27</v>
      </c>
      <c r="I9" s="94">
        <v>4</v>
      </c>
      <c r="J9" s="77">
        <v>1</v>
      </c>
      <c r="K9" s="26">
        <f t="shared" ref="K9:K30" si="0">$J9*I9/4</f>
        <v>1</v>
      </c>
      <c r="L9" s="23"/>
      <c r="M9" s="6"/>
      <c r="AC9" s="1">
        <v>1</v>
      </c>
    </row>
    <row r="10" spans="1:29" ht="43.5" x14ac:dyDescent="0.25">
      <c r="A10" s="19"/>
      <c r="B10" s="20"/>
      <c r="C10" s="21">
        <v>2</v>
      </c>
      <c r="D10" s="22" t="s">
        <v>25</v>
      </c>
      <c r="E10" s="44" t="s">
        <v>26</v>
      </c>
      <c r="F10" s="44" t="s">
        <v>23</v>
      </c>
      <c r="G10" s="70">
        <v>30</v>
      </c>
      <c r="H10" s="93" t="s">
        <v>37</v>
      </c>
      <c r="I10" s="94">
        <v>3</v>
      </c>
      <c r="J10" s="77">
        <v>1</v>
      </c>
      <c r="K10" s="26">
        <f t="shared" si="0"/>
        <v>0.75</v>
      </c>
      <c r="L10" s="22" t="s">
        <v>39</v>
      </c>
      <c r="M10" s="6"/>
      <c r="AC10" s="1">
        <v>2</v>
      </c>
    </row>
    <row r="11" spans="1:29" ht="58" x14ac:dyDescent="0.25">
      <c r="A11" s="19"/>
      <c r="B11" s="20"/>
      <c r="C11" s="21">
        <v>3</v>
      </c>
      <c r="D11" s="22" t="s">
        <v>40</v>
      </c>
      <c r="E11" s="44" t="s">
        <v>41</v>
      </c>
      <c r="F11" s="44" t="s">
        <v>23</v>
      </c>
      <c r="G11" s="70">
        <v>30</v>
      </c>
      <c r="H11" s="93" t="s">
        <v>27</v>
      </c>
      <c r="I11" s="94">
        <v>4</v>
      </c>
      <c r="J11" s="77">
        <v>1</v>
      </c>
      <c r="K11" s="26">
        <f t="shared" si="0"/>
        <v>1</v>
      </c>
      <c r="L11" s="44" t="s">
        <v>42</v>
      </c>
      <c r="M11" s="6"/>
      <c r="AC11" s="1">
        <v>3</v>
      </c>
    </row>
    <row r="12" spans="1:29" x14ac:dyDescent="0.25">
      <c r="A12" s="19"/>
      <c r="B12" s="20"/>
      <c r="C12" s="21">
        <v>4</v>
      </c>
      <c r="D12" s="22" t="s">
        <v>43</v>
      </c>
      <c r="E12" s="44" t="s">
        <v>44</v>
      </c>
      <c r="F12" s="44" t="s">
        <v>23</v>
      </c>
      <c r="G12" s="70">
        <v>30</v>
      </c>
      <c r="H12" s="93" t="s">
        <v>27</v>
      </c>
      <c r="I12" s="94">
        <v>4</v>
      </c>
      <c r="J12" s="77">
        <v>1</v>
      </c>
      <c r="K12" s="26">
        <f t="shared" si="0"/>
        <v>1</v>
      </c>
      <c r="L12" s="23"/>
      <c r="M12" s="6"/>
      <c r="AC12" s="1">
        <v>4</v>
      </c>
    </row>
    <row r="13" spans="1:29" ht="58" x14ac:dyDescent="0.25">
      <c r="A13" s="19"/>
      <c r="B13" s="20"/>
      <c r="C13" s="21">
        <v>5</v>
      </c>
      <c r="D13" s="22" t="s">
        <v>45</v>
      </c>
      <c r="E13" s="44" t="s">
        <v>46</v>
      </c>
      <c r="F13" s="44" t="s">
        <v>23</v>
      </c>
      <c r="G13" s="70">
        <v>30</v>
      </c>
      <c r="H13" s="93" t="s">
        <v>28</v>
      </c>
      <c r="I13" s="94">
        <v>0</v>
      </c>
      <c r="J13" s="77">
        <v>1</v>
      </c>
      <c r="K13" s="26">
        <f t="shared" si="0"/>
        <v>0</v>
      </c>
      <c r="L13" s="23"/>
      <c r="M13" s="6"/>
    </row>
    <row r="14" spans="1:29" ht="43.5" x14ac:dyDescent="0.25">
      <c r="A14" s="19"/>
      <c r="B14" s="20"/>
      <c r="C14" s="21">
        <v>6</v>
      </c>
      <c r="D14" s="22" t="s">
        <v>47</v>
      </c>
      <c r="E14" s="44" t="s">
        <v>48</v>
      </c>
      <c r="F14" s="44" t="s">
        <v>23</v>
      </c>
      <c r="G14" s="70">
        <v>30</v>
      </c>
      <c r="H14" s="93" t="s">
        <v>37</v>
      </c>
      <c r="I14" s="94">
        <v>4</v>
      </c>
      <c r="J14" s="77">
        <v>1</v>
      </c>
      <c r="K14" s="26">
        <f t="shared" si="0"/>
        <v>1</v>
      </c>
      <c r="L14" s="44" t="s">
        <v>49</v>
      </c>
      <c r="M14" s="6"/>
    </row>
    <row r="15" spans="1:29" ht="43.5" x14ac:dyDescent="0.25">
      <c r="A15" s="19"/>
      <c r="B15" s="20"/>
      <c r="C15" s="21">
        <v>7</v>
      </c>
      <c r="D15" s="22" t="s">
        <v>50</v>
      </c>
      <c r="E15" s="44" t="s">
        <v>51</v>
      </c>
      <c r="F15" s="44" t="s">
        <v>23</v>
      </c>
      <c r="G15" s="70">
        <v>30</v>
      </c>
      <c r="H15" s="93" t="s">
        <v>27</v>
      </c>
      <c r="I15" s="94">
        <v>4</v>
      </c>
      <c r="J15" s="77">
        <v>1</v>
      </c>
      <c r="K15" s="26">
        <f t="shared" si="0"/>
        <v>1</v>
      </c>
      <c r="L15" s="23" t="s">
        <v>52</v>
      </c>
      <c r="M15" s="6"/>
    </row>
    <row r="16" spans="1:29" ht="43.5" x14ac:dyDescent="0.25">
      <c r="A16" s="19"/>
      <c r="B16" s="20"/>
      <c r="C16" s="21">
        <v>8</v>
      </c>
      <c r="D16" s="24" t="s">
        <v>53</v>
      </c>
      <c r="E16" s="44" t="s">
        <v>54</v>
      </c>
      <c r="F16" s="44" t="s">
        <v>23</v>
      </c>
      <c r="G16" s="70">
        <v>30</v>
      </c>
      <c r="H16" s="25" t="s">
        <v>27</v>
      </c>
      <c r="I16" s="26">
        <v>4</v>
      </c>
      <c r="J16" s="77">
        <v>1</v>
      </c>
      <c r="K16" s="26">
        <f t="shared" si="0"/>
        <v>1</v>
      </c>
      <c r="L16" s="44" t="s">
        <v>55</v>
      </c>
      <c r="M16" s="6"/>
    </row>
    <row r="17" spans="1:13" ht="29" x14ac:dyDescent="0.25">
      <c r="A17" s="19"/>
      <c r="B17" s="20"/>
      <c r="C17" s="21">
        <v>9</v>
      </c>
      <c r="D17" s="24" t="s">
        <v>56</v>
      </c>
      <c r="E17" s="44" t="s">
        <v>57</v>
      </c>
      <c r="F17" s="44" t="s">
        <v>23</v>
      </c>
      <c r="G17" s="70">
        <v>30</v>
      </c>
      <c r="H17" s="25" t="s">
        <v>27</v>
      </c>
      <c r="I17" s="26">
        <v>4</v>
      </c>
      <c r="J17" s="77">
        <v>1</v>
      </c>
      <c r="K17" s="26">
        <f t="shared" si="0"/>
        <v>1</v>
      </c>
      <c r="L17" s="27"/>
      <c r="M17" s="6"/>
    </row>
    <row r="18" spans="1:13" ht="43.5" x14ac:dyDescent="0.25">
      <c r="A18" s="19"/>
      <c r="B18" s="20"/>
      <c r="C18" s="21">
        <v>10</v>
      </c>
      <c r="D18" s="24" t="s">
        <v>58</v>
      </c>
      <c r="E18" s="44" t="s">
        <v>59</v>
      </c>
      <c r="F18" s="44" t="s">
        <v>23</v>
      </c>
      <c r="G18" s="70">
        <v>30</v>
      </c>
      <c r="H18" s="93" t="s">
        <v>24</v>
      </c>
      <c r="I18" s="26"/>
      <c r="J18" s="77">
        <v>1</v>
      </c>
      <c r="K18" s="26">
        <f t="shared" si="0"/>
        <v>0</v>
      </c>
      <c r="L18" s="27" t="s">
        <v>60</v>
      </c>
      <c r="M18" s="6"/>
    </row>
    <row r="19" spans="1:13" ht="58" x14ac:dyDescent="0.25">
      <c r="A19" s="19"/>
      <c r="B19" s="20"/>
      <c r="C19" s="21">
        <v>11</v>
      </c>
      <c r="D19" s="24" t="s">
        <v>61</v>
      </c>
      <c r="E19" s="44" t="s">
        <v>62</v>
      </c>
      <c r="F19" s="44" t="s">
        <v>23</v>
      </c>
      <c r="G19" s="70">
        <v>60</v>
      </c>
      <c r="H19" s="93" t="s">
        <v>24</v>
      </c>
      <c r="I19" s="26"/>
      <c r="J19" s="77">
        <v>1</v>
      </c>
      <c r="K19" s="26">
        <f t="shared" si="0"/>
        <v>0</v>
      </c>
      <c r="L19" s="44" t="s">
        <v>63</v>
      </c>
      <c r="M19" s="6"/>
    </row>
    <row r="20" spans="1:13" ht="29" x14ac:dyDescent="0.25">
      <c r="A20" s="19"/>
      <c r="B20" s="20"/>
      <c r="C20" s="21">
        <v>12</v>
      </c>
      <c r="D20" s="24" t="s">
        <v>64</v>
      </c>
      <c r="E20" s="44" t="s">
        <v>65</v>
      </c>
      <c r="F20" s="44" t="s">
        <v>23</v>
      </c>
      <c r="G20" s="70">
        <v>60</v>
      </c>
      <c r="H20" s="93" t="s">
        <v>28</v>
      </c>
      <c r="I20" s="26"/>
      <c r="J20" s="77">
        <v>1</v>
      </c>
      <c r="K20" s="26">
        <f t="shared" si="0"/>
        <v>0</v>
      </c>
      <c r="L20" s="27" t="s">
        <v>66</v>
      </c>
      <c r="M20" s="6"/>
    </row>
    <row r="21" spans="1:13" ht="43.5" x14ac:dyDescent="0.25">
      <c r="A21" s="19"/>
      <c r="B21" s="20"/>
      <c r="C21" s="21">
        <v>13</v>
      </c>
      <c r="D21" s="24" t="s">
        <v>67</v>
      </c>
      <c r="E21" s="44" t="s">
        <v>68</v>
      </c>
      <c r="F21" s="44" t="s">
        <v>23</v>
      </c>
      <c r="G21" s="70">
        <v>60</v>
      </c>
      <c r="H21" s="93" t="s">
        <v>27</v>
      </c>
      <c r="I21" s="26">
        <v>4</v>
      </c>
      <c r="J21" s="77">
        <v>1</v>
      </c>
      <c r="K21" s="26">
        <f t="shared" si="0"/>
        <v>1</v>
      </c>
      <c r="L21" s="27"/>
      <c r="M21" s="6"/>
    </row>
    <row r="22" spans="1:13" ht="29" x14ac:dyDescent="0.25">
      <c r="A22" s="19"/>
      <c r="B22" s="20"/>
      <c r="C22" s="21">
        <v>14</v>
      </c>
      <c r="D22" s="24" t="s">
        <v>69</v>
      </c>
      <c r="E22" s="44" t="s">
        <v>70</v>
      </c>
      <c r="F22" s="44" t="s">
        <v>23</v>
      </c>
      <c r="G22" s="70">
        <v>60</v>
      </c>
      <c r="H22" s="93" t="s">
        <v>27</v>
      </c>
      <c r="I22" s="26">
        <v>4</v>
      </c>
      <c r="J22" s="77">
        <v>1</v>
      </c>
      <c r="K22" s="26">
        <f t="shared" si="0"/>
        <v>1</v>
      </c>
      <c r="L22" s="27" t="s">
        <v>71</v>
      </c>
      <c r="M22" s="6"/>
    </row>
    <row r="23" spans="1:13" ht="43.5" x14ac:dyDescent="0.25">
      <c r="A23" s="19"/>
      <c r="B23" s="20"/>
      <c r="C23" s="21">
        <v>15</v>
      </c>
      <c r="D23" s="24" t="s">
        <v>72</v>
      </c>
      <c r="E23" s="44" t="s">
        <v>73</v>
      </c>
      <c r="F23" s="44" t="s">
        <v>74</v>
      </c>
      <c r="G23" s="70">
        <v>30</v>
      </c>
      <c r="H23" s="93" t="s">
        <v>28</v>
      </c>
      <c r="I23" s="26">
        <v>0</v>
      </c>
      <c r="J23" s="78">
        <v>0.5</v>
      </c>
      <c r="K23" s="26">
        <f t="shared" si="0"/>
        <v>0</v>
      </c>
      <c r="L23" s="27"/>
      <c r="M23" s="6"/>
    </row>
    <row r="24" spans="1:13" ht="43.5" x14ac:dyDescent="0.25">
      <c r="A24" s="19"/>
      <c r="B24" s="20"/>
      <c r="C24" s="21">
        <v>16</v>
      </c>
      <c r="D24" s="109" t="s">
        <v>75</v>
      </c>
      <c r="E24" s="44" t="s">
        <v>76</v>
      </c>
      <c r="F24" s="44" t="s">
        <v>74</v>
      </c>
      <c r="G24" s="70">
        <v>30</v>
      </c>
      <c r="H24" s="93" t="s">
        <v>24</v>
      </c>
      <c r="I24" s="26"/>
      <c r="J24" s="78">
        <v>0.5</v>
      </c>
      <c r="K24" s="26">
        <f t="shared" si="0"/>
        <v>0</v>
      </c>
      <c r="L24" s="27" t="s">
        <v>77</v>
      </c>
      <c r="M24" s="6"/>
    </row>
    <row r="25" spans="1:13" ht="43.5" x14ac:dyDescent="0.25">
      <c r="A25" s="19"/>
      <c r="B25" s="20"/>
      <c r="C25" s="21">
        <v>17</v>
      </c>
      <c r="D25" s="109" t="s">
        <v>78</v>
      </c>
      <c r="E25" s="44" t="s">
        <v>79</v>
      </c>
      <c r="F25" s="44" t="s">
        <v>74</v>
      </c>
      <c r="G25" s="70">
        <v>60</v>
      </c>
      <c r="H25" s="93" t="s">
        <v>28</v>
      </c>
      <c r="I25" s="26"/>
      <c r="J25" s="78">
        <v>0.5</v>
      </c>
      <c r="K25" s="26">
        <f t="shared" si="0"/>
        <v>0</v>
      </c>
      <c r="L25" s="27" t="s">
        <v>77</v>
      </c>
      <c r="M25" s="6"/>
    </row>
    <row r="26" spans="1:13" ht="58" x14ac:dyDescent="0.25">
      <c r="A26" s="19"/>
      <c r="B26" s="20"/>
      <c r="C26" s="21">
        <v>18</v>
      </c>
      <c r="D26" s="24" t="s">
        <v>80</v>
      </c>
      <c r="E26" s="44" t="s">
        <v>81</v>
      </c>
      <c r="F26" s="44" t="s">
        <v>74</v>
      </c>
      <c r="G26" s="70">
        <v>60</v>
      </c>
      <c r="H26" s="93" t="s">
        <v>28</v>
      </c>
      <c r="I26" s="26"/>
      <c r="J26" s="78">
        <v>0.5</v>
      </c>
      <c r="K26" s="26">
        <f t="shared" si="0"/>
        <v>0</v>
      </c>
      <c r="L26" s="44" t="s">
        <v>82</v>
      </c>
      <c r="M26" s="6"/>
    </row>
    <row r="27" spans="1:13" ht="87" x14ac:dyDescent="0.25">
      <c r="A27" s="19"/>
      <c r="B27" s="20"/>
      <c r="C27" s="21">
        <v>19</v>
      </c>
      <c r="D27" s="24" t="s">
        <v>83</v>
      </c>
      <c r="E27" s="44" t="s">
        <v>84</v>
      </c>
      <c r="F27" s="44" t="s">
        <v>74</v>
      </c>
      <c r="G27" s="70">
        <v>60</v>
      </c>
      <c r="H27" s="93" t="s">
        <v>27</v>
      </c>
      <c r="I27" s="26">
        <v>4</v>
      </c>
      <c r="J27" s="78">
        <v>0.5</v>
      </c>
      <c r="K27" s="26">
        <f t="shared" si="0"/>
        <v>0.5</v>
      </c>
      <c r="L27" s="27"/>
      <c r="M27" s="6"/>
    </row>
    <row r="28" spans="1:13" ht="43.5" x14ac:dyDescent="0.25">
      <c r="A28" s="19"/>
      <c r="B28" s="20"/>
      <c r="C28" s="21">
        <v>20</v>
      </c>
      <c r="D28" s="24" t="s">
        <v>85</v>
      </c>
      <c r="E28" s="44" t="s">
        <v>86</v>
      </c>
      <c r="F28" s="44" t="s">
        <v>74</v>
      </c>
      <c r="G28" s="70">
        <v>90</v>
      </c>
      <c r="H28" s="93" t="s">
        <v>27</v>
      </c>
      <c r="I28" s="26">
        <v>4</v>
      </c>
      <c r="J28" s="78">
        <v>0.5</v>
      </c>
      <c r="K28" s="26">
        <f t="shared" si="0"/>
        <v>0.5</v>
      </c>
      <c r="L28" s="27"/>
      <c r="M28" s="6"/>
    </row>
    <row r="29" spans="1:13" ht="72.5" x14ac:dyDescent="0.25">
      <c r="A29" s="19"/>
      <c r="B29" s="20"/>
      <c r="C29" s="21">
        <v>21</v>
      </c>
      <c r="D29" s="109" t="s">
        <v>87</v>
      </c>
      <c r="E29" s="44" t="s">
        <v>88</v>
      </c>
      <c r="F29" s="44" t="s">
        <v>74</v>
      </c>
      <c r="G29" s="70">
        <v>90</v>
      </c>
      <c r="H29" s="93" t="s">
        <v>28</v>
      </c>
      <c r="I29" s="26"/>
      <c r="J29" s="78">
        <v>0.5</v>
      </c>
      <c r="K29" s="26">
        <f t="shared" si="0"/>
        <v>0</v>
      </c>
      <c r="L29" s="27" t="s">
        <v>77</v>
      </c>
      <c r="M29" s="6"/>
    </row>
    <row r="30" spans="1:13" ht="29" x14ac:dyDescent="0.25">
      <c r="A30" s="19"/>
      <c r="B30" s="20"/>
      <c r="C30" s="21">
        <v>22</v>
      </c>
      <c r="D30" s="24" t="s">
        <v>89</v>
      </c>
      <c r="E30" s="44" t="s">
        <v>90</v>
      </c>
      <c r="F30" s="44" t="s">
        <v>74</v>
      </c>
      <c r="G30" s="70">
        <v>90</v>
      </c>
      <c r="H30" s="93" t="s">
        <v>27</v>
      </c>
      <c r="I30" s="26">
        <v>4</v>
      </c>
      <c r="J30" s="78">
        <v>0.5</v>
      </c>
      <c r="K30" s="26">
        <f t="shared" si="0"/>
        <v>0.5</v>
      </c>
      <c r="L30" s="27"/>
      <c r="M30" s="6"/>
    </row>
    <row r="31" spans="1:13" ht="18.5" x14ac:dyDescent="0.45">
      <c r="A31" s="14" t="s">
        <v>29</v>
      </c>
      <c r="B31" s="20"/>
      <c r="C31" s="124" t="s">
        <v>91</v>
      </c>
      <c r="D31" s="125"/>
      <c r="E31" s="106"/>
      <c r="F31" s="106"/>
      <c r="G31" s="64"/>
      <c r="H31" s="16"/>
      <c r="I31" s="17"/>
      <c r="J31" s="17"/>
      <c r="K31" s="17"/>
      <c r="L31" s="18"/>
      <c r="M31" s="6"/>
    </row>
    <row r="32" spans="1:13" x14ac:dyDescent="0.25">
      <c r="A32" s="19"/>
      <c r="B32" s="20"/>
      <c r="C32" s="21">
        <v>1</v>
      </c>
      <c r="D32" s="22" t="s">
        <v>92</v>
      </c>
      <c r="E32" s="44" t="s">
        <v>93</v>
      </c>
      <c r="F32" s="44" t="s">
        <v>23</v>
      </c>
      <c r="G32" s="70">
        <v>30</v>
      </c>
      <c r="H32" s="93" t="s">
        <v>27</v>
      </c>
      <c r="I32" s="94">
        <v>4</v>
      </c>
      <c r="J32" s="77">
        <v>1</v>
      </c>
      <c r="K32" s="26">
        <f t="shared" ref="K32:K38" si="1">$J32*I32/4</f>
        <v>1</v>
      </c>
      <c r="L32" s="23"/>
      <c r="M32" s="6"/>
    </row>
    <row r="33" spans="1:13" ht="29" x14ac:dyDescent="0.25">
      <c r="A33" s="19"/>
      <c r="B33" s="20"/>
      <c r="C33" s="21">
        <v>2</v>
      </c>
      <c r="D33" s="22" t="s">
        <v>94</v>
      </c>
      <c r="E33" s="44" t="s">
        <v>95</v>
      </c>
      <c r="F33" s="44" t="s">
        <v>23</v>
      </c>
      <c r="G33" s="70">
        <v>30</v>
      </c>
      <c r="H33" s="93" t="s">
        <v>27</v>
      </c>
      <c r="I33" s="94">
        <v>4</v>
      </c>
      <c r="J33" s="77">
        <v>1</v>
      </c>
      <c r="K33" s="26">
        <f t="shared" si="1"/>
        <v>1</v>
      </c>
      <c r="L33" s="23"/>
      <c r="M33" s="6"/>
    </row>
    <row r="34" spans="1:13" ht="29" x14ac:dyDescent="0.25">
      <c r="A34" s="19"/>
      <c r="B34" s="20"/>
      <c r="C34" s="21">
        <v>3</v>
      </c>
      <c r="D34" s="22" t="s">
        <v>96</v>
      </c>
      <c r="E34" s="44" t="s">
        <v>97</v>
      </c>
      <c r="F34" s="44" t="s">
        <v>23</v>
      </c>
      <c r="G34" s="70">
        <v>30</v>
      </c>
      <c r="H34" s="93" t="s">
        <v>27</v>
      </c>
      <c r="I34" s="94">
        <v>4</v>
      </c>
      <c r="J34" s="77">
        <v>1</v>
      </c>
      <c r="K34" s="26">
        <f t="shared" si="1"/>
        <v>1</v>
      </c>
      <c r="L34" s="23"/>
      <c r="M34" s="6"/>
    </row>
    <row r="35" spans="1:13" x14ac:dyDescent="0.25">
      <c r="A35" s="19"/>
      <c r="B35" s="20"/>
      <c r="C35" s="21">
        <v>4</v>
      </c>
      <c r="D35" s="22" t="s">
        <v>98</v>
      </c>
      <c r="E35" s="44" t="s">
        <v>99</v>
      </c>
      <c r="F35" s="44" t="s">
        <v>23</v>
      </c>
      <c r="G35" s="70">
        <v>30</v>
      </c>
      <c r="H35" s="93" t="s">
        <v>27</v>
      </c>
      <c r="I35" s="94">
        <v>4</v>
      </c>
      <c r="J35" s="77">
        <v>1</v>
      </c>
      <c r="K35" s="26">
        <f t="shared" si="1"/>
        <v>1</v>
      </c>
      <c r="L35" s="23"/>
      <c r="M35" s="6"/>
    </row>
    <row r="36" spans="1:13" x14ac:dyDescent="0.25">
      <c r="A36" s="19"/>
      <c r="B36" s="20"/>
      <c r="C36" s="21">
        <v>5</v>
      </c>
      <c r="D36" s="22" t="s">
        <v>100</v>
      </c>
      <c r="E36" s="44" t="s">
        <v>101</v>
      </c>
      <c r="F36" s="44" t="s">
        <v>23</v>
      </c>
      <c r="G36" s="70">
        <v>30</v>
      </c>
      <c r="H36" s="93" t="s">
        <v>27</v>
      </c>
      <c r="I36" s="94">
        <v>4</v>
      </c>
      <c r="J36" s="77">
        <v>1</v>
      </c>
      <c r="K36" s="26">
        <f t="shared" si="1"/>
        <v>1</v>
      </c>
      <c r="L36" s="44" t="s">
        <v>102</v>
      </c>
      <c r="M36" s="6"/>
    </row>
    <row r="37" spans="1:13" x14ac:dyDescent="0.25">
      <c r="A37" s="19"/>
      <c r="B37" s="20"/>
      <c r="C37" s="21">
        <v>6</v>
      </c>
      <c r="D37" s="108" t="s">
        <v>103</v>
      </c>
      <c r="E37" s="44" t="s">
        <v>104</v>
      </c>
      <c r="F37" s="44" t="s">
        <v>23</v>
      </c>
      <c r="G37" s="70">
        <v>30</v>
      </c>
      <c r="H37" s="93"/>
      <c r="I37" s="94">
        <v>4</v>
      </c>
      <c r="J37" s="77">
        <v>1</v>
      </c>
      <c r="K37" s="26">
        <f t="shared" si="1"/>
        <v>1</v>
      </c>
      <c r="L37" s="23" t="s">
        <v>77</v>
      </c>
      <c r="M37" s="6"/>
    </row>
    <row r="38" spans="1:13" ht="21" x14ac:dyDescent="0.25">
      <c r="A38" s="19"/>
      <c r="B38" s="20"/>
      <c r="C38" s="21">
        <v>7</v>
      </c>
      <c r="D38" s="22" t="s">
        <v>105</v>
      </c>
      <c r="E38" s="44" t="s">
        <v>106</v>
      </c>
      <c r="F38" s="44" t="s">
        <v>23</v>
      </c>
      <c r="G38" s="70">
        <v>30</v>
      </c>
      <c r="H38" s="93" t="s">
        <v>37</v>
      </c>
      <c r="I38" s="94">
        <v>3</v>
      </c>
      <c r="J38" s="77">
        <v>1</v>
      </c>
      <c r="K38" s="26">
        <f t="shared" si="1"/>
        <v>0.75</v>
      </c>
      <c r="L38" s="23" t="s">
        <v>107</v>
      </c>
      <c r="M38" s="6"/>
    </row>
    <row r="39" spans="1:13" ht="18.5" x14ac:dyDescent="0.45">
      <c r="A39" s="14" t="s">
        <v>30</v>
      </c>
      <c r="B39" s="20"/>
      <c r="C39" s="124" t="s">
        <v>108</v>
      </c>
      <c r="D39" s="125"/>
      <c r="E39" s="106"/>
      <c r="F39" s="106"/>
      <c r="G39" s="64"/>
      <c r="H39" s="16"/>
      <c r="I39" s="17"/>
      <c r="J39" s="17"/>
      <c r="K39" s="17"/>
      <c r="L39" s="18"/>
      <c r="M39" s="6"/>
    </row>
    <row r="40" spans="1:13" x14ac:dyDescent="0.25">
      <c r="A40" s="19"/>
      <c r="B40" s="20"/>
      <c r="C40" s="21">
        <v>1</v>
      </c>
      <c r="D40" s="22" t="s">
        <v>109</v>
      </c>
      <c r="E40" s="44" t="s">
        <v>110</v>
      </c>
      <c r="F40" s="44" t="s">
        <v>23</v>
      </c>
      <c r="G40" s="70">
        <v>30</v>
      </c>
      <c r="H40" s="93" t="s">
        <v>27</v>
      </c>
      <c r="I40" s="94">
        <v>4</v>
      </c>
      <c r="J40" s="77">
        <v>1</v>
      </c>
      <c r="K40" s="26">
        <f t="shared" ref="K40:K58" si="2">$J40*I40/4</f>
        <v>1</v>
      </c>
      <c r="L40" s="23"/>
      <c r="M40" s="6"/>
    </row>
    <row r="41" spans="1:13" ht="43.5" x14ac:dyDescent="0.25">
      <c r="A41" s="19"/>
      <c r="B41" s="20"/>
      <c r="C41" s="21">
        <v>2</v>
      </c>
      <c r="D41" s="22" t="s">
        <v>111</v>
      </c>
      <c r="E41" s="44" t="s">
        <v>112</v>
      </c>
      <c r="F41" s="44" t="s">
        <v>23</v>
      </c>
      <c r="G41" s="70">
        <v>30</v>
      </c>
      <c r="H41" s="93" t="s">
        <v>27</v>
      </c>
      <c r="I41" s="94">
        <v>4</v>
      </c>
      <c r="J41" s="77">
        <v>1</v>
      </c>
      <c r="K41" s="26">
        <f t="shared" si="2"/>
        <v>1</v>
      </c>
      <c r="L41" s="23"/>
      <c r="M41" s="6"/>
    </row>
    <row r="42" spans="1:13" x14ac:dyDescent="0.25">
      <c r="A42" s="19"/>
      <c r="B42" s="20"/>
      <c r="C42" s="21">
        <v>3</v>
      </c>
      <c r="D42" s="22" t="s">
        <v>113</v>
      </c>
      <c r="E42" s="44" t="s">
        <v>114</v>
      </c>
      <c r="F42" s="44" t="s">
        <v>23</v>
      </c>
      <c r="G42" s="70">
        <v>30</v>
      </c>
      <c r="H42" s="93" t="s">
        <v>27</v>
      </c>
      <c r="I42" s="94">
        <v>4</v>
      </c>
      <c r="J42" s="77">
        <v>1</v>
      </c>
      <c r="K42" s="26">
        <f t="shared" si="2"/>
        <v>1</v>
      </c>
      <c r="L42" s="23"/>
      <c r="M42" s="6"/>
    </row>
    <row r="43" spans="1:13" ht="43.5" x14ac:dyDescent="0.25">
      <c r="A43" s="19"/>
      <c r="B43" s="20"/>
      <c r="C43" s="21">
        <v>4</v>
      </c>
      <c r="D43" s="22" t="s">
        <v>115</v>
      </c>
      <c r="E43" s="44" t="s">
        <v>116</v>
      </c>
      <c r="F43" s="44" t="s">
        <v>23</v>
      </c>
      <c r="G43" s="70">
        <v>30</v>
      </c>
      <c r="H43" s="93" t="s">
        <v>37</v>
      </c>
      <c r="I43" s="94">
        <v>3</v>
      </c>
      <c r="J43" s="77">
        <v>1</v>
      </c>
      <c r="K43" s="26">
        <f t="shared" si="2"/>
        <v>0.75</v>
      </c>
      <c r="L43" s="44" t="s">
        <v>117</v>
      </c>
      <c r="M43" s="6"/>
    </row>
    <row r="44" spans="1:13" ht="29" x14ac:dyDescent="0.25">
      <c r="A44" s="19"/>
      <c r="B44" s="20"/>
      <c r="C44" s="21">
        <v>5</v>
      </c>
      <c r="D44" s="22" t="s">
        <v>118</v>
      </c>
      <c r="E44" s="44" t="s">
        <v>119</v>
      </c>
      <c r="F44" s="44" t="s">
        <v>23</v>
      </c>
      <c r="G44" s="70">
        <v>30</v>
      </c>
      <c r="H44" s="93" t="s">
        <v>27</v>
      </c>
      <c r="I44" s="94">
        <v>4</v>
      </c>
      <c r="J44" s="77">
        <v>1</v>
      </c>
      <c r="K44" s="26">
        <f t="shared" si="2"/>
        <v>1</v>
      </c>
      <c r="L44" s="23"/>
      <c r="M44" s="6"/>
    </row>
    <row r="45" spans="1:13" ht="43.5" x14ac:dyDescent="0.25">
      <c r="A45" s="19"/>
      <c r="B45" s="20"/>
      <c r="C45" s="21">
        <v>6</v>
      </c>
      <c r="D45" s="22" t="s">
        <v>120</v>
      </c>
      <c r="E45" s="44" t="s">
        <v>121</v>
      </c>
      <c r="F45" s="44" t="s">
        <v>23</v>
      </c>
      <c r="G45" s="70">
        <v>30</v>
      </c>
      <c r="H45" s="93" t="s">
        <v>27</v>
      </c>
      <c r="I45" s="94">
        <v>4</v>
      </c>
      <c r="J45" s="77">
        <v>1</v>
      </c>
      <c r="K45" s="26">
        <f t="shared" si="2"/>
        <v>1</v>
      </c>
      <c r="L45" s="23"/>
      <c r="M45" s="6"/>
    </row>
    <row r="46" spans="1:13" ht="29" x14ac:dyDescent="0.25">
      <c r="A46" s="19"/>
      <c r="B46" s="20"/>
      <c r="C46" s="21">
        <v>7</v>
      </c>
      <c r="D46" s="22" t="s">
        <v>122</v>
      </c>
      <c r="E46" s="44" t="s">
        <v>123</v>
      </c>
      <c r="F46" s="44" t="s">
        <v>23</v>
      </c>
      <c r="G46" s="70">
        <v>30</v>
      </c>
      <c r="H46" s="93" t="s">
        <v>27</v>
      </c>
      <c r="I46" s="94">
        <v>4</v>
      </c>
      <c r="J46" s="77">
        <v>1</v>
      </c>
      <c r="K46" s="26">
        <f t="shared" si="2"/>
        <v>1</v>
      </c>
      <c r="L46" s="23"/>
      <c r="M46" s="6"/>
    </row>
    <row r="47" spans="1:13" ht="43.5" x14ac:dyDescent="0.25">
      <c r="A47" s="19"/>
      <c r="B47" s="20"/>
      <c r="C47" s="28">
        <v>8</v>
      </c>
      <c r="D47" s="22" t="s">
        <v>124</v>
      </c>
      <c r="E47" s="44" t="s">
        <v>125</v>
      </c>
      <c r="F47" s="44" t="s">
        <v>23</v>
      </c>
      <c r="G47" s="70">
        <v>30</v>
      </c>
      <c r="H47" s="93" t="s">
        <v>27</v>
      </c>
      <c r="I47" s="94">
        <v>4</v>
      </c>
      <c r="J47" s="77">
        <v>1</v>
      </c>
      <c r="K47" s="26">
        <f t="shared" si="2"/>
        <v>1</v>
      </c>
      <c r="L47" s="23"/>
      <c r="M47" s="6"/>
    </row>
    <row r="48" spans="1:13" ht="29" x14ac:dyDescent="0.25">
      <c r="A48" s="19"/>
      <c r="B48" s="20"/>
      <c r="C48" s="28">
        <v>9</v>
      </c>
      <c r="D48" s="22" t="s">
        <v>126</v>
      </c>
      <c r="E48" s="44" t="s">
        <v>127</v>
      </c>
      <c r="F48" s="44" t="s">
        <v>23</v>
      </c>
      <c r="G48" s="70">
        <v>30</v>
      </c>
      <c r="H48" s="93" t="s">
        <v>27</v>
      </c>
      <c r="I48" s="94">
        <v>4</v>
      </c>
      <c r="J48" s="77">
        <v>1</v>
      </c>
      <c r="K48" s="26">
        <f t="shared" si="2"/>
        <v>1</v>
      </c>
      <c r="L48" s="23"/>
      <c r="M48" s="6"/>
    </row>
    <row r="49" spans="1:13" ht="58" x14ac:dyDescent="0.25">
      <c r="A49" s="19"/>
      <c r="B49" s="20"/>
      <c r="C49" s="28">
        <v>10</v>
      </c>
      <c r="D49" s="22" t="s">
        <v>128</v>
      </c>
      <c r="E49" s="44" t="s">
        <v>129</v>
      </c>
      <c r="F49" s="44" t="s">
        <v>23</v>
      </c>
      <c r="G49" s="70">
        <v>30</v>
      </c>
      <c r="H49" s="93" t="s">
        <v>27</v>
      </c>
      <c r="I49" s="94">
        <v>4</v>
      </c>
      <c r="J49" s="77">
        <v>1</v>
      </c>
      <c r="K49" s="26">
        <f t="shared" si="2"/>
        <v>1</v>
      </c>
      <c r="L49" s="23"/>
      <c r="M49" s="6"/>
    </row>
    <row r="50" spans="1:13" ht="159.5" x14ac:dyDescent="0.25">
      <c r="A50" s="19"/>
      <c r="B50" s="20"/>
      <c r="C50" s="21">
        <v>11</v>
      </c>
      <c r="D50" s="22" t="s">
        <v>130</v>
      </c>
      <c r="E50" s="44" t="s">
        <v>131</v>
      </c>
      <c r="F50" s="44" t="s">
        <v>23</v>
      </c>
      <c r="G50" s="70">
        <v>30</v>
      </c>
      <c r="H50" s="93" t="s">
        <v>27</v>
      </c>
      <c r="I50" s="94">
        <v>4</v>
      </c>
      <c r="J50" s="77">
        <v>1</v>
      </c>
      <c r="K50" s="26">
        <f t="shared" si="2"/>
        <v>1</v>
      </c>
      <c r="L50" s="23"/>
      <c r="M50" s="6"/>
    </row>
    <row r="51" spans="1:13" ht="72.5" x14ac:dyDescent="0.25">
      <c r="A51" s="19"/>
      <c r="B51" s="20"/>
      <c r="C51" s="21">
        <v>12</v>
      </c>
      <c r="D51" s="22" t="s">
        <v>132</v>
      </c>
      <c r="E51" s="44" t="s">
        <v>133</v>
      </c>
      <c r="F51" s="44" t="s">
        <v>23</v>
      </c>
      <c r="G51" s="70">
        <v>30</v>
      </c>
      <c r="H51" s="93" t="s">
        <v>27</v>
      </c>
      <c r="I51" s="94">
        <v>4</v>
      </c>
      <c r="J51" s="77">
        <v>1</v>
      </c>
      <c r="K51" s="26">
        <f t="shared" si="2"/>
        <v>1</v>
      </c>
      <c r="L51" s="23"/>
      <c r="M51" s="6"/>
    </row>
    <row r="52" spans="1:13" ht="58" x14ac:dyDescent="0.25">
      <c r="A52" s="19"/>
      <c r="B52" s="20"/>
      <c r="C52" s="21">
        <v>13</v>
      </c>
      <c r="D52" s="22" t="s">
        <v>134</v>
      </c>
      <c r="E52" s="44" t="s">
        <v>135</v>
      </c>
      <c r="F52" s="44" t="s">
        <v>23</v>
      </c>
      <c r="G52" s="70">
        <v>30</v>
      </c>
      <c r="H52" s="93" t="s">
        <v>28</v>
      </c>
      <c r="I52" s="94">
        <v>0</v>
      </c>
      <c r="J52" s="77">
        <v>1</v>
      </c>
      <c r="K52" s="26">
        <f t="shared" si="2"/>
        <v>0</v>
      </c>
      <c r="L52" s="23"/>
      <c r="M52" s="6"/>
    </row>
    <row r="53" spans="1:13" ht="72.5" x14ac:dyDescent="0.25">
      <c r="A53" s="19"/>
      <c r="B53" s="20"/>
      <c r="C53" s="28">
        <v>14</v>
      </c>
      <c r="D53" s="22" t="s">
        <v>136</v>
      </c>
      <c r="E53" s="44" t="s">
        <v>137</v>
      </c>
      <c r="F53" s="44" t="s">
        <v>23</v>
      </c>
      <c r="G53" s="70">
        <v>30</v>
      </c>
      <c r="H53" s="93" t="s">
        <v>28</v>
      </c>
      <c r="I53" s="94">
        <v>0</v>
      </c>
      <c r="J53" s="77">
        <v>1</v>
      </c>
      <c r="K53" s="26">
        <f t="shared" si="2"/>
        <v>0</v>
      </c>
      <c r="L53" s="23"/>
      <c r="M53" s="6"/>
    </row>
    <row r="54" spans="1:13" ht="43.5" x14ac:dyDescent="0.25">
      <c r="A54" s="19"/>
      <c r="B54" s="20"/>
      <c r="C54" s="28">
        <v>15</v>
      </c>
      <c r="D54" s="22" t="s">
        <v>138</v>
      </c>
      <c r="E54" s="44" t="s">
        <v>139</v>
      </c>
      <c r="F54" s="44" t="s">
        <v>23</v>
      </c>
      <c r="G54" s="70">
        <v>30</v>
      </c>
      <c r="H54" s="93" t="s">
        <v>27</v>
      </c>
      <c r="I54" s="94">
        <v>0</v>
      </c>
      <c r="J54" s="77">
        <v>1</v>
      </c>
      <c r="K54" s="26">
        <f t="shared" si="2"/>
        <v>0</v>
      </c>
      <c r="L54" s="23"/>
      <c r="M54" s="6"/>
    </row>
    <row r="55" spans="1:13" ht="43.5" x14ac:dyDescent="0.25">
      <c r="A55" s="19"/>
      <c r="B55" s="20"/>
      <c r="C55" s="28">
        <v>16</v>
      </c>
      <c r="D55" s="22" t="s">
        <v>140</v>
      </c>
      <c r="E55" s="44" t="s">
        <v>141</v>
      </c>
      <c r="F55" s="44" t="s">
        <v>23</v>
      </c>
      <c r="G55" s="70">
        <v>30</v>
      </c>
      <c r="H55" s="93" t="s">
        <v>28</v>
      </c>
      <c r="I55" s="94">
        <v>0</v>
      </c>
      <c r="J55" s="77">
        <v>1</v>
      </c>
      <c r="K55" s="26">
        <f t="shared" si="2"/>
        <v>0</v>
      </c>
      <c r="L55" s="23"/>
      <c r="M55" s="6"/>
    </row>
    <row r="56" spans="1:13" ht="29" x14ac:dyDescent="0.25">
      <c r="A56" s="19"/>
      <c r="B56" s="20"/>
      <c r="C56" s="21">
        <v>17</v>
      </c>
      <c r="D56" s="42" t="s">
        <v>142</v>
      </c>
      <c r="E56" s="44" t="s">
        <v>143</v>
      </c>
      <c r="F56" s="44" t="s">
        <v>23</v>
      </c>
      <c r="G56" s="70">
        <v>30</v>
      </c>
      <c r="H56" s="93" t="s">
        <v>37</v>
      </c>
      <c r="I56" s="94">
        <v>3</v>
      </c>
      <c r="J56" s="77">
        <v>1</v>
      </c>
      <c r="K56" s="26">
        <f t="shared" si="2"/>
        <v>0.75</v>
      </c>
      <c r="L56" s="23" t="s">
        <v>144</v>
      </c>
      <c r="M56" s="6"/>
    </row>
    <row r="57" spans="1:13" ht="29" x14ac:dyDescent="0.25">
      <c r="A57" s="19"/>
      <c r="B57" s="20"/>
      <c r="C57" s="21">
        <v>18</v>
      </c>
      <c r="D57" s="22" t="s">
        <v>145</v>
      </c>
      <c r="E57" s="44" t="s">
        <v>146</v>
      </c>
      <c r="F57" s="44" t="s">
        <v>23</v>
      </c>
      <c r="G57" s="70">
        <v>30</v>
      </c>
      <c r="H57" s="93" t="s">
        <v>27</v>
      </c>
      <c r="I57" s="94">
        <v>4</v>
      </c>
      <c r="J57" s="77">
        <v>1</v>
      </c>
      <c r="K57" s="26">
        <f t="shared" si="2"/>
        <v>1</v>
      </c>
      <c r="L57" s="23"/>
      <c r="M57" s="6"/>
    </row>
    <row r="58" spans="1:13" ht="29" x14ac:dyDescent="0.25">
      <c r="A58" s="19"/>
      <c r="B58" s="20"/>
      <c r="C58" s="21">
        <v>19</v>
      </c>
      <c r="D58" s="22" t="s">
        <v>147</v>
      </c>
      <c r="E58" s="44" t="s">
        <v>148</v>
      </c>
      <c r="F58" s="44" t="s">
        <v>23</v>
      </c>
      <c r="G58" s="70">
        <v>60</v>
      </c>
      <c r="H58" s="93" t="s">
        <v>27</v>
      </c>
      <c r="I58" s="94">
        <v>4</v>
      </c>
      <c r="J58" s="77">
        <v>1</v>
      </c>
      <c r="K58" s="26">
        <f t="shared" si="2"/>
        <v>1</v>
      </c>
      <c r="L58" s="23"/>
      <c r="M58" s="6"/>
    </row>
    <row r="59" spans="1:13" ht="18.5" x14ac:dyDescent="0.45">
      <c r="A59" s="14" t="s">
        <v>31</v>
      </c>
      <c r="B59" s="20"/>
      <c r="C59" s="124" t="s">
        <v>149</v>
      </c>
      <c r="D59" s="125"/>
      <c r="E59" s="106"/>
      <c r="F59" s="106"/>
      <c r="G59" s="64"/>
      <c r="H59" s="16"/>
      <c r="I59" s="17"/>
      <c r="J59" s="17"/>
      <c r="K59" s="17"/>
      <c r="L59" s="18"/>
      <c r="M59" s="6"/>
    </row>
    <row r="60" spans="1:13" ht="29" x14ac:dyDescent="0.25">
      <c r="A60" s="19"/>
      <c r="B60" s="20"/>
      <c r="C60" s="28">
        <v>1</v>
      </c>
      <c r="D60" s="22" t="s">
        <v>150</v>
      </c>
      <c r="E60" s="44" t="s">
        <v>151</v>
      </c>
      <c r="F60" s="44" t="s">
        <v>23</v>
      </c>
      <c r="G60" s="70">
        <v>30</v>
      </c>
      <c r="H60" s="93" t="s">
        <v>27</v>
      </c>
      <c r="I60" s="94">
        <v>4</v>
      </c>
      <c r="J60" s="77">
        <v>1</v>
      </c>
      <c r="K60" s="26">
        <f t="shared" ref="K60:K73" si="3">$J60*I60/4</f>
        <v>1</v>
      </c>
      <c r="L60" s="23"/>
      <c r="M60" s="6"/>
    </row>
    <row r="61" spans="1:13" ht="29" x14ac:dyDescent="0.25">
      <c r="A61" s="19"/>
      <c r="B61" s="20"/>
      <c r="C61" s="28">
        <v>2</v>
      </c>
      <c r="D61" s="22" t="s">
        <v>152</v>
      </c>
      <c r="E61" s="44" t="s">
        <v>153</v>
      </c>
      <c r="F61" s="44" t="s">
        <v>23</v>
      </c>
      <c r="G61" s="70">
        <v>60</v>
      </c>
      <c r="H61" s="93" t="s">
        <v>24</v>
      </c>
      <c r="I61" s="94"/>
      <c r="J61" s="77">
        <v>1</v>
      </c>
      <c r="K61" s="26">
        <f t="shared" si="3"/>
        <v>0</v>
      </c>
      <c r="L61" s="23" t="s">
        <v>154</v>
      </c>
      <c r="M61" s="6"/>
    </row>
    <row r="62" spans="1:13" x14ac:dyDescent="0.25">
      <c r="A62" s="19"/>
      <c r="B62" s="20"/>
      <c r="C62" s="28">
        <v>3</v>
      </c>
      <c r="D62" s="22" t="s">
        <v>155</v>
      </c>
      <c r="E62" s="22" t="s">
        <v>156</v>
      </c>
      <c r="F62" s="44" t="s">
        <v>23</v>
      </c>
      <c r="G62" s="70">
        <v>60</v>
      </c>
      <c r="H62" s="93" t="s">
        <v>28</v>
      </c>
      <c r="I62" s="94"/>
      <c r="J62" s="77">
        <v>1</v>
      </c>
      <c r="K62" s="26">
        <f t="shared" si="3"/>
        <v>0</v>
      </c>
      <c r="L62" s="23"/>
      <c r="M62" s="6"/>
    </row>
    <row r="63" spans="1:13" ht="43.5" x14ac:dyDescent="0.25">
      <c r="A63" s="19"/>
      <c r="B63" s="20"/>
      <c r="C63" s="28">
        <v>4</v>
      </c>
      <c r="D63" s="22" t="s">
        <v>157</v>
      </c>
      <c r="E63" s="44" t="s">
        <v>158</v>
      </c>
      <c r="F63" s="44" t="s">
        <v>23</v>
      </c>
      <c r="G63" s="70">
        <v>60</v>
      </c>
      <c r="H63" s="93" t="s">
        <v>37</v>
      </c>
      <c r="I63" s="94">
        <v>3</v>
      </c>
      <c r="J63" s="77">
        <v>1</v>
      </c>
      <c r="K63" s="26">
        <f t="shared" si="3"/>
        <v>0.75</v>
      </c>
      <c r="L63" s="44" t="s">
        <v>159</v>
      </c>
      <c r="M63" s="6"/>
    </row>
    <row r="64" spans="1:13" ht="29" x14ac:dyDescent="0.25">
      <c r="A64" s="19"/>
      <c r="B64" s="20"/>
      <c r="C64" s="28">
        <v>5</v>
      </c>
      <c r="D64" s="22" t="s">
        <v>160</v>
      </c>
      <c r="E64" s="44" t="s">
        <v>161</v>
      </c>
      <c r="F64" s="44" t="s">
        <v>23</v>
      </c>
      <c r="G64" s="70">
        <v>60</v>
      </c>
      <c r="H64" s="93" t="s">
        <v>27</v>
      </c>
      <c r="I64" s="94">
        <v>4</v>
      </c>
      <c r="J64" s="77">
        <v>1</v>
      </c>
      <c r="K64" s="26">
        <f t="shared" si="3"/>
        <v>1</v>
      </c>
      <c r="L64" s="23"/>
      <c r="M64" s="6"/>
    </row>
    <row r="65" spans="1:13" x14ac:dyDescent="0.25">
      <c r="A65" s="19"/>
      <c r="B65" s="20"/>
      <c r="C65" s="28">
        <v>6</v>
      </c>
      <c r="D65" s="22" t="s">
        <v>162</v>
      </c>
      <c r="E65" s="44" t="s">
        <v>163</v>
      </c>
      <c r="F65" s="44" t="s">
        <v>23</v>
      </c>
      <c r="G65" s="70">
        <v>90</v>
      </c>
      <c r="H65" s="93" t="s">
        <v>27</v>
      </c>
      <c r="I65" s="94">
        <v>4</v>
      </c>
      <c r="J65" s="77">
        <v>1</v>
      </c>
      <c r="K65" s="26">
        <f t="shared" si="3"/>
        <v>1</v>
      </c>
      <c r="L65" s="23"/>
      <c r="M65" s="6"/>
    </row>
    <row r="66" spans="1:13" ht="43.5" x14ac:dyDescent="0.25">
      <c r="A66" s="19"/>
      <c r="B66" s="20"/>
      <c r="C66" s="28">
        <v>7</v>
      </c>
      <c r="D66" s="108" t="s">
        <v>164</v>
      </c>
      <c r="E66" s="44" t="s">
        <v>165</v>
      </c>
      <c r="F66" s="44" t="s">
        <v>23</v>
      </c>
      <c r="G66" s="70">
        <v>90</v>
      </c>
      <c r="H66" s="93" t="s">
        <v>24</v>
      </c>
      <c r="I66" s="94"/>
      <c r="J66" s="77">
        <v>1</v>
      </c>
      <c r="K66" s="26">
        <f t="shared" si="3"/>
        <v>0</v>
      </c>
      <c r="L66" s="23" t="s">
        <v>77</v>
      </c>
      <c r="M66" s="6"/>
    </row>
    <row r="67" spans="1:13" ht="21" x14ac:dyDescent="0.25">
      <c r="A67" s="19"/>
      <c r="B67" s="20"/>
      <c r="C67" s="28">
        <v>8</v>
      </c>
      <c r="D67" s="108" t="s">
        <v>166</v>
      </c>
      <c r="E67" s="44" t="s">
        <v>167</v>
      </c>
      <c r="F67" s="44" t="s">
        <v>23</v>
      </c>
      <c r="G67" s="70">
        <v>90</v>
      </c>
      <c r="H67" s="93" t="s">
        <v>24</v>
      </c>
      <c r="I67" s="94"/>
      <c r="J67" s="77">
        <v>1</v>
      </c>
      <c r="K67" s="26">
        <f t="shared" si="3"/>
        <v>0</v>
      </c>
      <c r="L67" s="23" t="s">
        <v>168</v>
      </c>
      <c r="M67" s="29"/>
    </row>
    <row r="68" spans="1:13" ht="29" x14ac:dyDescent="0.25">
      <c r="A68" s="19"/>
      <c r="B68" s="20"/>
      <c r="C68" s="28">
        <v>9</v>
      </c>
      <c r="D68" s="22" t="s">
        <v>169</v>
      </c>
      <c r="E68" s="44" t="s">
        <v>170</v>
      </c>
      <c r="F68" s="44" t="s">
        <v>23</v>
      </c>
      <c r="G68" s="70">
        <v>90</v>
      </c>
      <c r="H68" s="93" t="s">
        <v>27</v>
      </c>
      <c r="I68" s="94">
        <v>0</v>
      </c>
      <c r="J68" s="77">
        <v>1</v>
      </c>
      <c r="K68" s="26">
        <f t="shared" si="3"/>
        <v>0</v>
      </c>
      <c r="L68" s="23"/>
      <c r="M68" s="29"/>
    </row>
    <row r="69" spans="1:13" ht="52.5" x14ac:dyDescent="0.25">
      <c r="A69" s="19"/>
      <c r="B69" s="20"/>
      <c r="C69" s="21">
        <v>10</v>
      </c>
      <c r="D69" s="22" t="s">
        <v>171</v>
      </c>
      <c r="E69" s="44" t="s">
        <v>172</v>
      </c>
      <c r="F69" s="44" t="s">
        <v>23</v>
      </c>
      <c r="G69" s="70">
        <v>90</v>
      </c>
      <c r="H69" s="93" t="s">
        <v>37</v>
      </c>
      <c r="I69" s="94">
        <v>3</v>
      </c>
      <c r="J69" s="77">
        <v>1</v>
      </c>
      <c r="K69" s="26">
        <f t="shared" si="3"/>
        <v>0.75</v>
      </c>
      <c r="L69" s="23" t="s">
        <v>173</v>
      </c>
      <c r="M69" s="29"/>
    </row>
    <row r="70" spans="1:13" ht="21" x14ac:dyDescent="0.25">
      <c r="A70" s="19"/>
      <c r="B70" s="20"/>
      <c r="C70" s="21">
        <v>11</v>
      </c>
      <c r="D70" s="22" t="s">
        <v>174</v>
      </c>
      <c r="E70" s="44" t="s">
        <v>175</v>
      </c>
      <c r="F70" s="44" t="s">
        <v>74</v>
      </c>
      <c r="G70" s="70">
        <v>90</v>
      </c>
      <c r="H70" s="93" t="s">
        <v>27</v>
      </c>
      <c r="I70" s="94">
        <v>4</v>
      </c>
      <c r="J70" s="78">
        <v>0.5</v>
      </c>
      <c r="K70" s="26">
        <f t="shared" si="3"/>
        <v>0.5</v>
      </c>
      <c r="L70" s="23" t="s">
        <v>176</v>
      </c>
      <c r="M70" s="29"/>
    </row>
    <row r="71" spans="1:13" ht="21" x14ac:dyDescent="0.25">
      <c r="A71" s="19"/>
      <c r="B71" s="20"/>
      <c r="C71" s="21">
        <v>12</v>
      </c>
      <c r="D71" s="22" t="s">
        <v>177</v>
      </c>
      <c r="E71" s="44" t="s">
        <v>178</v>
      </c>
      <c r="F71" s="44" t="s">
        <v>74</v>
      </c>
      <c r="G71" s="70">
        <v>90</v>
      </c>
      <c r="H71" s="93" t="s">
        <v>28</v>
      </c>
      <c r="I71" s="94">
        <v>0</v>
      </c>
      <c r="J71" s="78">
        <v>0.5</v>
      </c>
      <c r="K71" s="26">
        <f t="shared" si="3"/>
        <v>0</v>
      </c>
      <c r="L71" s="23"/>
      <c r="M71" s="29"/>
    </row>
    <row r="72" spans="1:13" x14ac:dyDescent="0.25">
      <c r="A72" s="19"/>
      <c r="B72" s="20"/>
      <c r="C72" s="21">
        <v>13</v>
      </c>
      <c r="D72" s="22" t="s">
        <v>179</v>
      </c>
      <c r="E72" s="44" t="s">
        <v>180</v>
      </c>
      <c r="F72" s="44" t="s">
        <v>74</v>
      </c>
      <c r="G72" s="70">
        <v>90</v>
      </c>
      <c r="H72" s="93" t="s">
        <v>27</v>
      </c>
      <c r="I72" s="94">
        <v>4</v>
      </c>
      <c r="J72" s="78">
        <v>0.5</v>
      </c>
      <c r="K72" s="26">
        <f t="shared" si="3"/>
        <v>0.5</v>
      </c>
      <c r="L72" s="23"/>
      <c r="M72" s="6"/>
    </row>
    <row r="73" spans="1:13" x14ac:dyDescent="0.25">
      <c r="A73" s="19"/>
      <c r="B73" s="20"/>
      <c r="C73" s="30">
        <v>14</v>
      </c>
      <c r="D73" s="31" t="s">
        <v>181</v>
      </c>
      <c r="E73" s="54" t="s">
        <v>182</v>
      </c>
      <c r="F73" s="54" t="s">
        <v>74</v>
      </c>
      <c r="G73" s="80">
        <v>90</v>
      </c>
      <c r="H73" s="93" t="s">
        <v>27</v>
      </c>
      <c r="I73" s="94">
        <v>4</v>
      </c>
      <c r="J73" s="81">
        <v>0.5</v>
      </c>
      <c r="K73" s="82">
        <f t="shared" si="3"/>
        <v>0.5</v>
      </c>
      <c r="L73" s="83"/>
      <c r="M73" s="6"/>
    </row>
    <row r="74" spans="1:13" ht="10.5" x14ac:dyDescent="0.25">
      <c r="A74" s="33"/>
      <c r="B74" s="34"/>
      <c r="C74" s="6"/>
      <c r="D74" s="6"/>
      <c r="E74" s="84"/>
      <c r="F74" s="84"/>
      <c r="G74" s="85"/>
      <c r="H74" s="84"/>
      <c r="I74" s="84"/>
      <c r="J74" s="85"/>
      <c r="K74" s="84"/>
      <c r="L74" s="84"/>
      <c r="M74" s="6"/>
    </row>
    <row r="75" spans="1:13" x14ac:dyDescent="0.25">
      <c r="B75" s="6"/>
      <c r="C75" s="126" t="s">
        <v>32</v>
      </c>
      <c r="D75" s="128"/>
      <c r="E75" s="86"/>
      <c r="F75" s="86"/>
      <c r="G75" s="87"/>
      <c r="H75" s="75" t="str">
        <f>COUNTIF(H9:H73,"Y")&amp;" out of "&amp;COUNTIF(H9:H73,"Y")+COUNTIF(H9:H73,"N")+COUNTIF(H9:H73,"P")</f>
        <v>37 out of 55</v>
      </c>
      <c r="I75" s="76">
        <f>IF(ISERROR(AVERAGE(I9:I30,I32:I38,I40:I58,I60:I73)),"",AVERAGE(I9:I30,I32:I38,I40:I58,I60:I73))</f>
        <v>3.2549019607843137</v>
      </c>
      <c r="J75" s="76">
        <f>SUM(J9:J73)</f>
        <v>56</v>
      </c>
      <c r="K75" s="76">
        <f>SUM(K9:K73)</f>
        <v>38.5</v>
      </c>
      <c r="L75" s="88"/>
      <c r="M75" s="6"/>
    </row>
    <row r="76" spans="1:13" x14ac:dyDescent="0.25">
      <c r="B76" s="6"/>
      <c r="C76" s="6"/>
      <c r="D76" s="36" t="s">
        <v>33</v>
      </c>
      <c r="E76" s="89"/>
      <c r="F76" s="89"/>
      <c r="G76" s="90"/>
      <c r="H76" s="91">
        <f>IF(ISERROR(COUNTIF(H9:H73,"Y")/(COUNTIF(H9:H73,"Y")+COUNTIF(H9:H73,"N")+COUNTIF(H9:H73,"P")))," ",COUNTIF(H9:H73,"Y")/(COUNTIF(H9:H73,"Y")+COUNTIF(H9:H73,"N")+COUNTIF(H9:H73,"P")))</f>
        <v>0.67272727272727273</v>
      </c>
      <c r="I76" s="92">
        <f>IF(ISERROR(I75*0.25),"",I75*0.25)</f>
        <v>0.81372549019607843</v>
      </c>
      <c r="J76" s="92"/>
      <c r="K76" s="92">
        <f>K75/J75</f>
        <v>0.6875</v>
      </c>
      <c r="L76" s="84"/>
      <c r="M76" s="6"/>
    </row>
    <row r="77" spans="1:13" ht="10.5" x14ac:dyDescent="0.25">
      <c r="J77" s="63"/>
    </row>
    <row r="78" spans="1:13" ht="10.5" x14ac:dyDescent="0.25">
      <c r="J78" s="63"/>
    </row>
    <row r="79" spans="1:13" x14ac:dyDescent="0.35">
      <c r="C79" s="129" t="s">
        <v>183</v>
      </c>
      <c r="D79" s="129"/>
      <c r="E79" s="129"/>
      <c r="F79" s="40"/>
      <c r="G79" s="71"/>
      <c r="J79" s="63"/>
    </row>
    <row r="80" spans="1:13" x14ac:dyDescent="0.35">
      <c r="C80" s="41"/>
      <c r="D80" s="40"/>
      <c r="E80" s="40"/>
      <c r="F80" s="40"/>
      <c r="G80" s="71"/>
      <c r="J80" s="63"/>
    </row>
    <row r="81" spans="3:10" x14ac:dyDescent="0.35">
      <c r="C81" s="41"/>
      <c r="D81" s="40"/>
      <c r="E81" s="40"/>
      <c r="F81" s="40"/>
      <c r="G81" s="71"/>
      <c r="J81" s="63"/>
    </row>
    <row r="82" spans="3:10" x14ac:dyDescent="0.35">
      <c r="C82" s="41"/>
      <c r="D82" s="40"/>
      <c r="E82" s="40"/>
      <c r="F82" s="40"/>
      <c r="G82" s="71"/>
      <c r="J82" s="63"/>
    </row>
    <row r="83" spans="3:10" x14ac:dyDescent="0.25">
      <c r="C83" s="116"/>
      <c r="D83" s="116"/>
      <c r="E83" s="103"/>
      <c r="F83" s="103"/>
      <c r="G83" s="71"/>
      <c r="J83" s="63"/>
    </row>
    <row r="84" spans="3:10" x14ac:dyDescent="0.35">
      <c r="C84" s="40"/>
      <c r="D84" s="40"/>
      <c r="E84" s="40"/>
      <c r="F84" s="40"/>
      <c r="G84" s="71"/>
      <c r="J84" s="63"/>
    </row>
    <row r="85" spans="3:10" ht="10.5" x14ac:dyDescent="0.25">
      <c r="J85" s="63"/>
    </row>
    <row r="86" spans="3:10" ht="10.5" x14ac:dyDescent="0.25">
      <c r="J86" s="63"/>
    </row>
    <row r="87" spans="3:10" ht="10.5" x14ac:dyDescent="0.25">
      <c r="J87" s="63"/>
    </row>
    <row r="88" spans="3:10" ht="10.5" x14ac:dyDescent="0.25">
      <c r="J88" s="63"/>
    </row>
    <row r="89" spans="3:10" ht="10.5" x14ac:dyDescent="0.25">
      <c r="J89" s="63"/>
    </row>
    <row r="90" spans="3:10" ht="10.5" x14ac:dyDescent="0.25">
      <c r="J90" s="63"/>
    </row>
    <row r="91" spans="3:10" ht="10.5" x14ac:dyDescent="0.25">
      <c r="J91" s="63"/>
    </row>
    <row r="92" spans="3:10" ht="10.5" x14ac:dyDescent="0.25">
      <c r="J92" s="63"/>
    </row>
    <row r="93" spans="3:10" ht="10.5" x14ac:dyDescent="0.25">
      <c r="J93" s="63"/>
    </row>
    <row r="94" spans="3:10" ht="10.5" x14ac:dyDescent="0.25">
      <c r="J94" s="63"/>
    </row>
    <row r="95" spans="3:10" ht="10.5" x14ac:dyDescent="0.25">
      <c r="J95" s="63"/>
    </row>
    <row r="96" spans="3:10" ht="10.5" x14ac:dyDescent="0.25">
      <c r="J96" s="63"/>
    </row>
    <row r="97" spans="10:10" ht="10.5" x14ac:dyDescent="0.25">
      <c r="J97" s="63"/>
    </row>
    <row r="98" spans="10:10" ht="10.5" x14ac:dyDescent="0.25">
      <c r="J98" s="63"/>
    </row>
    <row r="99" spans="10:10" ht="10.5" x14ac:dyDescent="0.25">
      <c r="J99" s="63"/>
    </row>
    <row r="100" spans="10:10" ht="10.5" x14ac:dyDescent="0.25">
      <c r="J100" s="63"/>
    </row>
    <row r="101" spans="10:10" ht="10.5" x14ac:dyDescent="0.25">
      <c r="J101" s="63"/>
    </row>
    <row r="102" spans="10:10" ht="10.5" x14ac:dyDescent="0.25">
      <c r="J102" s="63"/>
    </row>
    <row r="103" spans="10:10" ht="10.5" x14ac:dyDescent="0.25">
      <c r="J103" s="63"/>
    </row>
    <row r="104" spans="10:10" ht="10.5" x14ac:dyDescent="0.25">
      <c r="J104" s="63"/>
    </row>
    <row r="105" spans="10:10" ht="10.5" x14ac:dyDescent="0.25">
      <c r="J105" s="63"/>
    </row>
    <row r="106" spans="10:10" ht="10.5" x14ac:dyDescent="0.25">
      <c r="J106" s="63"/>
    </row>
    <row r="107" spans="10:10" ht="10.5" x14ac:dyDescent="0.25">
      <c r="J107" s="63"/>
    </row>
    <row r="108" spans="10:10" ht="10.5" x14ac:dyDescent="0.25">
      <c r="J108" s="63"/>
    </row>
    <row r="109" spans="10:10" ht="10.5" x14ac:dyDescent="0.25">
      <c r="J109" s="63"/>
    </row>
    <row r="110" spans="10:10" ht="10.5" x14ac:dyDescent="0.25">
      <c r="J110" s="63"/>
    </row>
    <row r="111" spans="10:10" ht="10.5" x14ac:dyDescent="0.25">
      <c r="J111" s="63"/>
    </row>
  </sheetData>
  <autoFilter ref="C6:L73" xr:uid="{0E90940C-35CC-4203-96B8-2D868BEF2B92}"/>
  <sortState xmlns:xlrd2="http://schemas.microsoft.com/office/spreadsheetml/2017/richdata2" ref="D60:G73">
    <sortCondition descending="1" ref="F60:F73"/>
    <sortCondition ref="G60:G73"/>
    <sortCondition ref="D60:D73"/>
  </sortState>
  <mergeCells count="13">
    <mergeCell ref="C8:D8"/>
    <mergeCell ref="C83:D83"/>
    <mergeCell ref="C75:D75"/>
    <mergeCell ref="C7:D7"/>
    <mergeCell ref="C31:D31"/>
    <mergeCell ref="C39:D39"/>
    <mergeCell ref="C59:D59"/>
    <mergeCell ref="C79:E79"/>
    <mergeCell ref="G2:H2"/>
    <mergeCell ref="G3:H3"/>
    <mergeCell ref="G4:H4"/>
    <mergeCell ref="C2:D3"/>
    <mergeCell ref="C4:D4"/>
  </mergeCells>
  <conditionalFormatting sqref="K40:K73 K10:K38">
    <cfRule type="cellIs" dxfId="300" priority="31" operator="equal">
      <formula>"N"</formula>
    </cfRule>
    <cfRule type="cellIs" dxfId="299" priority="32" operator="equal">
      <formula>"Y"</formula>
    </cfRule>
  </conditionalFormatting>
  <conditionalFormatting sqref="K39">
    <cfRule type="cellIs" dxfId="298" priority="29" operator="equal">
      <formula>"N"</formula>
    </cfRule>
    <cfRule type="cellIs" dxfId="297" priority="30" operator="equal">
      <formula>"Y"</formula>
    </cfRule>
  </conditionalFormatting>
  <conditionalFormatting sqref="J39">
    <cfRule type="cellIs" dxfId="296" priority="27" operator="equal">
      <formula>"N"</formula>
    </cfRule>
    <cfRule type="cellIs" dxfId="295" priority="28" operator="equal">
      <formula>"Y"</formula>
    </cfRule>
  </conditionalFormatting>
  <conditionalFormatting sqref="J31">
    <cfRule type="cellIs" dxfId="294" priority="25" operator="equal">
      <formula>"N"</formula>
    </cfRule>
    <cfRule type="cellIs" dxfId="293" priority="26" operator="equal">
      <formula>"Y"</formula>
    </cfRule>
  </conditionalFormatting>
  <conditionalFormatting sqref="J59">
    <cfRule type="cellIs" dxfId="292" priority="23" operator="equal">
      <formula>"N"</formula>
    </cfRule>
    <cfRule type="cellIs" dxfId="291" priority="24" operator="equal">
      <formula>"Y"</formula>
    </cfRule>
  </conditionalFormatting>
  <conditionalFormatting sqref="K9">
    <cfRule type="cellIs" dxfId="290" priority="21" operator="equal">
      <formula>"N"</formula>
    </cfRule>
    <cfRule type="cellIs" dxfId="289" priority="22" operator="equal">
      <formula>"Y"</formula>
    </cfRule>
  </conditionalFormatting>
  <conditionalFormatting sqref="I31 I59">
    <cfRule type="cellIs" dxfId="288" priority="19" operator="equal">
      <formula>"N"</formula>
    </cfRule>
    <cfRule type="cellIs" dxfId="287" priority="20" operator="equal">
      <formula>"Y"</formula>
    </cfRule>
  </conditionalFormatting>
  <conditionalFormatting sqref="I39">
    <cfRule type="cellIs" dxfId="286" priority="17" operator="equal">
      <formula>"N"</formula>
    </cfRule>
    <cfRule type="cellIs" dxfId="285" priority="18" operator="equal">
      <formula>"Y"</formula>
    </cfRule>
  </conditionalFormatting>
  <conditionalFormatting sqref="H9:I30">
    <cfRule type="cellIs" dxfId="284" priority="15" operator="equal">
      <formula>"N"</formula>
    </cfRule>
    <cfRule type="cellIs" dxfId="283" priority="16" operator="equal">
      <formula>"Y"</formula>
    </cfRule>
  </conditionalFormatting>
  <conditionalFormatting sqref="H9:H30">
    <cfRule type="cellIs" dxfId="282" priority="14" operator="equal">
      <formula>"P"</formula>
    </cfRule>
  </conditionalFormatting>
  <conditionalFormatting sqref="H32:I38">
    <cfRule type="cellIs" dxfId="281" priority="12" operator="equal">
      <formula>"N"</formula>
    </cfRule>
    <cfRule type="cellIs" dxfId="280" priority="13" operator="equal">
      <formula>"Y"</formula>
    </cfRule>
  </conditionalFormatting>
  <conditionalFormatting sqref="H32:H38">
    <cfRule type="cellIs" dxfId="279" priority="11" operator="equal">
      <formula>"P"</formula>
    </cfRule>
  </conditionalFormatting>
  <conditionalFormatting sqref="H40:H58">
    <cfRule type="cellIs" dxfId="278" priority="9" operator="equal">
      <formula>"N"</formula>
    </cfRule>
    <cfRule type="cellIs" dxfId="277" priority="10" operator="equal">
      <formula>"Y"</formula>
    </cfRule>
  </conditionalFormatting>
  <conditionalFormatting sqref="H40:H58">
    <cfRule type="cellIs" dxfId="276" priority="8" operator="equal">
      <formula>"P"</formula>
    </cfRule>
  </conditionalFormatting>
  <conditionalFormatting sqref="I40:I58">
    <cfRule type="cellIs" dxfId="275" priority="6" operator="equal">
      <formula>"N"</formula>
    </cfRule>
    <cfRule type="cellIs" dxfId="274" priority="7" operator="equal">
      <formula>"Y"</formula>
    </cfRule>
  </conditionalFormatting>
  <conditionalFormatting sqref="H60:H73">
    <cfRule type="cellIs" dxfId="273" priority="4" operator="equal">
      <formula>"N"</formula>
    </cfRule>
    <cfRule type="cellIs" dxfId="272" priority="5" operator="equal">
      <formula>"Y"</formula>
    </cfRule>
  </conditionalFormatting>
  <conditionalFormatting sqref="H60:H73">
    <cfRule type="cellIs" dxfId="271" priority="3" operator="equal">
      <formula>"P"</formula>
    </cfRule>
  </conditionalFormatting>
  <conditionalFormatting sqref="I60:I73">
    <cfRule type="cellIs" dxfId="270" priority="1" operator="equal">
      <formula>"N"</formula>
    </cfRule>
    <cfRule type="cellIs" dxfId="269" priority="2" operator="equal">
      <formula>"Y"</formula>
    </cfRule>
  </conditionalFormatting>
  <dataValidations count="2">
    <dataValidation type="list" allowBlank="1" showInputMessage="1" showErrorMessage="1" sqref="H9:H73" xr:uid="{6E972741-6968-4906-9EA8-2A182B4734B6}">
      <formula1>$AC$3:$AC$6</formula1>
    </dataValidation>
    <dataValidation type="list" allowBlank="1" showInputMessage="1" showErrorMessage="1" sqref="I60:I73 I9:I30 I32:I38 I40:I58" xr:uid="{7C60F124-D7B6-4FAE-9543-D948A07C9669}">
      <formula1>$AC$8:$AC$12</formula1>
    </dataValidation>
  </dataValidations>
  <hyperlinks>
    <hyperlink ref="D56" r:id="rId1" xr:uid="{C4D45731-A005-42FE-8EC3-D5FB8C3E85F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A795-A685-4BD0-8A99-C66CC7C4738C}">
  <dimension ref="A2:O81"/>
  <sheetViews>
    <sheetView topLeftCell="A30" zoomScale="55" zoomScaleNormal="55" workbookViewId="0">
      <selection activeCell="K46" sqref="K46"/>
    </sheetView>
  </sheetViews>
  <sheetFormatPr defaultColWidth="9.1796875" defaultRowHeight="14.5" x14ac:dyDescent="0.25"/>
  <cols>
    <col min="1" max="1" width="3.81640625" style="1" customWidth="1"/>
    <col min="2" max="2" width="1.81640625" style="1" customWidth="1"/>
    <col min="3" max="3" width="4.1796875" style="1" customWidth="1"/>
    <col min="4" max="4" width="70.54296875" style="1" bestFit="1" customWidth="1"/>
    <col min="5" max="5" width="74.453125" style="1" customWidth="1"/>
    <col min="6" max="7" width="14.453125" style="1" customWidth="1"/>
    <col min="8" max="8" width="15.1796875" style="1" customWidth="1"/>
    <col min="9" max="9" width="10.81640625" style="1" customWidth="1"/>
    <col min="10" max="10" width="11.1796875" style="73" customWidth="1"/>
    <col min="11" max="11" width="10.81640625" style="1" customWidth="1"/>
    <col min="12" max="12" width="33.453125" style="1" customWidth="1"/>
    <col min="13" max="16384" width="9.1796875" style="1"/>
  </cols>
  <sheetData>
    <row r="2" spans="1:15" s="3" customFormat="1" ht="15" customHeight="1" x14ac:dyDescent="0.35">
      <c r="A2" s="1"/>
      <c r="B2" s="1"/>
      <c r="C2" s="117" t="s">
        <v>6</v>
      </c>
      <c r="D2" s="117"/>
      <c r="E2" s="104"/>
      <c r="F2" s="55" t="s">
        <v>1</v>
      </c>
      <c r="G2" s="118" t="s">
        <v>184</v>
      </c>
      <c r="H2" s="118"/>
      <c r="J2" s="57"/>
    </row>
    <row r="3" spans="1:15" s="3" customFormat="1" ht="18.649999999999999" customHeight="1" x14ac:dyDescent="0.35">
      <c r="A3" s="1"/>
      <c r="B3" s="1"/>
      <c r="C3" s="117"/>
      <c r="D3" s="117"/>
      <c r="E3" s="104"/>
      <c r="F3" s="55" t="s">
        <v>3</v>
      </c>
      <c r="G3" s="118" t="s">
        <v>185</v>
      </c>
      <c r="H3" s="118"/>
      <c r="J3" s="57"/>
    </row>
    <row r="4" spans="1:15" s="3" customFormat="1" ht="19.5" customHeight="1" x14ac:dyDescent="0.35">
      <c r="A4" s="1"/>
      <c r="B4" s="1"/>
      <c r="C4" s="119" t="s">
        <v>186</v>
      </c>
      <c r="D4" s="120"/>
      <c r="E4" s="104"/>
      <c r="F4" s="55" t="s">
        <v>5</v>
      </c>
      <c r="G4" s="121">
        <v>44294</v>
      </c>
      <c r="H4" s="118"/>
      <c r="J4" s="57"/>
    </row>
    <row r="5" spans="1:15" s="3" customFormat="1" ht="10.5" x14ac:dyDescent="0.25">
      <c r="J5" s="57"/>
    </row>
    <row r="6" spans="1:15" s="3" customFormat="1" ht="10.5" x14ac:dyDescent="0.25">
      <c r="A6" s="4"/>
      <c r="B6" s="5"/>
      <c r="C6" s="6"/>
      <c r="D6" s="6"/>
      <c r="E6" s="6"/>
      <c r="F6" s="6"/>
      <c r="G6" s="6"/>
      <c r="H6" s="7" t="s">
        <v>8</v>
      </c>
      <c r="I6" s="110" t="s">
        <v>9</v>
      </c>
      <c r="J6" s="57"/>
      <c r="K6" s="110"/>
      <c r="O6" s="3" t="s">
        <v>27</v>
      </c>
    </row>
    <row r="7" spans="1:15" s="57" customFormat="1" x14ac:dyDescent="0.25">
      <c r="A7" s="111"/>
      <c r="B7" s="112"/>
      <c r="C7" s="122" t="s">
        <v>10</v>
      </c>
      <c r="D7" s="123"/>
      <c r="E7" s="105" t="s">
        <v>11</v>
      </c>
      <c r="F7" s="105" t="s">
        <v>12</v>
      </c>
      <c r="G7" s="105" t="s">
        <v>13</v>
      </c>
      <c r="H7" s="65" t="s">
        <v>14</v>
      </c>
      <c r="I7" s="105" t="s">
        <v>15</v>
      </c>
      <c r="J7" s="68" t="s">
        <v>16</v>
      </c>
      <c r="K7" s="72" t="s">
        <v>17</v>
      </c>
      <c r="L7" s="56" t="s">
        <v>18</v>
      </c>
      <c r="O7" s="3" t="s">
        <v>28</v>
      </c>
    </row>
    <row r="8" spans="1:15" ht="15" customHeight="1" x14ac:dyDescent="0.45">
      <c r="A8" s="14" t="s">
        <v>19</v>
      </c>
      <c r="B8" s="15"/>
      <c r="C8" s="124" t="s">
        <v>20</v>
      </c>
      <c r="D8" s="125"/>
      <c r="E8" s="106"/>
      <c r="F8" s="106"/>
      <c r="G8" s="106"/>
      <c r="H8" s="16"/>
      <c r="I8" s="17"/>
      <c r="J8" s="17"/>
      <c r="K8" s="17"/>
      <c r="L8" s="18"/>
      <c r="O8" s="3" t="s">
        <v>37</v>
      </c>
    </row>
    <row r="9" spans="1:15" ht="43.5" x14ac:dyDescent="0.25">
      <c r="A9" s="19"/>
      <c r="B9" s="20"/>
      <c r="C9" s="21">
        <v>1</v>
      </c>
      <c r="D9" s="24" t="s">
        <v>40</v>
      </c>
      <c r="E9" s="44" t="s">
        <v>187</v>
      </c>
      <c r="F9" s="44" t="s">
        <v>23</v>
      </c>
      <c r="G9" s="44">
        <v>30</v>
      </c>
      <c r="H9" s="67" t="s">
        <v>27</v>
      </c>
      <c r="I9" s="66">
        <v>4</v>
      </c>
      <c r="J9" s="77">
        <v>1</v>
      </c>
      <c r="K9" s="26">
        <f t="shared" ref="K9:K18" si="0">$J9*I9/4</f>
        <v>1</v>
      </c>
      <c r="L9" s="23"/>
      <c r="O9" s="3" t="s">
        <v>24</v>
      </c>
    </row>
    <row r="10" spans="1:15" x14ac:dyDescent="0.25">
      <c r="A10" s="19"/>
      <c r="B10" s="20"/>
      <c r="C10" s="21">
        <v>2</v>
      </c>
      <c r="D10" s="24" t="s">
        <v>43</v>
      </c>
      <c r="E10" s="44" t="s">
        <v>188</v>
      </c>
      <c r="F10" s="44" t="s">
        <v>23</v>
      </c>
      <c r="G10" s="44">
        <v>30</v>
      </c>
      <c r="H10" s="67" t="s">
        <v>27</v>
      </c>
      <c r="I10" s="66">
        <v>4</v>
      </c>
      <c r="J10" s="77">
        <v>1</v>
      </c>
      <c r="K10" s="26">
        <f t="shared" si="0"/>
        <v>1</v>
      </c>
      <c r="L10" s="23"/>
      <c r="O10" s="13"/>
    </row>
    <row r="11" spans="1:15" x14ac:dyDescent="0.25">
      <c r="A11" s="19"/>
      <c r="B11" s="20"/>
      <c r="C11" s="21">
        <v>3</v>
      </c>
      <c r="D11" s="24" t="s">
        <v>189</v>
      </c>
      <c r="E11" s="44" t="s">
        <v>190</v>
      </c>
      <c r="F11" s="44" t="s">
        <v>23</v>
      </c>
      <c r="G11" s="44">
        <v>30</v>
      </c>
      <c r="H11" s="67" t="s">
        <v>27</v>
      </c>
      <c r="I11" s="66">
        <v>4</v>
      </c>
      <c r="J11" s="77">
        <v>1</v>
      </c>
      <c r="K11" s="26">
        <f t="shared" si="0"/>
        <v>1</v>
      </c>
      <c r="L11" s="23"/>
      <c r="O11" s="1">
        <v>0</v>
      </c>
    </row>
    <row r="12" spans="1:15" x14ac:dyDescent="0.25">
      <c r="A12" s="19"/>
      <c r="B12" s="20"/>
      <c r="C12" s="21">
        <v>4</v>
      </c>
      <c r="D12" s="24" t="s">
        <v>45</v>
      </c>
      <c r="E12" s="44" t="s">
        <v>191</v>
      </c>
      <c r="F12" s="44" t="s">
        <v>23</v>
      </c>
      <c r="G12" s="44">
        <v>30</v>
      </c>
      <c r="H12" s="67" t="s">
        <v>27</v>
      </c>
      <c r="I12" s="66">
        <v>4</v>
      </c>
      <c r="J12" s="77">
        <v>1</v>
      </c>
      <c r="K12" s="26">
        <f t="shared" si="0"/>
        <v>1</v>
      </c>
      <c r="L12" s="23"/>
      <c r="O12" s="1">
        <v>1</v>
      </c>
    </row>
    <row r="13" spans="1:15" ht="29" x14ac:dyDescent="0.25">
      <c r="A13" s="19"/>
      <c r="B13" s="20"/>
      <c r="C13" s="21">
        <v>5</v>
      </c>
      <c r="D13" s="24" t="s">
        <v>53</v>
      </c>
      <c r="E13" s="44" t="s">
        <v>192</v>
      </c>
      <c r="F13" s="44" t="s">
        <v>23</v>
      </c>
      <c r="G13" s="44">
        <v>30</v>
      </c>
      <c r="H13" s="67" t="s">
        <v>27</v>
      </c>
      <c r="I13" s="66">
        <v>4</v>
      </c>
      <c r="J13" s="77">
        <v>1</v>
      </c>
      <c r="K13" s="26">
        <f t="shared" si="0"/>
        <v>1</v>
      </c>
      <c r="L13" s="23"/>
      <c r="O13" s="1">
        <v>2</v>
      </c>
    </row>
    <row r="14" spans="1:15" ht="29" x14ac:dyDescent="0.25">
      <c r="A14" s="19"/>
      <c r="B14" s="20"/>
      <c r="C14" s="21">
        <v>6</v>
      </c>
      <c r="D14" s="24" t="s">
        <v>69</v>
      </c>
      <c r="E14" s="44" t="s">
        <v>193</v>
      </c>
      <c r="F14" s="44" t="s">
        <v>23</v>
      </c>
      <c r="G14" s="44">
        <v>30</v>
      </c>
      <c r="H14" s="67" t="s">
        <v>27</v>
      </c>
      <c r="I14" s="66">
        <v>4</v>
      </c>
      <c r="J14" s="77">
        <v>1</v>
      </c>
      <c r="K14" s="26">
        <f t="shared" si="0"/>
        <v>1</v>
      </c>
      <c r="L14" s="23"/>
      <c r="O14" s="1">
        <v>3</v>
      </c>
    </row>
    <row r="15" spans="1:15" ht="58" x14ac:dyDescent="0.25">
      <c r="A15" s="19"/>
      <c r="B15" s="20"/>
      <c r="C15" s="21">
        <v>7</v>
      </c>
      <c r="D15" s="24" t="s">
        <v>61</v>
      </c>
      <c r="E15" s="44" t="s">
        <v>62</v>
      </c>
      <c r="F15" s="44" t="s">
        <v>23</v>
      </c>
      <c r="G15" s="44">
        <v>60</v>
      </c>
      <c r="H15" s="67" t="s">
        <v>27</v>
      </c>
      <c r="I15" s="66">
        <v>4</v>
      </c>
      <c r="J15" s="77">
        <v>1</v>
      </c>
      <c r="K15" s="26">
        <f t="shared" si="0"/>
        <v>1</v>
      </c>
      <c r="L15" s="23"/>
      <c r="O15" s="1">
        <v>4</v>
      </c>
    </row>
    <row r="16" spans="1:15" ht="29" x14ac:dyDescent="0.25">
      <c r="A16" s="19"/>
      <c r="B16" s="20"/>
      <c r="C16" s="21">
        <v>8</v>
      </c>
      <c r="D16" s="24" t="s">
        <v>64</v>
      </c>
      <c r="E16" s="44" t="s">
        <v>194</v>
      </c>
      <c r="F16" s="44" t="s">
        <v>23</v>
      </c>
      <c r="G16" s="44">
        <v>60</v>
      </c>
      <c r="H16" s="25" t="s">
        <v>27</v>
      </c>
      <c r="I16" s="26">
        <v>4</v>
      </c>
      <c r="J16" s="77">
        <v>1</v>
      </c>
      <c r="K16" s="26">
        <f t="shared" si="0"/>
        <v>1</v>
      </c>
      <c r="L16" s="23"/>
    </row>
    <row r="17" spans="1:12" ht="43.5" x14ac:dyDescent="0.25">
      <c r="A17" s="19"/>
      <c r="B17" s="20"/>
      <c r="C17" s="21">
        <v>9</v>
      </c>
      <c r="D17" s="24" t="s">
        <v>67</v>
      </c>
      <c r="E17" s="44" t="s">
        <v>68</v>
      </c>
      <c r="F17" s="44" t="s">
        <v>23</v>
      </c>
      <c r="G17" s="44">
        <v>60</v>
      </c>
      <c r="H17" s="25" t="s">
        <v>27</v>
      </c>
      <c r="I17" s="26">
        <v>4</v>
      </c>
      <c r="J17" s="77">
        <v>1</v>
      </c>
      <c r="K17" s="26">
        <f t="shared" si="0"/>
        <v>1</v>
      </c>
      <c r="L17" s="23"/>
    </row>
    <row r="18" spans="1:12" ht="29" x14ac:dyDescent="0.25">
      <c r="A18" s="19"/>
      <c r="B18" s="20"/>
      <c r="C18" s="21">
        <v>10</v>
      </c>
      <c r="D18" s="24" t="s">
        <v>195</v>
      </c>
      <c r="E18" s="44" t="s">
        <v>196</v>
      </c>
      <c r="F18" s="44" t="s">
        <v>23</v>
      </c>
      <c r="G18" s="44">
        <v>60</v>
      </c>
      <c r="H18" s="67" t="s">
        <v>27</v>
      </c>
      <c r="I18" s="26">
        <v>4</v>
      </c>
      <c r="J18" s="77">
        <v>1</v>
      </c>
      <c r="K18" s="26">
        <f t="shared" si="0"/>
        <v>1</v>
      </c>
      <c r="L18" s="23"/>
    </row>
    <row r="19" spans="1:12" ht="15" customHeight="1" x14ac:dyDescent="0.45">
      <c r="A19" s="14" t="s">
        <v>29</v>
      </c>
      <c r="B19" s="20"/>
      <c r="C19" s="124" t="s">
        <v>91</v>
      </c>
      <c r="D19" s="125"/>
      <c r="E19" s="106"/>
      <c r="F19" s="106"/>
      <c r="G19" s="106"/>
      <c r="H19" s="106"/>
      <c r="I19" s="106"/>
      <c r="J19" s="106"/>
      <c r="K19" s="106"/>
      <c r="L19" s="18"/>
    </row>
    <row r="20" spans="1:12" x14ac:dyDescent="0.25">
      <c r="A20" s="19"/>
      <c r="B20" s="20"/>
      <c r="C20" s="21">
        <v>1</v>
      </c>
      <c r="D20" s="22" t="s">
        <v>197</v>
      </c>
      <c r="E20" s="44" t="s">
        <v>93</v>
      </c>
      <c r="F20" s="44" t="s">
        <v>23</v>
      </c>
      <c r="G20" s="44">
        <v>30</v>
      </c>
      <c r="H20" s="67" t="s">
        <v>198</v>
      </c>
      <c r="I20" s="66">
        <v>4</v>
      </c>
      <c r="J20" s="77">
        <v>1</v>
      </c>
      <c r="K20" s="26">
        <f t="shared" ref="K20:K26" si="1">$J20*I20/4</f>
        <v>1</v>
      </c>
      <c r="L20" s="23"/>
    </row>
    <row r="21" spans="1:12" ht="29" x14ac:dyDescent="0.25">
      <c r="A21" s="19"/>
      <c r="B21" s="20"/>
      <c r="C21" s="21">
        <v>2</v>
      </c>
      <c r="D21" s="22" t="s">
        <v>94</v>
      </c>
      <c r="E21" s="44" t="s">
        <v>95</v>
      </c>
      <c r="F21" s="44" t="s">
        <v>23</v>
      </c>
      <c r="G21" s="44">
        <v>30</v>
      </c>
      <c r="H21" s="67" t="s">
        <v>198</v>
      </c>
      <c r="I21" s="66">
        <v>4</v>
      </c>
      <c r="J21" s="77">
        <v>1</v>
      </c>
      <c r="K21" s="26">
        <f t="shared" si="1"/>
        <v>1</v>
      </c>
      <c r="L21" s="23"/>
    </row>
    <row r="22" spans="1:12" ht="29" x14ac:dyDescent="0.25">
      <c r="A22" s="19"/>
      <c r="B22" s="20"/>
      <c r="C22" s="21">
        <v>3</v>
      </c>
      <c r="D22" s="22" t="s">
        <v>96</v>
      </c>
      <c r="E22" s="44" t="s">
        <v>97</v>
      </c>
      <c r="F22" s="44" t="s">
        <v>23</v>
      </c>
      <c r="G22" s="44">
        <v>30</v>
      </c>
      <c r="H22" s="67" t="s">
        <v>198</v>
      </c>
      <c r="I22" s="66">
        <v>4</v>
      </c>
      <c r="J22" s="77">
        <v>1</v>
      </c>
      <c r="K22" s="26">
        <f t="shared" si="1"/>
        <v>1</v>
      </c>
      <c r="L22" s="23"/>
    </row>
    <row r="23" spans="1:12" x14ac:dyDescent="0.25">
      <c r="A23" s="19"/>
      <c r="B23" s="20"/>
      <c r="C23" s="21">
        <v>4</v>
      </c>
      <c r="D23" s="22" t="s">
        <v>98</v>
      </c>
      <c r="E23" s="44" t="s">
        <v>99</v>
      </c>
      <c r="F23" s="44" t="s">
        <v>23</v>
      </c>
      <c r="G23" s="44">
        <v>30</v>
      </c>
      <c r="H23" s="67" t="s">
        <v>198</v>
      </c>
      <c r="I23" s="66">
        <v>4</v>
      </c>
      <c r="J23" s="78">
        <v>0.5</v>
      </c>
      <c r="K23" s="26">
        <f t="shared" si="1"/>
        <v>0.5</v>
      </c>
      <c r="L23" s="23"/>
    </row>
    <row r="24" spans="1:12" x14ac:dyDescent="0.25">
      <c r="A24" s="19"/>
      <c r="B24" s="20"/>
      <c r="C24" s="21">
        <v>5</v>
      </c>
      <c r="D24" s="22" t="s">
        <v>100</v>
      </c>
      <c r="E24" s="44" t="s">
        <v>101</v>
      </c>
      <c r="F24" s="44" t="s">
        <v>23</v>
      </c>
      <c r="G24" s="44">
        <v>30</v>
      </c>
      <c r="H24" s="67" t="s">
        <v>198</v>
      </c>
      <c r="I24" s="66">
        <v>4</v>
      </c>
      <c r="J24" s="78">
        <v>0.5</v>
      </c>
      <c r="K24" s="26">
        <f t="shared" si="1"/>
        <v>0.5</v>
      </c>
      <c r="L24" s="23"/>
    </row>
    <row r="25" spans="1:12" x14ac:dyDescent="0.25">
      <c r="A25" s="19"/>
      <c r="B25" s="20"/>
      <c r="C25" s="21">
        <v>6</v>
      </c>
      <c r="D25" s="22" t="s">
        <v>103</v>
      </c>
      <c r="E25" s="44" t="s">
        <v>104</v>
      </c>
      <c r="F25" s="44" t="s">
        <v>23</v>
      </c>
      <c r="G25" s="44">
        <v>30</v>
      </c>
      <c r="H25" s="67" t="s">
        <v>198</v>
      </c>
      <c r="I25" s="66">
        <v>4</v>
      </c>
      <c r="J25" s="78">
        <v>0.5</v>
      </c>
      <c r="K25" s="26">
        <f t="shared" si="1"/>
        <v>0.5</v>
      </c>
      <c r="L25" s="23"/>
    </row>
    <row r="26" spans="1:12" x14ac:dyDescent="0.25">
      <c r="A26" s="19"/>
      <c r="B26" s="20"/>
      <c r="C26" s="21">
        <v>7</v>
      </c>
      <c r="D26" s="22" t="s">
        <v>105</v>
      </c>
      <c r="E26" s="44" t="s">
        <v>106</v>
      </c>
      <c r="F26" s="44" t="s">
        <v>23</v>
      </c>
      <c r="G26" s="44">
        <v>30</v>
      </c>
      <c r="H26" s="67" t="s">
        <v>198</v>
      </c>
      <c r="I26" s="66">
        <v>4</v>
      </c>
      <c r="J26" s="78">
        <v>0.5</v>
      </c>
      <c r="K26" s="26">
        <f t="shared" si="1"/>
        <v>0.5</v>
      </c>
      <c r="L26" s="23"/>
    </row>
    <row r="27" spans="1:12" ht="15" customHeight="1" x14ac:dyDescent="0.45">
      <c r="A27" s="14" t="s">
        <v>30</v>
      </c>
      <c r="B27" s="20"/>
      <c r="C27" s="124" t="s">
        <v>199</v>
      </c>
      <c r="D27" s="125"/>
      <c r="E27" s="106"/>
      <c r="F27" s="106"/>
      <c r="G27" s="106"/>
      <c r="H27" s="106"/>
      <c r="I27" s="106"/>
      <c r="J27" s="106"/>
      <c r="K27" s="106"/>
      <c r="L27" s="18"/>
    </row>
    <row r="28" spans="1:12" x14ac:dyDescent="0.25">
      <c r="A28" s="19"/>
      <c r="B28" s="20"/>
      <c r="C28" s="21">
        <v>1</v>
      </c>
      <c r="D28" s="22" t="s">
        <v>150</v>
      </c>
      <c r="E28" s="44" t="s">
        <v>200</v>
      </c>
      <c r="F28" s="44" t="s">
        <v>23</v>
      </c>
      <c r="G28" s="44">
        <v>30</v>
      </c>
      <c r="H28" s="67" t="s">
        <v>198</v>
      </c>
      <c r="I28" s="66"/>
      <c r="J28" s="78">
        <v>0.5</v>
      </c>
      <c r="K28" s="26">
        <f t="shared" ref="K28:K43" si="2">$J28*I28/4</f>
        <v>0</v>
      </c>
      <c r="L28" s="113" t="s">
        <v>201</v>
      </c>
    </row>
    <row r="29" spans="1:12" ht="58" x14ac:dyDescent="0.25">
      <c r="A29" s="19"/>
      <c r="B29" s="20"/>
      <c r="C29" s="21">
        <v>2</v>
      </c>
      <c r="D29" s="22" t="s">
        <v>202</v>
      </c>
      <c r="E29" s="44" t="s">
        <v>203</v>
      </c>
      <c r="F29" s="44" t="s">
        <v>23</v>
      </c>
      <c r="G29" s="44">
        <v>30</v>
      </c>
      <c r="H29" s="67" t="s">
        <v>198</v>
      </c>
      <c r="I29" s="66"/>
      <c r="J29" s="78">
        <v>0.5</v>
      </c>
      <c r="K29" s="26">
        <f t="shared" si="2"/>
        <v>0</v>
      </c>
      <c r="L29" s="113" t="s">
        <v>204</v>
      </c>
    </row>
    <row r="30" spans="1:12" x14ac:dyDescent="0.25">
      <c r="A30" s="19"/>
      <c r="B30" s="20"/>
      <c r="C30" s="21">
        <v>3</v>
      </c>
      <c r="D30" s="22" t="s">
        <v>205</v>
      </c>
      <c r="E30" s="44" t="s">
        <v>206</v>
      </c>
      <c r="F30" s="44" t="s">
        <v>23</v>
      </c>
      <c r="G30" s="44">
        <v>30</v>
      </c>
      <c r="H30" s="67" t="s">
        <v>198</v>
      </c>
      <c r="I30" s="66"/>
      <c r="J30" s="78">
        <v>0.5</v>
      </c>
      <c r="K30" s="26">
        <f t="shared" si="2"/>
        <v>0</v>
      </c>
      <c r="L30" s="113" t="s">
        <v>207</v>
      </c>
    </row>
    <row r="31" spans="1:12" x14ac:dyDescent="0.25">
      <c r="A31" s="19"/>
      <c r="B31" s="20"/>
      <c r="C31" s="21">
        <v>4</v>
      </c>
      <c r="D31" s="22" t="s">
        <v>160</v>
      </c>
      <c r="E31" s="44" t="s">
        <v>208</v>
      </c>
      <c r="F31" s="44" t="s">
        <v>23</v>
      </c>
      <c r="G31" s="44">
        <v>30</v>
      </c>
      <c r="H31" s="67" t="s">
        <v>198</v>
      </c>
      <c r="I31" s="66"/>
      <c r="J31" s="78">
        <v>0.5</v>
      </c>
      <c r="K31" s="26">
        <f t="shared" si="2"/>
        <v>0</v>
      </c>
      <c r="L31" s="113" t="s">
        <v>209</v>
      </c>
    </row>
    <row r="32" spans="1:12" x14ac:dyDescent="0.25">
      <c r="A32" s="19"/>
      <c r="B32" s="20"/>
      <c r="C32" s="21">
        <v>5</v>
      </c>
      <c r="D32" s="22" t="s">
        <v>210</v>
      </c>
      <c r="E32" s="44" t="s">
        <v>211</v>
      </c>
      <c r="F32" s="44" t="s">
        <v>23</v>
      </c>
      <c r="G32" s="44">
        <v>30</v>
      </c>
      <c r="H32" s="67" t="s">
        <v>198</v>
      </c>
      <c r="I32" s="66"/>
      <c r="J32" s="77">
        <v>1</v>
      </c>
      <c r="K32" s="26">
        <f t="shared" si="2"/>
        <v>0</v>
      </c>
      <c r="L32" s="113" t="s">
        <v>209</v>
      </c>
    </row>
    <row r="33" spans="1:12" ht="29" x14ac:dyDescent="0.25">
      <c r="A33" s="19"/>
      <c r="B33" s="20"/>
      <c r="C33" s="21">
        <v>6</v>
      </c>
      <c r="D33" s="22" t="s">
        <v>212</v>
      </c>
      <c r="E33" s="44" t="s">
        <v>213</v>
      </c>
      <c r="F33" s="44" t="s">
        <v>23</v>
      </c>
      <c r="G33" s="44">
        <v>30</v>
      </c>
      <c r="H33" s="67" t="s">
        <v>198</v>
      </c>
      <c r="I33" s="66"/>
      <c r="J33" s="77">
        <v>1</v>
      </c>
      <c r="K33" s="26">
        <f t="shared" si="2"/>
        <v>0</v>
      </c>
      <c r="L33" s="113" t="s">
        <v>209</v>
      </c>
    </row>
    <row r="34" spans="1:12" ht="29" x14ac:dyDescent="0.25">
      <c r="A34" s="19"/>
      <c r="B34" s="20"/>
      <c r="C34" s="21">
        <v>7</v>
      </c>
      <c r="D34" s="22" t="s">
        <v>147</v>
      </c>
      <c r="E34" s="44" t="s">
        <v>214</v>
      </c>
      <c r="F34" s="44" t="s">
        <v>23</v>
      </c>
      <c r="G34" s="44">
        <v>30</v>
      </c>
      <c r="H34" s="67" t="s">
        <v>198</v>
      </c>
      <c r="I34" s="66"/>
      <c r="J34" s="77">
        <v>1</v>
      </c>
      <c r="K34" s="26">
        <f t="shared" si="2"/>
        <v>0</v>
      </c>
      <c r="L34" s="113" t="s">
        <v>209</v>
      </c>
    </row>
    <row r="35" spans="1:12" x14ac:dyDescent="0.25">
      <c r="A35" s="19"/>
      <c r="B35" s="20"/>
      <c r="C35" s="114">
        <v>8</v>
      </c>
      <c r="D35" s="22" t="s">
        <v>215</v>
      </c>
      <c r="E35" s="44" t="s">
        <v>216</v>
      </c>
      <c r="F35" s="44" t="s">
        <v>23</v>
      </c>
      <c r="G35" s="44">
        <v>60</v>
      </c>
      <c r="H35" s="67" t="s">
        <v>28</v>
      </c>
      <c r="I35" s="66"/>
      <c r="J35" s="77">
        <v>1</v>
      </c>
      <c r="K35" s="26">
        <f t="shared" si="2"/>
        <v>0</v>
      </c>
      <c r="L35" s="113" t="s">
        <v>217</v>
      </c>
    </row>
    <row r="36" spans="1:12" x14ac:dyDescent="0.25">
      <c r="A36" s="19"/>
      <c r="B36" s="20"/>
      <c r="C36" s="114">
        <v>9</v>
      </c>
      <c r="D36" s="22" t="s">
        <v>218</v>
      </c>
      <c r="E36" s="44" t="s">
        <v>219</v>
      </c>
      <c r="F36" s="44" t="s">
        <v>23</v>
      </c>
      <c r="G36" s="44">
        <v>60</v>
      </c>
      <c r="H36" s="67" t="s">
        <v>37</v>
      </c>
      <c r="I36" s="66"/>
      <c r="J36" s="77">
        <v>1</v>
      </c>
      <c r="K36" s="26">
        <f t="shared" si="2"/>
        <v>0</v>
      </c>
      <c r="L36" s="113" t="s">
        <v>220</v>
      </c>
    </row>
    <row r="37" spans="1:12" ht="29" x14ac:dyDescent="0.25">
      <c r="A37" s="19"/>
      <c r="B37" s="20"/>
      <c r="C37" s="114">
        <v>10</v>
      </c>
      <c r="D37" s="22" t="s">
        <v>221</v>
      </c>
      <c r="E37" s="44" t="s">
        <v>222</v>
      </c>
      <c r="F37" s="44" t="s">
        <v>23</v>
      </c>
      <c r="G37" s="44">
        <v>60</v>
      </c>
      <c r="H37" s="67" t="s">
        <v>27</v>
      </c>
      <c r="I37" s="66"/>
      <c r="J37" s="77">
        <v>1</v>
      </c>
      <c r="K37" s="26">
        <f t="shared" si="2"/>
        <v>0</v>
      </c>
      <c r="L37" s="113" t="s">
        <v>223</v>
      </c>
    </row>
    <row r="38" spans="1:12" ht="29" x14ac:dyDescent="0.25">
      <c r="A38" s="19"/>
      <c r="B38" s="20"/>
      <c r="C38" s="21">
        <v>11</v>
      </c>
      <c r="D38" s="22" t="s">
        <v>224</v>
      </c>
      <c r="E38" s="44" t="s">
        <v>225</v>
      </c>
      <c r="F38" s="44" t="s">
        <v>23</v>
      </c>
      <c r="G38" s="44">
        <v>60</v>
      </c>
      <c r="H38" s="67" t="s">
        <v>27</v>
      </c>
      <c r="I38" s="66"/>
      <c r="J38" s="77">
        <v>1</v>
      </c>
      <c r="K38" s="26">
        <f t="shared" si="2"/>
        <v>0</v>
      </c>
      <c r="L38" s="113" t="s">
        <v>226</v>
      </c>
    </row>
    <row r="39" spans="1:12" ht="29" x14ac:dyDescent="0.25">
      <c r="A39" s="19"/>
      <c r="B39" s="20"/>
      <c r="C39" s="21">
        <v>12</v>
      </c>
      <c r="D39" s="22" t="s">
        <v>227</v>
      </c>
      <c r="E39" s="44" t="s">
        <v>228</v>
      </c>
      <c r="F39" s="44" t="s">
        <v>74</v>
      </c>
      <c r="G39" s="44">
        <v>60</v>
      </c>
      <c r="H39" s="67" t="s">
        <v>27</v>
      </c>
      <c r="I39" s="66"/>
      <c r="J39" s="77">
        <v>0.5</v>
      </c>
      <c r="K39" s="26">
        <f t="shared" si="2"/>
        <v>0</v>
      </c>
      <c r="L39" s="113" t="s">
        <v>229</v>
      </c>
    </row>
    <row r="40" spans="1:12" ht="29" x14ac:dyDescent="0.25">
      <c r="A40" s="19"/>
      <c r="B40" s="20"/>
      <c r="C40" s="21">
        <v>13</v>
      </c>
      <c r="D40" s="22" t="s">
        <v>171</v>
      </c>
      <c r="E40" s="44" t="s">
        <v>230</v>
      </c>
      <c r="F40" s="44" t="s">
        <v>74</v>
      </c>
      <c r="G40" s="44">
        <v>90</v>
      </c>
      <c r="H40" s="67" t="s">
        <v>28</v>
      </c>
      <c r="I40" s="66"/>
      <c r="J40" s="77">
        <v>0.5</v>
      </c>
      <c r="K40" s="26">
        <f t="shared" si="2"/>
        <v>0</v>
      </c>
      <c r="L40" s="113" t="s">
        <v>217</v>
      </c>
    </row>
    <row r="41" spans="1:12" ht="29" x14ac:dyDescent="0.25">
      <c r="A41" s="19"/>
      <c r="B41" s="20"/>
      <c r="C41" s="114">
        <v>14</v>
      </c>
      <c r="D41" s="22" t="s">
        <v>231</v>
      </c>
      <c r="E41" s="44" t="s">
        <v>232</v>
      </c>
      <c r="F41" s="44" t="s">
        <v>74</v>
      </c>
      <c r="G41" s="44">
        <v>90</v>
      </c>
      <c r="H41" s="67" t="s">
        <v>28</v>
      </c>
      <c r="I41" s="66"/>
      <c r="J41" s="77">
        <v>0.5</v>
      </c>
      <c r="K41" s="26">
        <f t="shared" si="2"/>
        <v>0</v>
      </c>
      <c r="L41" s="113" t="s">
        <v>217</v>
      </c>
    </row>
    <row r="42" spans="1:12" ht="29" x14ac:dyDescent="0.25">
      <c r="A42" s="19"/>
      <c r="B42" s="20"/>
      <c r="C42" s="114">
        <v>15</v>
      </c>
      <c r="D42" s="22" t="s">
        <v>233</v>
      </c>
      <c r="E42" s="44" t="s">
        <v>234</v>
      </c>
      <c r="F42" s="44" t="s">
        <v>74</v>
      </c>
      <c r="G42" s="44">
        <v>90</v>
      </c>
      <c r="H42" s="67" t="s">
        <v>28</v>
      </c>
      <c r="I42" s="66"/>
      <c r="J42" s="77">
        <v>0.5</v>
      </c>
      <c r="K42" s="26">
        <f t="shared" si="2"/>
        <v>0</v>
      </c>
      <c r="L42" s="113" t="s">
        <v>217</v>
      </c>
    </row>
    <row r="43" spans="1:12" ht="29" x14ac:dyDescent="0.25">
      <c r="A43" s="19"/>
      <c r="B43" s="20"/>
      <c r="C43" s="114">
        <v>16</v>
      </c>
      <c r="D43" s="22" t="s">
        <v>235</v>
      </c>
      <c r="E43" s="44" t="s">
        <v>236</v>
      </c>
      <c r="F43" s="44" t="s">
        <v>74</v>
      </c>
      <c r="G43" s="44">
        <v>90</v>
      </c>
      <c r="H43" s="67" t="s">
        <v>27</v>
      </c>
      <c r="I43" s="66"/>
      <c r="J43" s="77">
        <v>0.5</v>
      </c>
      <c r="K43" s="26">
        <f t="shared" si="2"/>
        <v>0</v>
      </c>
      <c r="L43" s="113" t="s">
        <v>209</v>
      </c>
    </row>
    <row r="44" spans="1:12" ht="10.5" x14ac:dyDescent="0.25">
      <c r="A44" s="33"/>
      <c r="B44" s="34"/>
      <c r="C44" s="6"/>
      <c r="D44" s="6"/>
      <c r="E44" s="6"/>
      <c r="F44" s="6"/>
      <c r="G44" s="6"/>
      <c r="H44" s="6"/>
      <c r="I44" s="6"/>
      <c r="J44" s="6"/>
      <c r="K44" s="6"/>
      <c r="L44" s="6"/>
    </row>
    <row r="45" spans="1:12" x14ac:dyDescent="0.25">
      <c r="B45" s="6"/>
      <c r="C45" s="126" t="s">
        <v>32</v>
      </c>
      <c r="D45" s="127"/>
      <c r="E45" s="107"/>
      <c r="F45" s="107"/>
      <c r="G45" s="107"/>
      <c r="H45" s="75" t="str">
        <f>COUNTIF(H9:H43,"Y")&amp;" out of "&amp;COUNTIF(H9:H43,"Y")+COUNTIF(H9:H43,"N")+COUNTIF(H9:H43,"P")</f>
        <v>28 out of 33</v>
      </c>
      <c r="I45" s="76">
        <f>IF(ISERROR(AVERAGE(I9:I18,I20:I26,I28:I43)),"",AVERAGE(I9:I18,I20:I26,I28:I43))</f>
        <v>4</v>
      </c>
      <c r="J45" s="76">
        <f>SUM(J9:J43)</f>
        <v>26.5</v>
      </c>
      <c r="K45" s="76">
        <f>SUM(K9:K43)</f>
        <v>15</v>
      </c>
      <c r="L45" s="107"/>
    </row>
    <row r="46" spans="1:12" x14ac:dyDescent="0.25">
      <c r="B46" s="6"/>
      <c r="C46" s="6"/>
      <c r="D46" s="36" t="s">
        <v>33</v>
      </c>
      <c r="E46" s="36"/>
      <c r="F46" s="36"/>
      <c r="G46" s="36"/>
      <c r="H46" s="37">
        <f>IF(ISERROR(COUNTIF(H9:H43,"Y")/(COUNTIF(H9:H43,"Y")+COUNTIF(H9:H43,"N")+COUNTIF(H9:H43,"P")))," ",COUNTIF(H9:H43,"Y")/(COUNTIF(H9:H43,"Y")+COUNTIF(H9:H43,"N")+COUNTIF(H9:H43,"P")))</f>
        <v>0.84848484848484851</v>
      </c>
      <c r="I46" s="38">
        <f>IF(ISERROR(I45*0.25),"",I45*0.25)</f>
        <v>1</v>
      </c>
      <c r="J46" s="38"/>
      <c r="K46" s="38">
        <f>K45/J45</f>
        <v>0.56603773584905659</v>
      </c>
      <c r="L46" s="36"/>
    </row>
    <row r="47" spans="1:12" x14ac:dyDescent="0.35">
      <c r="E47" s="40"/>
      <c r="F47" s="40"/>
      <c r="G47" s="40"/>
      <c r="J47" s="63"/>
    </row>
    <row r="48" spans="1:12" x14ac:dyDescent="0.35">
      <c r="E48" s="40"/>
      <c r="F48" s="40"/>
      <c r="G48" s="40"/>
      <c r="J48" s="63"/>
    </row>
    <row r="49" spans="5:10" x14ac:dyDescent="0.25">
      <c r="E49" s="103"/>
      <c r="F49" s="103"/>
      <c r="G49" s="103"/>
      <c r="J49" s="63"/>
    </row>
    <row r="50" spans="5:10" x14ac:dyDescent="0.35">
      <c r="E50" s="40"/>
      <c r="F50" s="40"/>
      <c r="G50" s="40"/>
      <c r="J50" s="63"/>
    </row>
    <row r="51" spans="5:10" ht="10.5" x14ac:dyDescent="0.25">
      <c r="J51" s="63"/>
    </row>
    <row r="52" spans="5:10" ht="10.5" x14ac:dyDescent="0.25">
      <c r="J52" s="63"/>
    </row>
    <row r="53" spans="5:10" ht="10.5" x14ac:dyDescent="0.25">
      <c r="J53" s="63"/>
    </row>
    <row r="54" spans="5:10" ht="10.5" x14ac:dyDescent="0.25">
      <c r="J54" s="63"/>
    </row>
    <row r="55" spans="5:10" ht="10.5" x14ac:dyDescent="0.25">
      <c r="J55" s="63"/>
    </row>
    <row r="56" spans="5:10" ht="10.5" x14ac:dyDescent="0.25">
      <c r="J56" s="63"/>
    </row>
    <row r="57" spans="5:10" ht="10.5" x14ac:dyDescent="0.25">
      <c r="J57" s="63"/>
    </row>
    <row r="58" spans="5:10" ht="10.5" x14ac:dyDescent="0.25">
      <c r="J58" s="63"/>
    </row>
    <row r="59" spans="5:10" ht="10.5" x14ac:dyDescent="0.25">
      <c r="J59" s="63"/>
    </row>
    <row r="60" spans="5:10" ht="10.5" x14ac:dyDescent="0.25">
      <c r="J60" s="63"/>
    </row>
    <row r="61" spans="5:10" ht="10.5" x14ac:dyDescent="0.25">
      <c r="J61" s="63"/>
    </row>
    <row r="62" spans="5:10" ht="10.5" x14ac:dyDescent="0.25">
      <c r="J62" s="63"/>
    </row>
    <row r="63" spans="5:10" ht="10.5" x14ac:dyDescent="0.25">
      <c r="J63" s="63"/>
    </row>
    <row r="64" spans="5:10" ht="10.5" x14ac:dyDescent="0.25">
      <c r="J64" s="63"/>
    </row>
    <row r="65" spans="10:10" ht="10.5" x14ac:dyDescent="0.25">
      <c r="J65" s="63"/>
    </row>
    <row r="66" spans="10:10" ht="10.5" x14ac:dyDescent="0.25">
      <c r="J66" s="63"/>
    </row>
    <row r="67" spans="10:10" ht="10.5" x14ac:dyDescent="0.25">
      <c r="J67" s="63"/>
    </row>
    <row r="68" spans="10:10" ht="10.5" x14ac:dyDescent="0.25">
      <c r="J68" s="63"/>
    </row>
    <row r="69" spans="10:10" ht="10.5" x14ac:dyDescent="0.25">
      <c r="J69" s="63"/>
    </row>
    <row r="70" spans="10:10" ht="10.5" x14ac:dyDescent="0.25">
      <c r="J70" s="63"/>
    </row>
    <row r="71" spans="10:10" ht="10.5" x14ac:dyDescent="0.25">
      <c r="J71" s="63"/>
    </row>
    <row r="72" spans="10:10" ht="10.5" x14ac:dyDescent="0.25">
      <c r="J72" s="63"/>
    </row>
    <row r="73" spans="10:10" ht="10.5" x14ac:dyDescent="0.25">
      <c r="J73" s="63"/>
    </row>
    <row r="74" spans="10:10" ht="10.5" x14ac:dyDescent="0.25">
      <c r="J74" s="63"/>
    </row>
    <row r="75" spans="10:10" ht="10.5" x14ac:dyDescent="0.25">
      <c r="J75" s="63"/>
    </row>
    <row r="76" spans="10:10" ht="10.5" x14ac:dyDescent="0.25">
      <c r="J76" s="63"/>
    </row>
    <row r="77" spans="10:10" ht="10.5" x14ac:dyDescent="0.25">
      <c r="J77" s="63"/>
    </row>
    <row r="78" spans="10:10" ht="10.5" x14ac:dyDescent="0.25">
      <c r="J78" s="63"/>
    </row>
    <row r="79" spans="10:10" ht="10.5" x14ac:dyDescent="0.25">
      <c r="J79" s="63"/>
    </row>
    <row r="80" spans="10:10" ht="10.5" x14ac:dyDescent="0.25">
      <c r="J80" s="63"/>
    </row>
    <row r="81" spans="10:10" ht="10.5" x14ac:dyDescent="0.25">
      <c r="J81" s="63"/>
    </row>
  </sheetData>
  <autoFilter ref="C6:L43" xr:uid="{B7515545-ED61-4813-9554-ED0307EE0674}"/>
  <sortState xmlns:xlrd2="http://schemas.microsoft.com/office/spreadsheetml/2017/richdata2" ref="D9:G18">
    <sortCondition descending="1" ref="F9:F18"/>
    <sortCondition ref="G9:G18"/>
    <sortCondition ref="D9:D18"/>
  </sortState>
  <mergeCells count="10">
    <mergeCell ref="G2:H2"/>
    <mergeCell ref="G3:H3"/>
    <mergeCell ref="G4:H4"/>
    <mergeCell ref="C45:D45"/>
    <mergeCell ref="C2:D3"/>
    <mergeCell ref="C4:D4"/>
    <mergeCell ref="C7:D7"/>
    <mergeCell ref="C8:D8"/>
    <mergeCell ref="C19:D19"/>
    <mergeCell ref="C27:D27"/>
  </mergeCells>
  <conditionalFormatting sqref="I40:I43">
    <cfRule type="cellIs" dxfId="268" priority="11" operator="equal">
      <formula>"N"</formula>
    </cfRule>
    <cfRule type="cellIs" dxfId="267" priority="12" operator="equal">
      <formula>"Y"</formula>
    </cfRule>
  </conditionalFormatting>
  <conditionalFormatting sqref="I31 K31">
    <cfRule type="cellIs" dxfId="266" priority="5" operator="equal">
      <formula>"N"</formula>
    </cfRule>
    <cfRule type="cellIs" dxfId="265" priority="6" operator="equal">
      <formula>"Y"</formula>
    </cfRule>
  </conditionalFormatting>
  <conditionalFormatting sqref="I31">
    <cfRule type="cellIs" dxfId="264" priority="4" operator="equal">
      <formula>"P"</formula>
    </cfRule>
  </conditionalFormatting>
  <conditionalFormatting sqref="I39 K39">
    <cfRule type="cellIs" dxfId="263" priority="2" operator="equal">
      <formula>"N"</formula>
    </cfRule>
    <cfRule type="cellIs" dxfId="262" priority="3" operator="equal">
      <formula>"Y"</formula>
    </cfRule>
  </conditionalFormatting>
  <conditionalFormatting sqref="I39">
    <cfRule type="cellIs" dxfId="261" priority="1" operator="equal">
      <formula>"P"</formula>
    </cfRule>
  </conditionalFormatting>
  <conditionalFormatting sqref="H9:I18 K40:K43 K10:K18 I40:I43 K20:K26 K28:K30 K32:K38 H20:I26 H28:I30 I32:I38 H31:H43">
    <cfRule type="cellIs" dxfId="260" priority="14" operator="equal">
      <formula>"N"</formula>
    </cfRule>
    <cfRule type="cellIs" dxfId="259" priority="15" operator="equal">
      <formula>"Y"</formula>
    </cfRule>
  </conditionalFormatting>
  <conditionalFormatting sqref="H9:I18 H20:I26 H28:I30 I32:I38 H31:H43">
    <cfRule type="cellIs" dxfId="258" priority="13" operator="equal">
      <formula>"P"</formula>
    </cfRule>
  </conditionalFormatting>
  <conditionalFormatting sqref="I40:I43">
    <cfRule type="cellIs" dxfId="257" priority="10" operator="equal">
      <formula>"P"</formula>
    </cfRule>
  </conditionalFormatting>
  <conditionalFormatting sqref="K9">
    <cfRule type="cellIs" dxfId="256" priority="8" operator="equal">
      <formula>"N"</formula>
    </cfRule>
    <cfRule type="cellIs" dxfId="255" priority="9" operator="equal">
      <formula>"Y"</formula>
    </cfRule>
  </conditionalFormatting>
  <conditionalFormatting sqref="I40:I43">
    <cfRule type="cellIs" dxfId="254" priority="7" operator="equal">
      <formula>"P"</formula>
    </cfRule>
  </conditionalFormatting>
  <dataValidations count="4">
    <dataValidation type="list" allowBlank="1" showInputMessage="1" showErrorMessage="1" sqref="I9:I18 I20:I26 I30" xr:uid="{D5CAD8F9-68F8-4270-82E3-CF984E171FCF}">
      <formula1>$O$11:$O$15</formula1>
    </dataValidation>
    <dataValidation type="list" allowBlank="1" showInputMessage="1" showErrorMessage="1" sqref="H9:H18 H20:H26 H28:H43" xr:uid="{AE0F7278-05D7-4A3B-8639-2746BCD346B5}">
      <formula1>$O$6:$O$9</formula1>
    </dataValidation>
    <dataValidation type="list" allowBlank="1" showInputMessage="1" showErrorMessage="1" sqref="H27 H19 H44" xr:uid="{77D8FC73-448E-439B-8015-072D3D6C9CB4}">
      <formula1>$AC$3:$AC$6</formula1>
    </dataValidation>
    <dataValidation type="list" allowBlank="1" showInputMessage="1" showErrorMessage="1" sqref="I19 I27:I29 I31:I44" xr:uid="{30A8F5AB-1635-48C5-8D86-1B83E5C1DB4F}">
      <formula1>$AC$8:$AC$12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3BEB-3471-4B0C-9322-F46330046118}">
  <dimension ref="A1:O111"/>
  <sheetViews>
    <sheetView topLeftCell="A58" zoomScale="55" zoomScaleNormal="55" workbookViewId="0">
      <selection activeCell="K66" sqref="K66"/>
    </sheetView>
  </sheetViews>
  <sheetFormatPr defaultColWidth="9.1796875" defaultRowHeight="14.5" x14ac:dyDescent="0.25"/>
  <cols>
    <col min="1" max="1" width="3.7265625" style="1" customWidth="1"/>
    <col min="2" max="2" width="1.7265625" style="1" customWidth="1"/>
    <col min="3" max="3" width="4.26953125" style="1" customWidth="1"/>
    <col min="4" max="4" width="70.54296875" style="1" bestFit="1" customWidth="1"/>
    <col min="5" max="5" width="55.26953125" style="1" customWidth="1"/>
    <col min="6" max="7" width="15.54296875" style="1" customWidth="1"/>
    <col min="8" max="8" width="15.1796875" style="1" customWidth="1"/>
    <col min="9" max="9" width="10.7265625" style="1" customWidth="1"/>
    <col min="10" max="10" width="11.26953125" style="73" customWidth="1"/>
    <col min="11" max="11" width="10.7265625" style="1" customWidth="1"/>
    <col min="12" max="12" width="44.7265625" style="1" customWidth="1"/>
    <col min="13" max="16384" width="9.1796875" style="1"/>
  </cols>
  <sheetData>
    <row r="1" spans="1:15" x14ac:dyDescent="0.25">
      <c r="L1" s="2"/>
    </row>
    <row r="2" spans="1:15" s="3" customFormat="1" ht="15" customHeight="1" x14ac:dyDescent="0.35">
      <c r="A2" s="1"/>
      <c r="B2" s="1"/>
      <c r="C2" s="117" t="s">
        <v>6</v>
      </c>
      <c r="D2" s="117"/>
      <c r="E2" s="104"/>
      <c r="F2" s="55" t="s">
        <v>1</v>
      </c>
      <c r="G2" s="118"/>
      <c r="H2" s="118"/>
      <c r="J2" s="57"/>
    </row>
    <row r="3" spans="1:15" s="3" customFormat="1" ht="18.649999999999999" customHeight="1" x14ac:dyDescent="0.35">
      <c r="A3" s="1"/>
      <c r="B3" s="1"/>
      <c r="C3" s="117"/>
      <c r="D3" s="117"/>
      <c r="E3" s="104"/>
      <c r="F3" s="55" t="s">
        <v>3</v>
      </c>
      <c r="G3" s="118"/>
      <c r="H3" s="118"/>
      <c r="J3" s="57"/>
    </row>
    <row r="4" spans="1:15" s="3" customFormat="1" ht="19.5" customHeight="1" x14ac:dyDescent="0.35">
      <c r="A4" s="1"/>
      <c r="B4" s="1"/>
      <c r="C4" s="119" t="s">
        <v>237</v>
      </c>
      <c r="D4" s="120"/>
      <c r="E4" s="104"/>
      <c r="F4" s="55" t="s">
        <v>5</v>
      </c>
      <c r="G4" s="118"/>
      <c r="H4" s="118"/>
      <c r="J4" s="57"/>
    </row>
    <row r="5" spans="1:15" s="3" customFormat="1" ht="10.5" x14ac:dyDescent="0.25">
      <c r="J5" s="57"/>
    </row>
    <row r="6" spans="1:15" s="3" customFormat="1" ht="10.5" x14ac:dyDescent="0.25">
      <c r="A6" s="4"/>
      <c r="B6" s="5"/>
      <c r="C6" s="6"/>
      <c r="D6" s="6"/>
      <c r="E6" s="6"/>
      <c r="F6" s="6"/>
      <c r="G6" s="7"/>
      <c r="H6" s="7" t="s">
        <v>8</v>
      </c>
      <c r="I6" s="8" t="s">
        <v>9</v>
      </c>
      <c r="J6" s="57"/>
      <c r="K6" s="8"/>
      <c r="L6" s="9"/>
    </row>
    <row r="7" spans="1:15" s="13" customFormat="1" x14ac:dyDescent="0.25">
      <c r="A7" s="10"/>
      <c r="B7" s="11"/>
      <c r="C7" s="122" t="s">
        <v>10</v>
      </c>
      <c r="D7" s="123"/>
      <c r="E7" s="105" t="s">
        <v>11</v>
      </c>
      <c r="F7" s="105" t="s">
        <v>12</v>
      </c>
      <c r="G7" s="105" t="s">
        <v>13</v>
      </c>
      <c r="H7" s="65" t="s">
        <v>14</v>
      </c>
      <c r="I7" s="105" t="s">
        <v>15</v>
      </c>
      <c r="J7" s="68" t="s">
        <v>16</v>
      </c>
      <c r="K7" s="72" t="s">
        <v>17</v>
      </c>
      <c r="L7" s="56" t="s">
        <v>18</v>
      </c>
    </row>
    <row r="8" spans="1:15" ht="18.5" x14ac:dyDescent="0.45">
      <c r="A8" s="14" t="s">
        <v>19</v>
      </c>
      <c r="B8" s="15"/>
      <c r="C8" s="124" t="s">
        <v>20</v>
      </c>
      <c r="D8" s="125"/>
      <c r="E8" s="106"/>
      <c r="F8" s="106"/>
      <c r="G8" s="16" t="str">
        <f>IF(ISERROR(COUNTIF(#REF!,"Y")/(COUNTIF(#REF!,"Y")+COUNTIF(#REF!,"N")+COUNTIF(#REF!,"P")))," ",COUNTIF(#REF!,"Y")/(COUNTIF(#REF!,"Y")+COUNTIF(#REF!,"N")+COUNTIF(#REF!,"P")))</f>
        <v xml:space="preserve"> </v>
      </c>
      <c r="H8" s="16">
        <f>IF(ISERROR(COUNTIF(H9:H15,"Y")/(COUNTIF(H9:H15,"Y")+COUNTIF(H9:H15,"N")+COUNTIF(H9:H15,"P")))," ",COUNTIF(H9:H15,"Y")/(COUNTIF(H9:H15,"Y")+COUNTIF(H9:H15,"N")+COUNTIF(H9:H15,"P")))</f>
        <v>0.66666666666666663</v>
      </c>
      <c r="I8" s="17"/>
      <c r="J8" s="17"/>
      <c r="K8" s="17"/>
      <c r="L8" s="18"/>
      <c r="O8" s="57" t="s">
        <v>27</v>
      </c>
    </row>
    <row r="9" spans="1:15" ht="58" x14ac:dyDescent="0.25">
      <c r="A9" s="19"/>
      <c r="B9" s="20"/>
      <c r="C9" s="21">
        <v>1</v>
      </c>
      <c r="D9" s="24" t="s">
        <v>40</v>
      </c>
      <c r="E9" s="44" t="s">
        <v>187</v>
      </c>
      <c r="F9" s="44" t="s">
        <v>23</v>
      </c>
      <c r="G9" s="51">
        <v>30</v>
      </c>
      <c r="H9" s="67" t="s">
        <v>28</v>
      </c>
      <c r="I9" s="66">
        <v>4</v>
      </c>
      <c r="J9" s="77">
        <v>1</v>
      </c>
      <c r="K9" s="26">
        <f t="shared" ref="K9:K30" si="0">$J9*I9/4</f>
        <v>1</v>
      </c>
      <c r="L9" s="23"/>
      <c r="O9" s="57" t="s">
        <v>28</v>
      </c>
    </row>
    <row r="10" spans="1:15" ht="43.5" x14ac:dyDescent="0.25">
      <c r="A10" s="19"/>
      <c r="B10" s="20"/>
      <c r="C10" s="21">
        <v>2</v>
      </c>
      <c r="D10" s="24" t="s">
        <v>238</v>
      </c>
      <c r="E10" s="22" t="s">
        <v>239</v>
      </c>
      <c r="F10" s="44" t="s">
        <v>23</v>
      </c>
      <c r="G10" s="49">
        <v>30</v>
      </c>
      <c r="H10" s="67" t="s">
        <v>24</v>
      </c>
      <c r="I10" s="66"/>
      <c r="J10" s="77">
        <v>1</v>
      </c>
      <c r="K10" s="26">
        <f t="shared" si="0"/>
        <v>0</v>
      </c>
      <c r="L10" s="22"/>
      <c r="O10" s="57" t="s">
        <v>37</v>
      </c>
    </row>
    <row r="11" spans="1:15" x14ac:dyDescent="0.25">
      <c r="A11" s="19"/>
      <c r="B11" s="20"/>
      <c r="C11" s="21">
        <v>3</v>
      </c>
      <c r="D11" s="24" t="s">
        <v>43</v>
      </c>
      <c r="E11" s="44" t="s">
        <v>188</v>
      </c>
      <c r="F11" s="44" t="s">
        <v>23</v>
      </c>
      <c r="G11" s="49">
        <v>30</v>
      </c>
      <c r="H11" s="67" t="s">
        <v>24</v>
      </c>
      <c r="I11" s="66"/>
      <c r="J11" s="77">
        <v>1</v>
      </c>
      <c r="K11" s="26">
        <f t="shared" si="0"/>
        <v>0</v>
      </c>
      <c r="L11" s="23"/>
      <c r="O11" s="57" t="s">
        <v>24</v>
      </c>
    </row>
    <row r="12" spans="1:15" ht="29" x14ac:dyDescent="0.25">
      <c r="A12" s="19"/>
      <c r="B12" s="20"/>
      <c r="C12" s="21">
        <v>4</v>
      </c>
      <c r="D12" s="24" t="s">
        <v>189</v>
      </c>
      <c r="E12" s="44" t="s">
        <v>190</v>
      </c>
      <c r="F12" s="44" t="s">
        <v>23</v>
      </c>
      <c r="G12" s="49">
        <v>30</v>
      </c>
      <c r="H12" s="67" t="s">
        <v>24</v>
      </c>
      <c r="I12" s="66"/>
      <c r="J12" s="77">
        <v>1</v>
      </c>
      <c r="K12" s="26">
        <f t="shared" si="0"/>
        <v>0</v>
      </c>
      <c r="L12" s="23"/>
      <c r="O12" s="57"/>
    </row>
    <row r="13" spans="1:15" x14ac:dyDescent="0.25">
      <c r="A13" s="19"/>
      <c r="B13" s="20"/>
      <c r="C13" s="21">
        <v>5</v>
      </c>
      <c r="D13" s="24" t="s">
        <v>45</v>
      </c>
      <c r="E13" s="44" t="s">
        <v>191</v>
      </c>
      <c r="F13" s="44" t="s">
        <v>23</v>
      </c>
      <c r="G13" s="49">
        <v>30</v>
      </c>
      <c r="H13" s="67" t="s">
        <v>24</v>
      </c>
      <c r="I13" s="66"/>
      <c r="J13" s="77">
        <v>1</v>
      </c>
      <c r="K13" s="26">
        <f t="shared" si="0"/>
        <v>0</v>
      </c>
      <c r="L13" s="23"/>
      <c r="O13" s="63">
        <v>0</v>
      </c>
    </row>
    <row r="14" spans="1:15" ht="29" x14ac:dyDescent="0.25">
      <c r="A14" s="19"/>
      <c r="B14" s="20"/>
      <c r="C14" s="21">
        <v>6</v>
      </c>
      <c r="D14" s="24" t="s">
        <v>240</v>
      </c>
      <c r="E14" s="22" t="s">
        <v>241</v>
      </c>
      <c r="F14" s="44" t="s">
        <v>23</v>
      </c>
      <c r="G14" s="49">
        <v>30</v>
      </c>
      <c r="H14" s="67" t="s">
        <v>27</v>
      </c>
      <c r="I14" s="66">
        <v>4</v>
      </c>
      <c r="J14" s="77">
        <v>1</v>
      </c>
      <c r="K14" s="26">
        <f t="shared" si="0"/>
        <v>1</v>
      </c>
      <c r="L14" s="23"/>
      <c r="O14" s="63">
        <v>1</v>
      </c>
    </row>
    <row r="15" spans="1:15" ht="101.5" x14ac:dyDescent="0.25">
      <c r="A15" s="19"/>
      <c r="B15" s="20"/>
      <c r="C15" s="21">
        <v>7</v>
      </c>
      <c r="D15" s="24" t="s">
        <v>242</v>
      </c>
      <c r="E15" s="22" t="s">
        <v>243</v>
      </c>
      <c r="F15" s="44" t="s">
        <v>23</v>
      </c>
      <c r="G15" s="49">
        <v>30</v>
      </c>
      <c r="H15" s="67" t="s">
        <v>27</v>
      </c>
      <c r="I15" s="66">
        <v>4</v>
      </c>
      <c r="J15" s="77">
        <v>1</v>
      </c>
      <c r="K15" s="26">
        <f t="shared" si="0"/>
        <v>1</v>
      </c>
      <c r="L15" s="23"/>
      <c r="O15" s="63">
        <v>2</v>
      </c>
    </row>
    <row r="16" spans="1:15" x14ac:dyDescent="0.25">
      <c r="A16" s="19"/>
      <c r="B16" s="20"/>
      <c r="C16" s="21">
        <v>8</v>
      </c>
      <c r="D16" s="24" t="s">
        <v>244</v>
      </c>
      <c r="E16" s="22" t="s">
        <v>244</v>
      </c>
      <c r="F16" s="44" t="s">
        <v>23</v>
      </c>
      <c r="G16" s="49">
        <v>30</v>
      </c>
      <c r="H16" s="67" t="s">
        <v>24</v>
      </c>
      <c r="I16" s="66"/>
      <c r="J16" s="77">
        <v>1</v>
      </c>
      <c r="K16" s="26">
        <f t="shared" si="0"/>
        <v>0</v>
      </c>
      <c r="L16" s="27"/>
      <c r="O16" s="63">
        <v>3</v>
      </c>
    </row>
    <row r="17" spans="1:15" x14ac:dyDescent="0.25">
      <c r="A17" s="19"/>
      <c r="B17" s="20"/>
      <c r="C17" s="21">
        <v>9</v>
      </c>
      <c r="D17" s="24" t="s">
        <v>245</v>
      </c>
      <c r="E17" s="22" t="s">
        <v>245</v>
      </c>
      <c r="F17" s="44" t="s">
        <v>23</v>
      </c>
      <c r="G17" s="49">
        <v>30</v>
      </c>
      <c r="H17" s="67" t="s">
        <v>27</v>
      </c>
      <c r="I17" s="66">
        <v>4</v>
      </c>
      <c r="J17" s="77">
        <v>1</v>
      </c>
      <c r="K17" s="26">
        <f t="shared" si="0"/>
        <v>1</v>
      </c>
      <c r="L17" s="27"/>
      <c r="O17" s="63">
        <v>4</v>
      </c>
    </row>
    <row r="18" spans="1:15" ht="29" x14ac:dyDescent="0.25">
      <c r="A18" s="19"/>
      <c r="B18" s="20"/>
      <c r="C18" s="21">
        <v>10</v>
      </c>
      <c r="D18" s="24" t="s">
        <v>246</v>
      </c>
      <c r="E18" s="24" t="s">
        <v>247</v>
      </c>
      <c r="F18" s="45" t="s">
        <v>23</v>
      </c>
      <c r="G18" s="49">
        <v>30</v>
      </c>
      <c r="H18" s="67" t="s">
        <v>27</v>
      </c>
      <c r="I18" s="66">
        <v>4</v>
      </c>
      <c r="J18" s="77">
        <v>1</v>
      </c>
      <c r="K18" s="26">
        <f t="shared" si="0"/>
        <v>1</v>
      </c>
      <c r="L18" s="27"/>
    </row>
    <row r="19" spans="1:15" ht="43.5" x14ac:dyDescent="0.25">
      <c r="A19" s="19"/>
      <c r="B19" s="20"/>
      <c r="C19" s="21">
        <v>11</v>
      </c>
      <c r="D19" s="24" t="s">
        <v>67</v>
      </c>
      <c r="E19" s="45" t="s">
        <v>68</v>
      </c>
      <c r="F19" s="45" t="s">
        <v>23</v>
      </c>
      <c r="G19" s="49">
        <v>30</v>
      </c>
      <c r="H19" s="67" t="s">
        <v>27</v>
      </c>
      <c r="I19" s="66">
        <v>4</v>
      </c>
      <c r="J19" s="77">
        <v>1</v>
      </c>
      <c r="K19" s="26">
        <f t="shared" si="0"/>
        <v>1</v>
      </c>
      <c r="L19" s="27"/>
    </row>
    <row r="20" spans="1:15" ht="43.5" x14ac:dyDescent="0.25">
      <c r="A20" s="19"/>
      <c r="B20" s="20"/>
      <c r="C20" s="21">
        <v>12</v>
      </c>
      <c r="D20" s="24" t="s">
        <v>53</v>
      </c>
      <c r="E20" s="45" t="s">
        <v>192</v>
      </c>
      <c r="F20" s="45" t="s">
        <v>23</v>
      </c>
      <c r="G20" s="49">
        <v>30</v>
      </c>
      <c r="H20" s="67" t="s">
        <v>24</v>
      </c>
      <c r="I20" s="66"/>
      <c r="J20" s="77">
        <v>1</v>
      </c>
      <c r="K20" s="26">
        <f t="shared" si="0"/>
        <v>0</v>
      </c>
      <c r="L20" s="27"/>
    </row>
    <row r="21" spans="1:15" ht="43.5" x14ac:dyDescent="0.25">
      <c r="A21" s="19"/>
      <c r="B21" s="20"/>
      <c r="C21" s="21">
        <v>13</v>
      </c>
      <c r="D21" s="24" t="s">
        <v>69</v>
      </c>
      <c r="E21" s="45" t="s">
        <v>193</v>
      </c>
      <c r="F21" s="45" t="s">
        <v>23</v>
      </c>
      <c r="G21" s="49">
        <v>30</v>
      </c>
      <c r="H21" s="67" t="s">
        <v>24</v>
      </c>
      <c r="I21" s="66"/>
      <c r="J21" s="77">
        <v>1</v>
      </c>
      <c r="K21" s="26">
        <f t="shared" si="0"/>
        <v>0</v>
      </c>
      <c r="L21" s="27"/>
    </row>
    <row r="22" spans="1:15" ht="43.5" x14ac:dyDescent="0.25">
      <c r="A22" s="19"/>
      <c r="B22" s="20"/>
      <c r="C22" s="21">
        <v>14</v>
      </c>
      <c r="D22" s="24" t="s">
        <v>195</v>
      </c>
      <c r="E22" s="45" t="s">
        <v>196</v>
      </c>
      <c r="F22" s="45" t="s">
        <v>23</v>
      </c>
      <c r="G22" s="49">
        <v>30</v>
      </c>
      <c r="H22" s="67" t="s">
        <v>24</v>
      </c>
      <c r="I22" s="66"/>
      <c r="J22" s="77">
        <v>1</v>
      </c>
      <c r="K22" s="26">
        <f t="shared" si="0"/>
        <v>0</v>
      </c>
      <c r="L22" s="27"/>
    </row>
    <row r="23" spans="1:15" x14ac:dyDescent="0.25">
      <c r="A23" s="19"/>
      <c r="B23" s="20"/>
      <c r="C23" s="21">
        <v>15</v>
      </c>
      <c r="D23" s="24" t="s">
        <v>248</v>
      </c>
      <c r="E23" s="22" t="s">
        <v>249</v>
      </c>
      <c r="F23" s="45" t="s">
        <v>23</v>
      </c>
      <c r="G23" s="48">
        <v>30</v>
      </c>
      <c r="H23" s="67" t="s">
        <v>24</v>
      </c>
      <c r="I23" s="66"/>
      <c r="J23" s="77">
        <v>1</v>
      </c>
      <c r="K23" s="26">
        <f t="shared" si="0"/>
        <v>0</v>
      </c>
      <c r="L23" s="27"/>
    </row>
    <row r="24" spans="1:15" x14ac:dyDescent="0.25">
      <c r="A24" s="19"/>
      <c r="B24" s="20"/>
      <c r="C24" s="21">
        <v>16</v>
      </c>
      <c r="D24" s="24" t="s">
        <v>250</v>
      </c>
      <c r="E24" s="24" t="s">
        <v>251</v>
      </c>
      <c r="F24" s="45" t="s">
        <v>23</v>
      </c>
      <c r="G24" s="48">
        <v>60</v>
      </c>
      <c r="H24" s="67" t="s">
        <v>24</v>
      </c>
      <c r="I24" s="66"/>
      <c r="J24" s="77">
        <v>1</v>
      </c>
      <c r="K24" s="26">
        <f t="shared" si="0"/>
        <v>0</v>
      </c>
      <c r="L24" s="27"/>
    </row>
    <row r="25" spans="1:15" ht="72.5" x14ac:dyDescent="0.25">
      <c r="A25" s="19"/>
      <c r="B25" s="20"/>
      <c r="C25" s="21">
        <v>17</v>
      </c>
      <c r="D25" s="24" t="s">
        <v>61</v>
      </c>
      <c r="E25" s="45" t="s">
        <v>62</v>
      </c>
      <c r="F25" s="45" t="s">
        <v>23</v>
      </c>
      <c r="G25" s="48">
        <v>60</v>
      </c>
      <c r="H25" s="67" t="s">
        <v>24</v>
      </c>
      <c r="I25" s="66"/>
      <c r="J25" s="77">
        <v>1</v>
      </c>
      <c r="K25" s="26">
        <f t="shared" si="0"/>
        <v>0</v>
      </c>
      <c r="L25" s="27"/>
    </row>
    <row r="26" spans="1:15" ht="29" x14ac:dyDescent="0.25">
      <c r="A26" s="19"/>
      <c r="B26" s="20"/>
      <c r="C26" s="21">
        <v>18</v>
      </c>
      <c r="D26" s="24" t="s">
        <v>64</v>
      </c>
      <c r="E26" s="45" t="s">
        <v>194</v>
      </c>
      <c r="F26" s="45" t="s">
        <v>23</v>
      </c>
      <c r="G26" s="45">
        <v>60</v>
      </c>
      <c r="H26" s="67" t="s">
        <v>24</v>
      </c>
      <c r="I26" s="66"/>
      <c r="J26" s="77">
        <v>1</v>
      </c>
      <c r="K26" s="26">
        <f t="shared" si="0"/>
        <v>0</v>
      </c>
      <c r="L26" s="27"/>
    </row>
    <row r="27" spans="1:15" ht="29" x14ac:dyDescent="0.25">
      <c r="A27" s="19"/>
      <c r="B27" s="20"/>
      <c r="C27" s="21">
        <v>19</v>
      </c>
      <c r="D27" s="24" t="s">
        <v>252</v>
      </c>
      <c r="E27" s="24" t="s">
        <v>253</v>
      </c>
      <c r="F27" s="45" t="s">
        <v>23</v>
      </c>
      <c r="G27" s="48">
        <v>60</v>
      </c>
      <c r="H27" s="67" t="s">
        <v>24</v>
      </c>
      <c r="I27" s="66"/>
      <c r="J27" s="77">
        <v>1</v>
      </c>
      <c r="K27" s="26">
        <f t="shared" si="0"/>
        <v>0</v>
      </c>
      <c r="L27" s="27"/>
    </row>
    <row r="28" spans="1:15" x14ac:dyDescent="0.25">
      <c r="A28" s="19"/>
      <c r="B28" s="20"/>
      <c r="C28" s="21">
        <v>20</v>
      </c>
      <c r="D28" s="24" t="s">
        <v>254</v>
      </c>
      <c r="E28" s="24" t="s">
        <v>255</v>
      </c>
      <c r="F28" s="45" t="s">
        <v>74</v>
      </c>
      <c r="G28" s="48">
        <v>90</v>
      </c>
      <c r="H28" s="67" t="s">
        <v>28</v>
      </c>
      <c r="I28" s="66">
        <v>2</v>
      </c>
      <c r="J28" s="78">
        <v>0.5</v>
      </c>
      <c r="K28" s="26">
        <f t="shared" si="0"/>
        <v>0.25</v>
      </c>
      <c r="L28" s="27"/>
    </row>
    <row r="29" spans="1:15" ht="29" x14ac:dyDescent="0.25">
      <c r="A29" s="19"/>
      <c r="B29" s="20"/>
      <c r="C29" s="21">
        <v>21</v>
      </c>
      <c r="D29" s="24" t="s">
        <v>256</v>
      </c>
      <c r="E29" s="24" t="s">
        <v>257</v>
      </c>
      <c r="F29" s="45" t="s">
        <v>74</v>
      </c>
      <c r="G29" s="48">
        <v>90</v>
      </c>
      <c r="H29" s="67" t="s">
        <v>28</v>
      </c>
      <c r="I29" s="66">
        <v>2</v>
      </c>
      <c r="J29" s="78">
        <v>0.5</v>
      </c>
      <c r="K29" s="26">
        <f t="shared" si="0"/>
        <v>0.25</v>
      </c>
      <c r="L29" s="27"/>
    </row>
    <row r="30" spans="1:15" ht="29" x14ac:dyDescent="0.25">
      <c r="A30" s="19"/>
      <c r="B30" s="20"/>
      <c r="C30" s="21">
        <v>22</v>
      </c>
      <c r="D30" s="24" t="s">
        <v>258</v>
      </c>
      <c r="E30" s="24" t="s">
        <v>259</v>
      </c>
      <c r="F30" s="45" t="s">
        <v>74</v>
      </c>
      <c r="G30" s="48">
        <v>90</v>
      </c>
      <c r="H30" s="67" t="s">
        <v>27</v>
      </c>
      <c r="I30" s="66">
        <v>4</v>
      </c>
      <c r="J30" s="78">
        <v>0.5</v>
      </c>
      <c r="K30" s="26">
        <f t="shared" si="0"/>
        <v>0.5</v>
      </c>
      <c r="L30" s="27"/>
    </row>
    <row r="31" spans="1:15" ht="18.5" x14ac:dyDescent="0.45">
      <c r="A31" s="14" t="s">
        <v>29</v>
      </c>
      <c r="B31" s="20"/>
      <c r="C31" s="124" t="s">
        <v>91</v>
      </c>
      <c r="D31" s="125"/>
      <c r="E31" s="106"/>
      <c r="F31" s="47"/>
      <c r="G31" s="50" t="str">
        <f>IF(ISERROR(COUNTIF(G32:G38,"Y")/(COUNTIF(G32:G38,"Y")+COUNTIF(G32:G38,"N")+COUNTIF(G32:G38,"P")))," ",COUNTIF(G32:G38,"Y")/(COUNTIF(G32:G38,"Y")+COUNTIF(G32:G38,"N")+COUNTIF(G32:G38,"P")))</f>
        <v xml:space="preserve"> </v>
      </c>
      <c r="H31" s="16"/>
      <c r="I31" s="17"/>
      <c r="J31" s="17"/>
      <c r="K31" s="17"/>
      <c r="L31" s="18"/>
    </row>
    <row r="32" spans="1:15" ht="29" x14ac:dyDescent="0.25">
      <c r="A32" s="19"/>
      <c r="B32" s="20"/>
      <c r="C32" s="21">
        <v>1</v>
      </c>
      <c r="D32" s="22" t="s">
        <v>197</v>
      </c>
      <c r="E32" s="44" t="s">
        <v>93</v>
      </c>
      <c r="F32" s="44" t="s">
        <v>23</v>
      </c>
      <c r="G32" s="49">
        <v>30</v>
      </c>
      <c r="H32" s="67" t="s">
        <v>27</v>
      </c>
      <c r="I32" s="66">
        <v>4</v>
      </c>
      <c r="J32" s="77">
        <v>1</v>
      </c>
      <c r="K32" s="26">
        <f t="shared" ref="K32:K38" si="1">$J32*I32/4</f>
        <v>1</v>
      </c>
      <c r="L32" s="23"/>
    </row>
    <row r="33" spans="1:12" ht="43.5" x14ac:dyDescent="0.25">
      <c r="A33" s="19"/>
      <c r="B33" s="20"/>
      <c r="C33" s="21">
        <v>2</v>
      </c>
      <c r="D33" s="22" t="s">
        <v>94</v>
      </c>
      <c r="E33" s="44" t="s">
        <v>95</v>
      </c>
      <c r="F33" s="44" t="s">
        <v>23</v>
      </c>
      <c r="G33" s="49">
        <v>30</v>
      </c>
      <c r="H33" s="67" t="s">
        <v>27</v>
      </c>
      <c r="I33" s="66">
        <v>4</v>
      </c>
      <c r="J33" s="77">
        <v>1</v>
      </c>
      <c r="K33" s="26">
        <f t="shared" si="1"/>
        <v>1</v>
      </c>
      <c r="L33" s="23"/>
    </row>
    <row r="34" spans="1:12" ht="29" x14ac:dyDescent="0.25">
      <c r="A34" s="19"/>
      <c r="B34" s="20"/>
      <c r="C34" s="21">
        <v>3</v>
      </c>
      <c r="D34" s="22" t="s">
        <v>96</v>
      </c>
      <c r="E34" s="44" t="s">
        <v>97</v>
      </c>
      <c r="F34" s="44" t="s">
        <v>23</v>
      </c>
      <c r="G34" s="49">
        <v>30</v>
      </c>
      <c r="H34" s="67" t="s">
        <v>28</v>
      </c>
      <c r="I34" s="66">
        <v>2</v>
      </c>
      <c r="J34" s="77">
        <v>1</v>
      </c>
      <c r="K34" s="26">
        <f t="shared" si="1"/>
        <v>0.5</v>
      </c>
      <c r="L34" s="23"/>
    </row>
    <row r="35" spans="1:12" x14ac:dyDescent="0.25">
      <c r="A35" s="19"/>
      <c r="B35" s="20"/>
      <c r="C35" s="21">
        <v>4</v>
      </c>
      <c r="D35" s="22" t="s">
        <v>98</v>
      </c>
      <c r="E35" s="44" t="s">
        <v>99</v>
      </c>
      <c r="F35" s="44" t="s">
        <v>23</v>
      </c>
      <c r="G35" s="49">
        <v>30</v>
      </c>
      <c r="H35" s="67" t="s">
        <v>27</v>
      </c>
      <c r="I35" s="66">
        <v>4</v>
      </c>
      <c r="J35" s="77">
        <v>1</v>
      </c>
      <c r="K35" s="26">
        <f t="shared" si="1"/>
        <v>1</v>
      </c>
      <c r="L35" s="23"/>
    </row>
    <row r="36" spans="1:12" x14ac:dyDescent="0.25">
      <c r="A36" s="19"/>
      <c r="B36" s="20"/>
      <c r="C36" s="21">
        <v>5</v>
      </c>
      <c r="D36" s="22" t="s">
        <v>100</v>
      </c>
      <c r="E36" s="44" t="s">
        <v>101</v>
      </c>
      <c r="F36" s="44" t="s">
        <v>23</v>
      </c>
      <c r="G36" s="49">
        <v>30</v>
      </c>
      <c r="H36" s="67" t="s">
        <v>28</v>
      </c>
      <c r="I36" s="66">
        <v>2</v>
      </c>
      <c r="J36" s="77">
        <v>1</v>
      </c>
      <c r="K36" s="26">
        <f t="shared" si="1"/>
        <v>0.5</v>
      </c>
      <c r="L36" s="23"/>
    </row>
    <row r="37" spans="1:12" x14ac:dyDescent="0.25">
      <c r="A37" s="19"/>
      <c r="B37" s="20"/>
      <c r="C37" s="21">
        <v>6</v>
      </c>
      <c r="D37" s="22" t="s">
        <v>103</v>
      </c>
      <c r="E37" s="44" t="s">
        <v>104</v>
      </c>
      <c r="F37" s="44" t="s">
        <v>23</v>
      </c>
      <c r="G37" s="49">
        <v>30</v>
      </c>
      <c r="H37" s="67" t="s">
        <v>27</v>
      </c>
      <c r="I37" s="66">
        <v>4</v>
      </c>
      <c r="J37" s="77">
        <v>1</v>
      </c>
      <c r="K37" s="26">
        <f t="shared" si="1"/>
        <v>1</v>
      </c>
      <c r="L37" s="23"/>
    </row>
    <row r="38" spans="1:12" x14ac:dyDescent="0.25">
      <c r="A38" s="19"/>
      <c r="B38" s="20"/>
      <c r="C38" s="21">
        <v>7</v>
      </c>
      <c r="D38" s="22" t="s">
        <v>105</v>
      </c>
      <c r="E38" s="44" t="s">
        <v>106</v>
      </c>
      <c r="F38" s="44" t="s">
        <v>23</v>
      </c>
      <c r="G38" s="49">
        <v>30</v>
      </c>
      <c r="H38" s="67" t="s">
        <v>27</v>
      </c>
      <c r="I38" s="66">
        <v>4</v>
      </c>
      <c r="J38" s="77">
        <v>1</v>
      </c>
      <c r="K38" s="26">
        <f t="shared" si="1"/>
        <v>1</v>
      </c>
      <c r="L38" s="23"/>
    </row>
    <row r="39" spans="1:12" ht="18.5" x14ac:dyDescent="0.45">
      <c r="A39" s="14" t="s">
        <v>30</v>
      </c>
      <c r="B39" s="20"/>
      <c r="C39" s="124" t="s">
        <v>260</v>
      </c>
      <c r="D39" s="125"/>
      <c r="E39" s="106"/>
      <c r="F39" s="47"/>
      <c r="G39" s="50"/>
      <c r="H39" s="16"/>
      <c r="I39" s="17"/>
      <c r="J39" s="17"/>
      <c r="K39" s="17"/>
      <c r="L39" s="18"/>
    </row>
    <row r="40" spans="1:12" x14ac:dyDescent="0.25">
      <c r="A40" s="19"/>
      <c r="B40" s="20"/>
      <c r="C40" s="21">
        <v>1</v>
      </c>
      <c r="D40" s="22" t="s">
        <v>150</v>
      </c>
      <c r="E40" s="44" t="s">
        <v>200</v>
      </c>
      <c r="F40" s="44" t="s">
        <v>23</v>
      </c>
      <c r="G40" s="49">
        <v>30</v>
      </c>
      <c r="H40" s="67" t="s">
        <v>24</v>
      </c>
      <c r="I40" s="66"/>
      <c r="J40" s="77">
        <v>1</v>
      </c>
      <c r="K40" s="26">
        <f t="shared" ref="K40:K63" si="2">$J40*I40/4</f>
        <v>0</v>
      </c>
      <c r="L40" s="23"/>
    </row>
    <row r="41" spans="1:12" ht="58" x14ac:dyDescent="0.25">
      <c r="A41" s="19"/>
      <c r="B41" s="20"/>
      <c r="C41" s="21">
        <v>2</v>
      </c>
      <c r="D41" s="22" t="s">
        <v>202</v>
      </c>
      <c r="E41" s="44" t="s">
        <v>203</v>
      </c>
      <c r="F41" s="44" t="s">
        <v>23</v>
      </c>
      <c r="G41" s="49">
        <v>30</v>
      </c>
      <c r="H41" s="67" t="s">
        <v>27</v>
      </c>
      <c r="I41" s="66">
        <v>4</v>
      </c>
      <c r="J41" s="77">
        <v>1</v>
      </c>
      <c r="K41" s="26">
        <f t="shared" si="2"/>
        <v>1</v>
      </c>
      <c r="L41" s="23"/>
    </row>
    <row r="42" spans="1:12" ht="29" x14ac:dyDescent="0.25">
      <c r="A42" s="19"/>
      <c r="B42" s="20"/>
      <c r="C42" s="21">
        <v>3</v>
      </c>
      <c r="D42" s="22" t="s">
        <v>261</v>
      </c>
      <c r="E42" s="44" t="s">
        <v>206</v>
      </c>
      <c r="F42" s="44" t="s">
        <v>23</v>
      </c>
      <c r="G42" s="49">
        <v>30</v>
      </c>
      <c r="H42" s="67" t="s">
        <v>27</v>
      </c>
      <c r="I42" s="66">
        <v>4</v>
      </c>
      <c r="J42" s="77">
        <v>1</v>
      </c>
      <c r="K42" s="26">
        <f t="shared" si="2"/>
        <v>1</v>
      </c>
      <c r="L42" s="23"/>
    </row>
    <row r="43" spans="1:12" ht="116" x14ac:dyDescent="0.25">
      <c r="A43" s="19"/>
      <c r="B43" s="20"/>
      <c r="C43" s="21">
        <v>4</v>
      </c>
      <c r="D43" s="22" t="s">
        <v>262</v>
      </c>
      <c r="E43" s="22" t="s">
        <v>263</v>
      </c>
      <c r="F43" s="44" t="s">
        <v>23</v>
      </c>
      <c r="G43" s="49">
        <v>30</v>
      </c>
      <c r="H43" s="67" t="s">
        <v>28</v>
      </c>
      <c r="I43" s="66">
        <v>2</v>
      </c>
      <c r="J43" s="77">
        <v>1</v>
      </c>
      <c r="K43" s="26">
        <f t="shared" si="2"/>
        <v>0.5</v>
      </c>
      <c r="L43" s="23"/>
    </row>
    <row r="44" spans="1:12" ht="72.5" x14ac:dyDescent="0.25">
      <c r="A44" s="19"/>
      <c r="B44" s="20"/>
      <c r="C44" s="21">
        <v>5</v>
      </c>
      <c r="D44" s="22" t="s">
        <v>264</v>
      </c>
      <c r="E44" s="22" t="s">
        <v>265</v>
      </c>
      <c r="F44" s="44" t="s">
        <v>23</v>
      </c>
      <c r="G44" s="49">
        <v>30</v>
      </c>
      <c r="H44" s="67" t="s">
        <v>28</v>
      </c>
      <c r="I44" s="66">
        <v>2</v>
      </c>
      <c r="J44" s="77">
        <v>1</v>
      </c>
      <c r="K44" s="26">
        <f t="shared" si="2"/>
        <v>0.5</v>
      </c>
      <c r="L44" s="23"/>
    </row>
    <row r="45" spans="1:12" ht="29" x14ac:dyDescent="0.25">
      <c r="A45" s="19"/>
      <c r="B45" s="20"/>
      <c r="C45" s="21">
        <v>6</v>
      </c>
      <c r="D45" s="22" t="s">
        <v>160</v>
      </c>
      <c r="E45" s="44" t="s">
        <v>208</v>
      </c>
      <c r="F45" s="44" t="s">
        <v>23</v>
      </c>
      <c r="G45" s="49">
        <v>30</v>
      </c>
      <c r="H45" s="67" t="s">
        <v>27</v>
      </c>
      <c r="I45" s="66">
        <v>3</v>
      </c>
      <c r="J45" s="77">
        <v>1</v>
      </c>
      <c r="K45" s="26">
        <f t="shared" si="2"/>
        <v>0.75</v>
      </c>
      <c r="L45" s="23"/>
    </row>
    <row r="46" spans="1:12" ht="29" x14ac:dyDescent="0.25">
      <c r="A46" s="19"/>
      <c r="B46" s="20"/>
      <c r="C46" s="21">
        <v>7</v>
      </c>
      <c r="D46" s="22" t="s">
        <v>210</v>
      </c>
      <c r="E46" s="44" t="s">
        <v>211</v>
      </c>
      <c r="F46" s="44" t="s">
        <v>23</v>
      </c>
      <c r="G46" s="49">
        <v>30</v>
      </c>
      <c r="H46" s="67" t="s">
        <v>24</v>
      </c>
      <c r="I46" s="66"/>
      <c r="J46" s="77">
        <v>1</v>
      </c>
      <c r="K46" s="26">
        <f t="shared" si="2"/>
        <v>0</v>
      </c>
      <c r="L46" s="23"/>
    </row>
    <row r="47" spans="1:12" ht="29" x14ac:dyDescent="0.25">
      <c r="A47" s="19"/>
      <c r="B47" s="20"/>
      <c r="C47" s="28">
        <v>8</v>
      </c>
      <c r="D47" s="22" t="s">
        <v>212</v>
      </c>
      <c r="E47" s="44" t="s">
        <v>213</v>
      </c>
      <c r="F47" s="44" t="s">
        <v>23</v>
      </c>
      <c r="G47" s="49">
        <v>30</v>
      </c>
      <c r="H47" s="67" t="s">
        <v>27</v>
      </c>
      <c r="I47" s="66">
        <v>4</v>
      </c>
      <c r="J47" s="77">
        <v>1</v>
      </c>
      <c r="K47" s="26">
        <f t="shared" si="2"/>
        <v>1</v>
      </c>
      <c r="L47" s="23"/>
    </row>
    <row r="48" spans="1:12" ht="43.5" x14ac:dyDescent="0.25">
      <c r="A48" s="19"/>
      <c r="B48" s="20"/>
      <c r="C48" s="28">
        <v>9</v>
      </c>
      <c r="D48" s="22" t="s">
        <v>147</v>
      </c>
      <c r="E48" s="44" t="s">
        <v>214</v>
      </c>
      <c r="F48" s="44" t="s">
        <v>23</v>
      </c>
      <c r="G48" s="49">
        <v>30</v>
      </c>
      <c r="H48" s="67" t="s">
        <v>24</v>
      </c>
      <c r="I48" s="66"/>
      <c r="J48" s="77">
        <v>1</v>
      </c>
      <c r="K48" s="26">
        <f t="shared" si="2"/>
        <v>0</v>
      </c>
      <c r="L48" s="23"/>
    </row>
    <row r="49" spans="1:12" ht="29" x14ac:dyDescent="0.25">
      <c r="A49" s="19"/>
      <c r="B49" s="20"/>
      <c r="C49" s="28">
        <v>10</v>
      </c>
      <c r="D49" s="22" t="s">
        <v>227</v>
      </c>
      <c r="E49" s="44" t="s">
        <v>266</v>
      </c>
      <c r="F49" s="44" t="s">
        <v>23</v>
      </c>
      <c r="G49" s="49">
        <v>60</v>
      </c>
      <c r="H49" s="67" t="s">
        <v>24</v>
      </c>
      <c r="I49" s="66"/>
      <c r="J49" s="77">
        <v>1</v>
      </c>
      <c r="K49" s="26">
        <f t="shared" si="2"/>
        <v>0</v>
      </c>
      <c r="L49" s="23"/>
    </row>
    <row r="50" spans="1:12" ht="29" x14ac:dyDescent="0.25">
      <c r="A50" s="19"/>
      <c r="B50" s="20"/>
      <c r="C50" s="21">
        <v>11</v>
      </c>
      <c r="D50" s="22" t="s">
        <v>218</v>
      </c>
      <c r="E50" s="44" t="s">
        <v>219</v>
      </c>
      <c r="F50" s="44" t="s">
        <v>23</v>
      </c>
      <c r="G50" s="49">
        <v>60</v>
      </c>
      <c r="H50" s="67" t="s">
        <v>27</v>
      </c>
      <c r="I50" s="66">
        <v>4</v>
      </c>
      <c r="J50" s="77">
        <v>1</v>
      </c>
      <c r="K50" s="26">
        <f t="shared" si="2"/>
        <v>1</v>
      </c>
      <c r="L50" s="23"/>
    </row>
    <row r="51" spans="1:12" ht="29" x14ac:dyDescent="0.25">
      <c r="A51" s="19"/>
      <c r="B51" s="20"/>
      <c r="C51" s="21">
        <v>12</v>
      </c>
      <c r="D51" s="22" t="s">
        <v>224</v>
      </c>
      <c r="E51" s="44" t="s">
        <v>225</v>
      </c>
      <c r="F51" s="44" t="s">
        <v>23</v>
      </c>
      <c r="G51" s="49">
        <v>60</v>
      </c>
      <c r="H51" s="67" t="s">
        <v>27</v>
      </c>
      <c r="I51" s="66">
        <v>4</v>
      </c>
      <c r="J51" s="77">
        <v>1</v>
      </c>
      <c r="K51" s="26">
        <f t="shared" si="2"/>
        <v>1</v>
      </c>
      <c r="L51" s="23"/>
    </row>
    <row r="52" spans="1:12" x14ac:dyDescent="0.25">
      <c r="A52" s="19"/>
      <c r="B52" s="20"/>
      <c r="C52" s="21">
        <v>13</v>
      </c>
      <c r="D52" s="22" t="s">
        <v>267</v>
      </c>
      <c r="E52" s="22" t="s">
        <v>268</v>
      </c>
      <c r="F52" s="44" t="s">
        <v>23</v>
      </c>
      <c r="G52" s="49">
        <v>60</v>
      </c>
      <c r="H52" s="67" t="s">
        <v>24</v>
      </c>
      <c r="I52" s="66"/>
      <c r="J52" s="77">
        <v>1</v>
      </c>
      <c r="K52" s="26">
        <f t="shared" si="2"/>
        <v>0</v>
      </c>
      <c r="L52" s="23"/>
    </row>
    <row r="53" spans="1:12" ht="43.5" x14ac:dyDescent="0.25">
      <c r="A53" s="19"/>
      <c r="B53" s="20"/>
      <c r="C53" s="28">
        <v>14</v>
      </c>
      <c r="D53" s="22" t="s">
        <v>269</v>
      </c>
      <c r="E53" s="44" t="s">
        <v>228</v>
      </c>
      <c r="F53" s="44" t="s">
        <v>23</v>
      </c>
      <c r="G53" s="49">
        <v>90</v>
      </c>
      <c r="H53" s="67" t="s">
        <v>24</v>
      </c>
      <c r="I53" s="66"/>
      <c r="J53" s="77">
        <v>1</v>
      </c>
      <c r="K53" s="26">
        <f t="shared" si="2"/>
        <v>0</v>
      </c>
      <c r="L53" s="23"/>
    </row>
    <row r="54" spans="1:12" ht="29" x14ac:dyDescent="0.25">
      <c r="A54" s="19"/>
      <c r="B54" s="20"/>
      <c r="C54" s="28">
        <v>15</v>
      </c>
      <c r="D54" s="22" t="s">
        <v>171</v>
      </c>
      <c r="E54" s="44" t="s">
        <v>230</v>
      </c>
      <c r="F54" s="44" t="s">
        <v>74</v>
      </c>
      <c r="G54" s="49">
        <v>60</v>
      </c>
      <c r="H54" s="67" t="s">
        <v>24</v>
      </c>
      <c r="I54" s="66"/>
      <c r="J54" s="78">
        <v>0.5</v>
      </c>
      <c r="K54" s="26">
        <f t="shared" si="2"/>
        <v>0</v>
      </c>
      <c r="L54" s="23"/>
    </row>
    <row r="55" spans="1:12" ht="29" x14ac:dyDescent="0.25">
      <c r="A55" s="19"/>
      <c r="B55" s="20"/>
      <c r="C55" s="28">
        <v>16</v>
      </c>
      <c r="D55" s="22" t="s">
        <v>270</v>
      </c>
      <c r="E55" s="22" t="s">
        <v>271</v>
      </c>
      <c r="F55" s="44" t="s">
        <v>74</v>
      </c>
      <c r="G55" s="49">
        <v>60</v>
      </c>
      <c r="H55" s="67" t="s">
        <v>27</v>
      </c>
      <c r="I55" s="66"/>
      <c r="J55" s="78">
        <v>0.5</v>
      </c>
      <c r="K55" s="26">
        <f t="shared" si="2"/>
        <v>0</v>
      </c>
      <c r="L55" s="23"/>
    </row>
    <row r="56" spans="1:12" ht="29" x14ac:dyDescent="0.25">
      <c r="A56" s="19"/>
      <c r="B56" s="20"/>
      <c r="C56" s="21">
        <v>17</v>
      </c>
      <c r="D56" s="22" t="s">
        <v>174</v>
      </c>
      <c r="E56" s="44" t="s">
        <v>272</v>
      </c>
      <c r="F56" s="44" t="s">
        <v>74</v>
      </c>
      <c r="G56" s="49">
        <v>60</v>
      </c>
      <c r="H56" s="67" t="s">
        <v>27</v>
      </c>
      <c r="I56" s="66"/>
      <c r="J56" s="78">
        <v>0.5</v>
      </c>
      <c r="K56" s="26">
        <f t="shared" si="2"/>
        <v>0</v>
      </c>
      <c r="L56" s="23"/>
    </row>
    <row r="57" spans="1:12" ht="29" x14ac:dyDescent="0.25">
      <c r="A57" s="19"/>
      <c r="B57" s="20"/>
      <c r="C57" s="21">
        <v>18</v>
      </c>
      <c r="D57" s="22" t="s">
        <v>231</v>
      </c>
      <c r="E57" s="44" t="s">
        <v>232</v>
      </c>
      <c r="F57" s="44" t="s">
        <v>74</v>
      </c>
      <c r="G57" s="49">
        <v>60</v>
      </c>
      <c r="H57" s="67" t="s">
        <v>28</v>
      </c>
      <c r="I57" s="66"/>
      <c r="J57" s="78">
        <v>0.5</v>
      </c>
      <c r="K57" s="26">
        <f t="shared" si="2"/>
        <v>0</v>
      </c>
      <c r="L57" s="23"/>
    </row>
    <row r="58" spans="1:12" x14ac:dyDescent="0.25">
      <c r="A58" s="19"/>
      <c r="B58" s="20"/>
      <c r="C58" s="21">
        <v>19</v>
      </c>
      <c r="D58" s="22" t="s">
        <v>215</v>
      </c>
      <c r="E58" s="44" t="s">
        <v>216</v>
      </c>
      <c r="F58" s="44" t="s">
        <v>74</v>
      </c>
      <c r="G58" s="49">
        <v>60</v>
      </c>
      <c r="H58" s="67" t="s">
        <v>24</v>
      </c>
      <c r="I58" s="66"/>
      <c r="J58" s="78">
        <v>0.5</v>
      </c>
      <c r="K58" s="26">
        <f t="shared" si="2"/>
        <v>0</v>
      </c>
      <c r="L58" s="23"/>
    </row>
    <row r="59" spans="1:12" ht="29" x14ac:dyDescent="0.25">
      <c r="A59" s="19"/>
      <c r="B59" s="20"/>
      <c r="C59" s="28">
        <v>20</v>
      </c>
      <c r="D59" s="22" t="s">
        <v>233</v>
      </c>
      <c r="E59" s="44" t="s">
        <v>234</v>
      </c>
      <c r="F59" s="44" t="s">
        <v>74</v>
      </c>
      <c r="G59" s="49">
        <v>60</v>
      </c>
      <c r="H59" s="67" t="s">
        <v>24</v>
      </c>
      <c r="I59" s="66"/>
      <c r="J59" s="78">
        <v>0.5</v>
      </c>
      <c r="K59" s="26">
        <f t="shared" si="2"/>
        <v>0</v>
      </c>
      <c r="L59" s="23"/>
    </row>
    <row r="60" spans="1:12" ht="29" x14ac:dyDescent="0.25">
      <c r="A60" s="19"/>
      <c r="B60" s="20"/>
      <c r="C60" s="28">
        <v>21</v>
      </c>
      <c r="D60" s="22" t="s">
        <v>273</v>
      </c>
      <c r="E60" s="22" t="s">
        <v>274</v>
      </c>
      <c r="F60" s="44" t="s">
        <v>74</v>
      </c>
      <c r="G60" s="49">
        <v>60</v>
      </c>
      <c r="H60" s="67" t="s">
        <v>24</v>
      </c>
      <c r="I60" s="66"/>
      <c r="J60" s="78">
        <v>0.5</v>
      </c>
      <c r="K60" s="26">
        <f t="shared" si="2"/>
        <v>0</v>
      </c>
      <c r="L60" s="23"/>
    </row>
    <row r="61" spans="1:12" ht="29" x14ac:dyDescent="0.25">
      <c r="A61" s="19"/>
      <c r="B61" s="20"/>
      <c r="C61" s="28">
        <v>21</v>
      </c>
      <c r="D61" s="22" t="s">
        <v>275</v>
      </c>
      <c r="E61" s="22" t="s">
        <v>276</v>
      </c>
      <c r="F61" s="44" t="s">
        <v>74</v>
      </c>
      <c r="G61" s="49">
        <v>60</v>
      </c>
      <c r="H61" s="67" t="s">
        <v>24</v>
      </c>
      <c r="I61" s="66"/>
      <c r="J61" s="78">
        <v>0.5</v>
      </c>
      <c r="K61" s="26">
        <f t="shared" si="2"/>
        <v>0</v>
      </c>
      <c r="L61" s="23"/>
    </row>
    <row r="62" spans="1:12" ht="29" x14ac:dyDescent="0.25">
      <c r="A62" s="19"/>
      <c r="B62" s="20"/>
      <c r="C62" s="28">
        <v>22</v>
      </c>
      <c r="D62" s="24" t="s">
        <v>277</v>
      </c>
      <c r="E62" s="44" t="s">
        <v>278</v>
      </c>
      <c r="F62" s="45" t="s">
        <v>74</v>
      </c>
      <c r="G62" s="48">
        <v>60</v>
      </c>
      <c r="H62" s="67" t="s">
        <v>24</v>
      </c>
      <c r="I62" s="66"/>
      <c r="J62" s="78">
        <v>0.5</v>
      </c>
      <c r="K62" s="26">
        <f t="shared" si="2"/>
        <v>0</v>
      </c>
      <c r="L62" s="23"/>
    </row>
    <row r="63" spans="1:12" ht="29" x14ac:dyDescent="0.25">
      <c r="A63" s="19"/>
      <c r="B63" s="20"/>
      <c r="C63" s="95">
        <v>23</v>
      </c>
      <c r="D63" s="43" t="s">
        <v>235</v>
      </c>
      <c r="E63" s="54" t="s">
        <v>236</v>
      </c>
      <c r="F63" s="54" t="s">
        <v>74</v>
      </c>
      <c r="G63" s="96">
        <v>90</v>
      </c>
      <c r="H63" s="67" t="s">
        <v>27</v>
      </c>
      <c r="I63" s="97">
        <v>4</v>
      </c>
      <c r="J63" s="81">
        <v>0.5</v>
      </c>
      <c r="K63" s="82">
        <f t="shared" si="2"/>
        <v>0.5</v>
      </c>
      <c r="L63" s="83"/>
    </row>
    <row r="64" spans="1:12" ht="10.5" x14ac:dyDescent="0.25">
      <c r="A64" s="33"/>
      <c r="B64" s="34"/>
      <c r="C64" s="98"/>
      <c r="D64" s="98"/>
      <c r="E64" s="98"/>
      <c r="F64" s="98"/>
      <c r="G64" s="98"/>
      <c r="H64" s="98"/>
      <c r="I64" s="98"/>
      <c r="J64" s="99"/>
      <c r="K64" s="98"/>
      <c r="L64" s="98"/>
    </row>
    <row r="65" spans="2:12" x14ac:dyDescent="0.25">
      <c r="B65" s="6"/>
      <c r="C65" s="130" t="s">
        <v>32</v>
      </c>
      <c r="D65" s="130"/>
      <c r="E65" s="100" t="str">
        <f>IF(ISERROR(AVERAGE(#REF!,E32:E38,E40:E47,#REF!,E63:E63)),"",AVERAGE(#REF!,E32:E38,E40:E47,#REF!,E63:E63))</f>
        <v/>
      </c>
      <c r="F65" s="100"/>
      <c r="G65" s="101"/>
      <c r="H65" s="101" t="str">
        <f>COUNTIF(H9:H63,"Y")&amp;" out of "&amp;COUNTIF(H9:H63,"Y")+COUNTIF(H9:H63,"N")+COUNTIF(H9:H63,"P")</f>
        <v>20 out of 28</v>
      </c>
      <c r="I65" s="100">
        <f>IF(ISERROR(AVERAGE(I9:I30,I32:I38,I40:I63)),"",AVERAGE(I9:I30,I32:I38,I40:I53))</f>
        <v>3.4583333333333335</v>
      </c>
      <c r="J65" s="100">
        <f>SUM(J9:J63)</f>
        <v>46.5</v>
      </c>
      <c r="K65" s="100">
        <f>SUM(K9:K63)</f>
        <v>20.25</v>
      </c>
      <c r="L65" s="102"/>
    </row>
    <row r="66" spans="2:12" x14ac:dyDescent="0.25">
      <c r="B66" s="6"/>
      <c r="C66" s="6"/>
      <c r="D66" s="36" t="s">
        <v>33</v>
      </c>
      <c r="E66" s="38" t="str">
        <f>IF(ISERROR(E65*0.25),"",E65*0.25)</f>
        <v/>
      </c>
      <c r="F66" s="38"/>
      <c r="G66" s="37" t="str">
        <f>IF(ISERROR(COUNTIF(G8:G63,"Y")/(COUNTIF(G8:G63,"Y")+COUNTIF(G8:G63,"N")+COUNTIF(G8:G63,"P")))," ",COUNTIF(G8:G63,"Y")/(COUNTIF(G8:G63,"Y")+COUNTIF(G8:G63,"N")+COUNTIF(G8:G63,"P")))</f>
        <v xml:space="preserve"> </v>
      </c>
      <c r="H66" s="37">
        <f>IF(ISERROR(COUNTIF(H9:H63,"Y")/(COUNTIF(H9:H63,"Y")+COUNTIF(H9:H63,"N")+COUNTIF(H9:H63,"P")))," ",COUNTIF(H9:H63,"Y")/(COUNTIF(H9:H63,"Y")+COUNTIF(H9:H63,"N")+COUNTIF(H9:H63,"P")))</f>
        <v>0.7142857142857143</v>
      </c>
      <c r="I66" s="38">
        <f>IF(ISERROR(I65*0.25),"",I65*0.25)</f>
        <v>0.86458333333333337</v>
      </c>
      <c r="J66" s="38"/>
      <c r="K66" s="38">
        <f>K65/J65</f>
        <v>0.43548387096774194</v>
      </c>
      <c r="L66" s="6"/>
    </row>
    <row r="67" spans="2:12" ht="10.5" x14ac:dyDescent="0.25">
      <c r="J67" s="1"/>
    </row>
    <row r="68" spans="2:12" ht="10.5" x14ac:dyDescent="0.25">
      <c r="J68" s="1"/>
    </row>
    <row r="69" spans="2:12" x14ac:dyDescent="0.35">
      <c r="C69" s="39"/>
      <c r="D69" s="40"/>
      <c r="J69" s="1"/>
    </row>
    <row r="70" spans="2:12" x14ac:dyDescent="0.35">
      <c r="C70" s="41"/>
      <c r="D70" s="40"/>
      <c r="J70" s="1"/>
    </row>
    <row r="71" spans="2:12" x14ac:dyDescent="0.35">
      <c r="C71" s="41"/>
      <c r="D71" s="40"/>
      <c r="J71" s="1"/>
    </row>
    <row r="72" spans="2:12" x14ac:dyDescent="0.35">
      <c r="C72" s="41"/>
      <c r="D72" s="40"/>
      <c r="J72" s="1"/>
    </row>
    <row r="73" spans="2:12" x14ac:dyDescent="0.25">
      <c r="C73" s="116"/>
      <c r="D73" s="116"/>
      <c r="J73" s="1"/>
    </row>
    <row r="74" spans="2:12" x14ac:dyDescent="0.35">
      <c r="C74" s="40"/>
      <c r="D74" s="40"/>
      <c r="J74" s="1"/>
    </row>
    <row r="75" spans="2:12" ht="10.5" x14ac:dyDescent="0.25">
      <c r="J75" s="1"/>
    </row>
    <row r="76" spans="2:12" ht="10.5" x14ac:dyDescent="0.25">
      <c r="J76" s="1"/>
    </row>
    <row r="77" spans="2:12" ht="10.5" x14ac:dyDescent="0.25">
      <c r="J77" s="63"/>
    </row>
    <row r="78" spans="2:12" ht="10.5" x14ac:dyDescent="0.25">
      <c r="J78" s="63"/>
    </row>
    <row r="79" spans="2:12" ht="10.5" x14ac:dyDescent="0.25">
      <c r="J79" s="63"/>
    </row>
    <row r="80" spans="2:12" ht="10.5" x14ac:dyDescent="0.25">
      <c r="J80" s="63"/>
    </row>
    <row r="81" spans="10:10" ht="10.5" x14ac:dyDescent="0.25">
      <c r="J81" s="63"/>
    </row>
    <row r="82" spans="10:10" ht="10.5" x14ac:dyDescent="0.25">
      <c r="J82" s="63"/>
    </row>
    <row r="83" spans="10:10" ht="10.5" x14ac:dyDescent="0.25">
      <c r="J83" s="63"/>
    </row>
    <row r="84" spans="10:10" ht="10.5" x14ac:dyDescent="0.25">
      <c r="J84" s="63"/>
    </row>
    <row r="85" spans="10:10" ht="10.5" x14ac:dyDescent="0.25">
      <c r="J85" s="63"/>
    </row>
    <row r="86" spans="10:10" ht="10.5" x14ac:dyDescent="0.25">
      <c r="J86" s="63"/>
    </row>
    <row r="87" spans="10:10" ht="10.5" x14ac:dyDescent="0.25">
      <c r="J87" s="63"/>
    </row>
    <row r="88" spans="10:10" ht="10.5" x14ac:dyDescent="0.25">
      <c r="J88" s="63"/>
    </row>
    <row r="89" spans="10:10" ht="10.5" x14ac:dyDescent="0.25">
      <c r="J89" s="63"/>
    </row>
    <row r="90" spans="10:10" ht="10.5" x14ac:dyDescent="0.25">
      <c r="J90" s="63"/>
    </row>
    <row r="91" spans="10:10" ht="10.5" x14ac:dyDescent="0.25">
      <c r="J91" s="63"/>
    </row>
    <row r="92" spans="10:10" ht="10.5" x14ac:dyDescent="0.25">
      <c r="J92" s="63"/>
    </row>
    <row r="93" spans="10:10" ht="10.5" x14ac:dyDescent="0.25">
      <c r="J93" s="63"/>
    </row>
    <row r="94" spans="10:10" ht="10.5" x14ac:dyDescent="0.25">
      <c r="J94" s="63"/>
    </row>
    <row r="95" spans="10:10" ht="10.5" x14ac:dyDescent="0.25">
      <c r="J95" s="63"/>
    </row>
    <row r="96" spans="10:10" ht="10.5" x14ac:dyDescent="0.25">
      <c r="J96" s="63"/>
    </row>
    <row r="97" spans="10:10" ht="10.5" x14ac:dyDescent="0.25">
      <c r="J97" s="63"/>
    </row>
    <row r="98" spans="10:10" ht="10.5" x14ac:dyDescent="0.25">
      <c r="J98" s="63"/>
    </row>
    <row r="99" spans="10:10" ht="10.5" x14ac:dyDescent="0.25">
      <c r="J99" s="63"/>
    </row>
    <row r="100" spans="10:10" ht="10.5" x14ac:dyDescent="0.25">
      <c r="J100" s="63"/>
    </row>
    <row r="101" spans="10:10" ht="10.5" x14ac:dyDescent="0.25">
      <c r="J101" s="63"/>
    </row>
    <row r="102" spans="10:10" ht="10.5" x14ac:dyDescent="0.25">
      <c r="J102" s="63"/>
    </row>
    <row r="103" spans="10:10" ht="10.5" x14ac:dyDescent="0.25">
      <c r="J103" s="63"/>
    </row>
    <row r="104" spans="10:10" ht="10.5" x14ac:dyDescent="0.25">
      <c r="J104" s="63"/>
    </row>
    <row r="105" spans="10:10" ht="10.5" x14ac:dyDescent="0.25">
      <c r="J105" s="63"/>
    </row>
    <row r="106" spans="10:10" ht="10.5" x14ac:dyDescent="0.25">
      <c r="J106" s="63"/>
    </row>
    <row r="107" spans="10:10" ht="10.5" x14ac:dyDescent="0.25">
      <c r="J107" s="63"/>
    </row>
    <row r="108" spans="10:10" ht="10.5" x14ac:dyDescent="0.25">
      <c r="J108" s="63"/>
    </row>
    <row r="109" spans="10:10" ht="10.5" x14ac:dyDescent="0.25">
      <c r="J109" s="63"/>
    </row>
    <row r="110" spans="10:10" ht="10.5" x14ac:dyDescent="0.25">
      <c r="J110" s="63"/>
    </row>
    <row r="111" spans="10:10" ht="10.5" x14ac:dyDescent="0.25">
      <c r="J111" s="63"/>
    </row>
  </sheetData>
  <mergeCells count="11">
    <mergeCell ref="C7:D7"/>
    <mergeCell ref="C2:D3"/>
    <mergeCell ref="G2:H2"/>
    <mergeCell ref="G3:H3"/>
    <mergeCell ref="C4:D4"/>
    <mergeCell ref="G4:H4"/>
    <mergeCell ref="C65:D65"/>
    <mergeCell ref="C73:D73"/>
    <mergeCell ref="C8:D8"/>
    <mergeCell ref="C31:D31"/>
    <mergeCell ref="C39:D39"/>
  </mergeCells>
  <conditionalFormatting sqref="G40 G32 G23 G63 G10:G11 G18">
    <cfRule type="cellIs" dxfId="253" priority="43" operator="equal">
      <formula>"N"</formula>
    </cfRule>
    <cfRule type="cellIs" dxfId="252" priority="44" operator="equal">
      <formula>"Y"</formula>
    </cfRule>
  </conditionalFormatting>
  <conditionalFormatting sqref="G40 G32 G23 G63 G10:G11 G18">
    <cfRule type="cellIs" dxfId="251" priority="42" operator="equal">
      <formula>"P"</formula>
    </cfRule>
  </conditionalFormatting>
  <conditionalFormatting sqref="G60:G62">
    <cfRule type="cellIs" dxfId="250" priority="39" operator="equal">
      <formula>"P"</formula>
    </cfRule>
  </conditionalFormatting>
  <conditionalFormatting sqref="G60:G62">
    <cfRule type="cellIs" dxfId="249" priority="40" operator="equal">
      <formula>"N"</formula>
    </cfRule>
    <cfRule type="cellIs" dxfId="248" priority="41" operator="equal">
      <formula>"Y"</formula>
    </cfRule>
  </conditionalFormatting>
  <conditionalFormatting sqref="G41:G59">
    <cfRule type="cellIs" dxfId="247" priority="37" operator="equal">
      <formula>"N"</formula>
    </cfRule>
    <cfRule type="cellIs" dxfId="246" priority="38" operator="equal">
      <formula>"Y"</formula>
    </cfRule>
  </conditionalFormatting>
  <conditionalFormatting sqref="G41:G59">
    <cfRule type="cellIs" dxfId="245" priority="36" operator="equal">
      <formula>"P"</formula>
    </cfRule>
  </conditionalFormatting>
  <conditionalFormatting sqref="G19:G26">
    <cfRule type="cellIs" dxfId="244" priority="34" operator="equal">
      <formula>"N"</formula>
    </cfRule>
    <cfRule type="cellIs" dxfId="243" priority="35" operator="equal">
      <formula>"Y"</formula>
    </cfRule>
  </conditionalFormatting>
  <conditionalFormatting sqref="G19:G26">
    <cfRule type="cellIs" dxfId="242" priority="33" operator="equal">
      <formula>"P"</formula>
    </cfRule>
  </conditionalFormatting>
  <conditionalFormatting sqref="G33:G38">
    <cfRule type="cellIs" dxfId="241" priority="31" operator="equal">
      <formula>"N"</formula>
    </cfRule>
    <cfRule type="cellIs" dxfId="240" priority="32" operator="equal">
      <formula>"Y"</formula>
    </cfRule>
  </conditionalFormatting>
  <conditionalFormatting sqref="G33:G38">
    <cfRule type="cellIs" dxfId="239" priority="30" operator="equal">
      <formula>"P"</formula>
    </cfRule>
  </conditionalFormatting>
  <conditionalFormatting sqref="G12:G17">
    <cfRule type="cellIs" dxfId="238" priority="28" operator="equal">
      <formula>"N"</formula>
    </cfRule>
    <cfRule type="cellIs" dxfId="237" priority="29" operator="equal">
      <formula>"Y"</formula>
    </cfRule>
  </conditionalFormatting>
  <conditionalFormatting sqref="G12:G17">
    <cfRule type="cellIs" dxfId="236" priority="27" operator="equal">
      <formula>"P"</formula>
    </cfRule>
  </conditionalFormatting>
  <conditionalFormatting sqref="G27:G30">
    <cfRule type="cellIs" dxfId="235" priority="25" operator="equal">
      <formula>"N"</formula>
    </cfRule>
    <cfRule type="cellIs" dxfId="234" priority="26" operator="equal">
      <formula>"Y"</formula>
    </cfRule>
  </conditionalFormatting>
  <conditionalFormatting sqref="G27:G30">
    <cfRule type="cellIs" dxfId="233" priority="24" operator="equal">
      <formula>"P"</formula>
    </cfRule>
  </conditionalFormatting>
  <conditionalFormatting sqref="K59">
    <cfRule type="cellIs" dxfId="232" priority="4" operator="equal">
      <formula>"N"</formula>
    </cfRule>
    <cfRule type="cellIs" dxfId="231" priority="5" operator="equal">
      <formula>"Y"</formula>
    </cfRule>
  </conditionalFormatting>
  <conditionalFormatting sqref="K40:K58 K10:K38 I31 I64:I66 K60:K64 K66 H9:I30 H32:I38">
    <cfRule type="cellIs" dxfId="230" priority="22" operator="equal">
      <formula>"N"</formula>
    </cfRule>
    <cfRule type="cellIs" dxfId="229" priority="23" operator="equal">
      <formula>"Y"</formula>
    </cfRule>
  </conditionalFormatting>
  <conditionalFormatting sqref="K39 I39">
    <cfRule type="cellIs" dxfId="228" priority="20" operator="equal">
      <formula>"N"</formula>
    </cfRule>
    <cfRule type="cellIs" dxfId="227" priority="21" operator="equal">
      <formula>"Y"</formula>
    </cfRule>
  </conditionalFormatting>
  <conditionalFormatting sqref="H9:I30 H32:I38">
    <cfRule type="cellIs" dxfId="226" priority="19" operator="equal">
      <formula>"P"</formula>
    </cfRule>
  </conditionalFormatting>
  <conditionalFormatting sqref="H64:I66">
    <cfRule type="cellIs" dxfId="225" priority="17" operator="equal">
      <formula>"N"</formula>
    </cfRule>
    <cfRule type="cellIs" dxfId="224" priority="18" operator="equal">
      <formula>"Y"</formula>
    </cfRule>
  </conditionalFormatting>
  <conditionalFormatting sqref="H64:I66">
    <cfRule type="cellIs" dxfId="223" priority="16" operator="equal">
      <formula>"P"</formula>
    </cfRule>
  </conditionalFormatting>
  <conditionalFormatting sqref="J39">
    <cfRule type="cellIs" dxfId="222" priority="14" operator="equal">
      <formula>"N"</formula>
    </cfRule>
    <cfRule type="cellIs" dxfId="221" priority="15" operator="equal">
      <formula>"Y"</formula>
    </cfRule>
  </conditionalFormatting>
  <conditionalFormatting sqref="J31">
    <cfRule type="cellIs" dxfId="220" priority="12" operator="equal">
      <formula>"N"</formula>
    </cfRule>
    <cfRule type="cellIs" dxfId="219" priority="13" operator="equal">
      <formula>"Y"</formula>
    </cfRule>
  </conditionalFormatting>
  <conditionalFormatting sqref="K9">
    <cfRule type="cellIs" dxfId="218" priority="10" operator="equal">
      <formula>"N"</formula>
    </cfRule>
    <cfRule type="cellIs" dxfId="217" priority="11" operator="equal">
      <formula>"Y"</formula>
    </cfRule>
  </conditionalFormatting>
  <conditionalFormatting sqref="I64:I66">
    <cfRule type="cellIs" dxfId="216" priority="8" operator="equal">
      <formula>"N"</formula>
    </cfRule>
    <cfRule type="cellIs" dxfId="215" priority="9" operator="equal">
      <formula>"Y"</formula>
    </cfRule>
  </conditionalFormatting>
  <conditionalFormatting sqref="I64:I66">
    <cfRule type="cellIs" dxfId="214" priority="7" operator="equal">
      <formula>"P"</formula>
    </cfRule>
  </conditionalFormatting>
  <conditionalFormatting sqref="I64:I66">
    <cfRule type="cellIs" dxfId="213" priority="6" operator="equal">
      <formula>"P"</formula>
    </cfRule>
  </conditionalFormatting>
  <conditionalFormatting sqref="H40:I63">
    <cfRule type="cellIs" dxfId="212" priority="2" operator="equal">
      <formula>"N"</formula>
    </cfRule>
    <cfRule type="cellIs" dxfId="211" priority="3" operator="equal">
      <formula>"Y"</formula>
    </cfRule>
  </conditionalFormatting>
  <conditionalFormatting sqref="H40:I63">
    <cfRule type="cellIs" dxfId="210" priority="1" operator="equal">
      <formula>"P"</formula>
    </cfRule>
  </conditionalFormatting>
  <dataValidations count="4">
    <dataValidation type="list" allowBlank="1" showInputMessage="1" showErrorMessage="1" sqref="I67:I73 I64" xr:uid="{3118DCC6-EF9F-422B-A867-98D3833FA052}">
      <formula1>$AC$8:$AC$12</formula1>
    </dataValidation>
    <dataValidation type="list" allowBlank="1" showInputMessage="1" showErrorMessage="1" sqref="H67:H73 H64" xr:uid="{A732B728-8F33-4034-8A24-24FD02436D43}">
      <formula1>$AC$3:$AC$6</formula1>
    </dataValidation>
    <dataValidation type="list" allowBlank="1" showInputMessage="1" showErrorMessage="1" sqref="I32:I38 I9:I30 I40:I63" xr:uid="{197BE754-28B8-4DF2-9C45-9D8CD3B5ED07}">
      <formula1>$O$12:$O$17</formula1>
    </dataValidation>
    <dataValidation type="list" allowBlank="1" showInputMessage="1" showErrorMessage="1" sqref="H32:H38 H9:H30 H40:H63" xr:uid="{F407A427-69CE-4C45-B1C8-76A3C8AF44DB}">
      <formula1>$O$8:$O$11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AEBF-74F8-4054-85ED-AEE53439175F}">
  <dimension ref="A1:O111"/>
  <sheetViews>
    <sheetView topLeftCell="A57" zoomScale="70" zoomScaleNormal="70" workbookViewId="0">
      <selection activeCell="K66" sqref="K66"/>
    </sheetView>
  </sheetViews>
  <sheetFormatPr defaultColWidth="9.1796875" defaultRowHeight="14.5" x14ac:dyDescent="0.25"/>
  <cols>
    <col min="1" max="1" width="3.7265625" style="1" customWidth="1"/>
    <col min="2" max="2" width="1.7265625" style="1" customWidth="1"/>
    <col min="3" max="3" width="4.26953125" style="1" customWidth="1"/>
    <col min="4" max="4" width="70.54296875" style="1" bestFit="1" customWidth="1"/>
    <col min="5" max="5" width="55.26953125" style="1" customWidth="1"/>
    <col min="6" max="7" width="15.54296875" style="1" customWidth="1"/>
    <col min="8" max="8" width="15.1796875" style="1" customWidth="1"/>
    <col min="9" max="9" width="10.7265625" style="1" customWidth="1"/>
    <col min="10" max="10" width="11.26953125" style="73" customWidth="1"/>
    <col min="11" max="11" width="10.7265625" style="1" customWidth="1"/>
    <col min="12" max="12" width="44.7265625" style="1" customWidth="1"/>
    <col min="13" max="16384" width="9.1796875" style="1"/>
  </cols>
  <sheetData>
    <row r="1" spans="1:15" x14ac:dyDescent="0.25">
      <c r="L1" s="2"/>
    </row>
    <row r="2" spans="1:15" s="3" customFormat="1" ht="15" customHeight="1" x14ac:dyDescent="0.35">
      <c r="A2" s="1"/>
      <c r="B2" s="1"/>
      <c r="C2" s="117" t="s">
        <v>6</v>
      </c>
      <c r="D2" s="117"/>
      <c r="E2" s="104"/>
      <c r="F2" s="55" t="s">
        <v>1</v>
      </c>
      <c r="G2" s="118"/>
      <c r="H2" s="118"/>
      <c r="J2" s="57"/>
    </row>
    <row r="3" spans="1:15" s="3" customFormat="1" ht="18.649999999999999" customHeight="1" x14ac:dyDescent="0.35">
      <c r="A3" s="1"/>
      <c r="B3" s="1"/>
      <c r="C3" s="117"/>
      <c r="D3" s="117"/>
      <c r="E3" s="104"/>
      <c r="F3" s="55" t="s">
        <v>3</v>
      </c>
      <c r="G3" s="118"/>
      <c r="H3" s="118"/>
      <c r="J3" s="57"/>
    </row>
    <row r="4" spans="1:15" s="3" customFormat="1" ht="19.5" customHeight="1" x14ac:dyDescent="0.35">
      <c r="A4" s="1"/>
      <c r="B4" s="1"/>
      <c r="C4" s="119" t="s">
        <v>237</v>
      </c>
      <c r="D4" s="120"/>
      <c r="E4" s="104"/>
      <c r="F4" s="55" t="s">
        <v>5</v>
      </c>
      <c r="G4" s="118"/>
      <c r="H4" s="118"/>
      <c r="J4" s="57"/>
    </row>
    <row r="5" spans="1:15" s="3" customFormat="1" ht="10.5" x14ac:dyDescent="0.25">
      <c r="J5" s="57"/>
    </row>
    <row r="6" spans="1:15" s="3" customFormat="1" ht="10.5" x14ac:dyDescent="0.25">
      <c r="A6" s="4"/>
      <c r="B6" s="5"/>
      <c r="C6" s="6"/>
      <c r="D6" s="6"/>
      <c r="E6" s="6"/>
      <c r="F6" s="6"/>
      <c r="G6" s="7"/>
      <c r="H6" s="7" t="s">
        <v>8</v>
      </c>
      <c r="I6" s="8" t="s">
        <v>9</v>
      </c>
      <c r="J6" s="57"/>
      <c r="K6" s="8"/>
      <c r="L6" s="9"/>
    </row>
    <row r="7" spans="1:15" s="13" customFormat="1" x14ac:dyDescent="0.25">
      <c r="A7" s="10"/>
      <c r="B7" s="11"/>
      <c r="C7" s="122" t="s">
        <v>10</v>
      </c>
      <c r="D7" s="123"/>
      <c r="E7" s="105" t="s">
        <v>11</v>
      </c>
      <c r="F7" s="105" t="s">
        <v>12</v>
      </c>
      <c r="G7" s="105" t="s">
        <v>13</v>
      </c>
      <c r="H7" s="65" t="s">
        <v>14</v>
      </c>
      <c r="I7" s="105" t="s">
        <v>15</v>
      </c>
      <c r="J7" s="68" t="s">
        <v>16</v>
      </c>
      <c r="K7" s="72" t="s">
        <v>17</v>
      </c>
      <c r="L7" s="56" t="s">
        <v>18</v>
      </c>
    </row>
    <row r="8" spans="1:15" ht="18.5" x14ac:dyDescent="0.45">
      <c r="A8" s="14" t="s">
        <v>19</v>
      </c>
      <c r="B8" s="15"/>
      <c r="C8" s="124" t="s">
        <v>20</v>
      </c>
      <c r="D8" s="125"/>
      <c r="E8" s="106"/>
      <c r="F8" s="106"/>
      <c r="G8" s="16" t="str">
        <f>IF(ISERROR(COUNTIF(#REF!,"Y")/(COUNTIF(#REF!,"Y")+COUNTIF(#REF!,"N")+COUNTIF(#REF!,"P")))," ",COUNTIF(#REF!,"Y")/(COUNTIF(#REF!,"Y")+COUNTIF(#REF!,"N")+COUNTIF(#REF!,"P")))</f>
        <v xml:space="preserve"> </v>
      </c>
      <c r="H8" s="16">
        <f>IF(ISERROR(COUNTIF(H9:H15,"Y")/(COUNTIF(H9:H15,"Y")+COUNTIF(H9:H15,"N")+COUNTIF(H9:H15,"P")))," ",COUNTIF(H9:H15,"Y")/(COUNTIF(H9:H15,"Y")+COUNTIF(H9:H15,"N")+COUNTIF(H9:H15,"P")))</f>
        <v>0.66666666666666663</v>
      </c>
      <c r="I8" s="17"/>
      <c r="J8" s="17"/>
      <c r="K8" s="17"/>
      <c r="L8" s="18"/>
      <c r="O8" s="57" t="s">
        <v>27</v>
      </c>
    </row>
    <row r="9" spans="1:15" ht="58" x14ac:dyDescent="0.25">
      <c r="A9" s="19"/>
      <c r="B9" s="20"/>
      <c r="C9" s="21">
        <v>1</v>
      </c>
      <c r="D9" s="24" t="s">
        <v>40</v>
      </c>
      <c r="E9" s="44" t="s">
        <v>187</v>
      </c>
      <c r="F9" s="44" t="s">
        <v>23</v>
      </c>
      <c r="G9" s="51">
        <v>30</v>
      </c>
      <c r="H9" s="67" t="s">
        <v>28</v>
      </c>
      <c r="I9" s="66">
        <v>4</v>
      </c>
      <c r="J9" s="77">
        <v>1</v>
      </c>
      <c r="K9" s="26">
        <f t="shared" ref="K9:K30" si="0">$J9*I9/4</f>
        <v>1</v>
      </c>
      <c r="L9" s="23"/>
      <c r="O9" s="57" t="s">
        <v>28</v>
      </c>
    </row>
    <row r="10" spans="1:15" ht="43.5" x14ac:dyDescent="0.25">
      <c r="A10" s="19"/>
      <c r="B10" s="20"/>
      <c r="C10" s="21">
        <v>2</v>
      </c>
      <c r="D10" s="24" t="s">
        <v>238</v>
      </c>
      <c r="E10" s="22" t="s">
        <v>239</v>
      </c>
      <c r="F10" s="44" t="s">
        <v>23</v>
      </c>
      <c r="G10" s="49">
        <v>30</v>
      </c>
      <c r="H10" s="67" t="s">
        <v>24</v>
      </c>
      <c r="I10" s="66"/>
      <c r="J10" s="77">
        <v>1</v>
      </c>
      <c r="K10" s="26">
        <f t="shared" si="0"/>
        <v>0</v>
      </c>
      <c r="L10" s="22"/>
      <c r="O10" s="57" t="s">
        <v>37</v>
      </c>
    </row>
    <row r="11" spans="1:15" x14ac:dyDescent="0.25">
      <c r="A11" s="19"/>
      <c r="B11" s="20"/>
      <c r="C11" s="21">
        <v>3</v>
      </c>
      <c r="D11" s="24" t="s">
        <v>43</v>
      </c>
      <c r="E11" s="44" t="s">
        <v>188</v>
      </c>
      <c r="F11" s="44" t="s">
        <v>23</v>
      </c>
      <c r="G11" s="49">
        <v>30</v>
      </c>
      <c r="H11" s="67" t="s">
        <v>24</v>
      </c>
      <c r="I11" s="66"/>
      <c r="J11" s="77">
        <v>1</v>
      </c>
      <c r="K11" s="26">
        <f t="shared" si="0"/>
        <v>0</v>
      </c>
      <c r="L11" s="23"/>
      <c r="O11" s="57" t="s">
        <v>24</v>
      </c>
    </row>
    <row r="12" spans="1:15" ht="29" x14ac:dyDescent="0.25">
      <c r="A12" s="19"/>
      <c r="B12" s="20"/>
      <c r="C12" s="21">
        <v>4</v>
      </c>
      <c r="D12" s="24" t="s">
        <v>189</v>
      </c>
      <c r="E12" s="44" t="s">
        <v>190</v>
      </c>
      <c r="F12" s="44" t="s">
        <v>23</v>
      </c>
      <c r="G12" s="49">
        <v>30</v>
      </c>
      <c r="H12" s="67" t="s">
        <v>24</v>
      </c>
      <c r="I12" s="66"/>
      <c r="J12" s="77">
        <v>1</v>
      </c>
      <c r="K12" s="26">
        <f t="shared" si="0"/>
        <v>0</v>
      </c>
      <c r="L12" s="23"/>
      <c r="O12" s="57"/>
    </row>
    <row r="13" spans="1:15" x14ac:dyDescent="0.25">
      <c r="A13" s="19"/>
      <c r="B13" s="20"/>
      <c r="C13" s="21">
        <v>5</v>
      </c>
      <c r="D13" s="24" t="s">
        <v>45</v>
      </c>
      <c r="E13" s="44" t="s">
        <v>191</v>
      </c>
      <c r="F13" s="44" t="s">
        <v>23</v>
      </c>
      <c r="G13" s="49">
        <v>30</v>
      </c>
      <c r="H13" s="67" t="s">
        <v>24</v>
      </c>
      <c r="I13" s="66"/>
      <c r="J13" s="77">
        <v>1</v>
      </c>
      <c r="K13" s="26">
        <f t="shared" si="0"/>
        <v>0</v>
      </c>
      <c r="L13" s="23"/>
      <c r="O13" s="63">
        <v>0</v>
      </c>
    </row>
    <row r="14" spans="1:15" ht="29" x14ac:dyDescent="0.25">
      <c r="A14" s="19"/>
      <c r="B14" s="20"/>
      <c r="C14" s="21">
        <v>6</v>
      </c>
      <c r="D14" s="24" t="s">
        <v>240</v>
      </c>
      <c r="E14" s="22" t="s">
        <v>241</v>
      </c>
      <c r="F14" s="44" t="s">
        <v>23</v>
      </c>
      <c r="G14" s="49">
        <v>30</v>
      </c>
      <c r="H14" s="67" t="s">
        <v>27</v>
      </c>
      <c r="I14" s="66">
        <v>4</v>
      </c>
      <c r="J14" s="77">
        <v>1</v>
      </c>
      <c r="K14" s="26">
        <f t="shared" si="0"/>
        <v>1</v>
      </c>
      <c r="L14" s="23"/>
      <c r="O14" s="63">
        <v>1</v>
      </c>
    </row>
    <row r="15" spans="1:15" ht="101.5" x14ac:dyDescent="0.25">
      <c r="A15" s="19"/>
      <c r="B15" s="20"/>
      <c r="C15" s="21">
        <v>7</v>
      </c>
      <c r="D15" s="24" t="s">
        <v>242</v>
      </c>
      <c r="E15" s="22" t="s">
        <v>243</v>
      </c>
      <c r="F15" s="44" t="s">
        <v>23</v>
      </c>
      <c r="G15" s="49">
        <v>30</v>
      </c>
      <c r="H15" s="67" t="s">
        <v>27</v>
      </c>
      <c r="I15" s="66">
        <v>4</v>
      </c>
      <c r="J15" s="77">
        <v>1</v>
      </c>
      <c r="K15" s="26">
        <f t="shared" si="0"/>
        <v>1</v>
      </c>
      <c r="L15" s="23"/>
      <c r="O15" s="63">
        <v>2</v>
      </c>
    </row>
    <row r="16" spans="1:15" x14ac:dyDescent="0.25">
      <c r="A16" s="19"/>
      <c r="B16" s="20"/>
      <c r="C16" s="21">
        <v>8</v>
      </c>
      <c r="D16" s="24" t="s">
        <v>244</v>
      </c>
      <c r="E16" s="22" t="s">
        <v>244</v>
      </c>
      <c r="F16" s="44" t="s">
        <v>23</v>
      </c>
      <c r="G16" s="49">
        <v>30</v>
      </c>
      <c r="H16" s="67" t="s">
        <v>24</v>
      </c>
      <c r="I16" s="66"/>
      <c r="J16" s="77">
        <v>1</v>
      </c>
      <c r="K16" s="26">
        <f t="shared" si="0"/>
        <v>0</v>
      </c>
      <c r="L16" s="27"/>
      <c r="O16" s="63">
        <v>3</v>
      </c>
    </row>
    <row r="17" spans="1:15" x14ac:dyDescent="0.25">
      <c r="A17" s="19"/>
      <c r="B17" s="20"/>
      <c r="C17" s="21">
        <v>9</v>
      </c>
      <c r="D17" s="24" t="s">
        <v>245</v>
      </c>
      <c r="E17" s="22" t="s">
        <v>245</v>
      </c>
      <c r="F17" s="44" t="s">
        <v>23</v>
      </c>
      <c r="G17" s="49">
        <v>30</v>
      </c>
      <c r="H17" s="67" t="s">
        <v>27</v>
      </c>
      <c r="I17" s="66">
        <v>4</v>
      </c>
      <c r="J17" s="77">
        <v>1</v>
      </c>
      <c r="K17" s="26">
        <f t="shared" si="0"/>
        <v>1</v>
      </c>
      <c r="L17" s="27"/>
      <c r="O17" s="63">
        <v>4</v>
      </c>
    </row>
    <row r="18" spans="1:15" ht="29" x14ac:dyDescent="0.25">
      <c r="A18" s="19"/>
      <c r="B18" s="20"/>
      <c r="C18" s="21">
        <v>10</v>
      </c>
      <c r="D18" s="24" t="s">
        <v>246</v>
      </c>
      <c r="E18" s="24" t="s">
        <v>247</v>
      </c>
      <c r="F18" s="45" t="s">
        <v>23</v>
      </c>
      <c r="G18" s="49">
        <v>30</v>
      </c>
      <c r="H18" s="67" t="s">
        <v>27</v>
      </c>
      <c r="I18" s="66">
        <v>4</v>
      </c>
      <c r="J18" s="77">
        <v>1</v>
      </c>
      <c r="K18" s="26">
        <f t="shared" si="0"/>
        <v>1</v>
      </c>
      <c r="L18" s="27"/>
    </row>
    <row r="19" spans="1:15" ht="43.5" x14ac:dyDescent="0.25">
      <c r="A19" s="19"/>
      <c r="B19" s="20"/>
      <c r="C19" s="21">
        <v>11</v>
      </c>
      <c r="D19" s="24" t="s">
        <v>67</v>
      </c>
      <c r="E19" s="45" t="s">
        <v>68</v>
      </c>
      <c r="F19" s="45" t="s">
        <v>23</v>
      </c>
      <c r="G19" s="49">
        <v>30</v>
      </c>
      <c r="H19" s="67" t="s">
        <v>27</v>
      </c>
      <c r="I19" s="66">
        <v>4</v>
      </c>
      <c r="J19" s="77">
        <v>1</v>
      </c>
      <c r="K19" s="26">
        <f t="shared" si="0"/>
        <v>1</v>
      </c>
      <c r="L19" s="27"/>
    </row>
    <row r="20" spans="1:15" ht="43.5" x14ac:dyDescent="0.25">
      <c r="A20" s="19"/>
      <c r="B20" s="20"/>
      <c r="C20" s="21">
        <v>12</v>
      </c>
      <c r="D20" s="24" t="s">
        <v>53</v>
      </c>
      <c r="E20" s="45" t="s">
        <v>192</v>
      </c>
      <c r="F20" s="45" t="s">
        <v>23</v>
      </c>
      <c r="G20" s="49">
        <v>30</v>
      </c>
      <c r="H20" s="67" t="s">
        <v>24</v>
      </c>
      <c r="I20" s="66"/>
      <c r="J20" s="77">
        <v>1</v>
      </c>
      <c r="K20" s="26">
        <f t="shared" si="0"/>
        <v>0</v>
      </c>
      <c r="L20" s="27"/>
    </row>
    <row r="21" spans="1:15" ht="29" x14ac:dyDescent="0.25">
      <c r="A21" s="19"/>
      <c r="B21" s="20"/>
      <c r="C21" s="21">
        <v>13</v>
      </c>
      <c r="D21" s="24" t="s">
        <v>69</v>
      </c>
      <c r="E21" s="45" t="s">
        <v>193</v>
      </c>
      <c r="F21" s="45" t="s">
        <v>23</v>
      </c>
      <c r="G21" s="49">
        <v>30</v>
      </c>
      <c r="H21" s="67" t="s">
        <v>24</v>
      </c>
      <c r="I21" s="66"/>
      <c r="J21" s="77">
        <v>1</v>
      </c>
      <c r="K21" s="26">
        <f t="shared" si="0"/>
        <v>0</v>
      </c>
      <c r="L21" s="27"/>
    </row>
    <row r="22" spans="1:15" ht="43.5" x14ac:dyDescent="0.25">
      <c r="A22" s="19"/>
      <c r="B22" s="20"/>
      <c r="C22" s="21">
        <v>14</v>
      </c>
      <c r="D22" s="24" t="s">
        <v>195</v>
      </c>
      <c r="E22" s="45" t="s">
        <v>196</v>
      </c>
      <c r="F22" s="45" t="s">
        <v>23</v>
      </c>
      <c r="G22" s="49">
        <v>30</v>
      </c>
      <c r="H22" s="67" t="s">
        <v>24</v>
      </c>
      <c r="I22" s="66"/>
      <c r="J22" s="77">
        <v>1</v>
      </c>
      <c r="K22" s="26">
        <f t="shared" si="0"/>
        <v>0</v>
      </c>
      <c r="L22" s="27"/>
    </row>
    <row r="23" spans="1:15" x14ac:dyDescent="0.25">
      <c r="A23" s="19"/>
      <c r="B23" s="20"/>
      <c r="C23" s="21">
        <v>15</v>
      </c>
      <c r="D23" s="24" t="s">
        <v>248</v>
      </c>
      <c r="E23" s="22" t="s">
        <v>249</v>
      </c>
      <c r="F23" s="45" t="s">
        <v>23</v>
      </c>
      <c r="G23" s="48">
        <v>30</v>
      </c>
      <c r="H23" s="67" t="s">
        <v>24</v>
      </c>
      <c r="I23" s="66"/>
      <c r="J23" s="77">
        <v>1</v>
      </c>
      <c r="K23" s="26">
        <f t="shared" si="0"/>
        <v>0</v>
      </c>
      <c r="L23" s="27"/>
    </row>
    <row r="24" spans="1:15" x14ac:dyDescent="0.25">
      <c r="A24" s="19"/>
      <c r="B24" s="20"/>
      <c r="C24" s="21">
        <v>16</v>
      </c>
      <c r="D24" s="24" t="s">
        <v>250</v>
      </c>
      <c r="E24" s="24" t="s">
        <v>251</v>
      </c>
      <c r="F24" s="45" t="s">
        <v>23</v>
      </c>
      <c r="G24" s="48">
        <v>60</v>
      </c>
      <c r="H24" s="67" t="s">
        <v>24</v>
      </c>
      <c r="I24" s="66"/>
      <c r="J24" s="77">
        <v>1</v>
      </c>
      <c r="K24" s="26">
        <f t="shared" si="0"/>
        <v>0</v>
      </c>
      <c r="L24" s="27"/>
    </row>
    <row r="25" spans="1:15" ht="72.5" x14ac:dyDescent="0.25">
      <c r="A25" s="19"/>
      <c r="B25" s="20"/>
      <c r="C25" s="21">
        <v>17</v>
      </c>
      <c r="D25" s="24" t="s">
        <v>61</v>
      </c>
      <c r="E25" s="45" t="s">
        <v>62</v>
      </c>
      <c r="F25" s="45" t="s">
        <v>23</v>
      </c>
      <c r="G25" s="48">
        <v>60</v>
      </c>
      <c r="H25" s="67" t="s">
        <v>24</v>
      </c>
      <c r="I25" s="66"/>
      <c r="J25" s="77">
        <v>1</v>
      </c>
      <c r="K25" s="26">
        <f t="shared" si="0"/>
        <v>0</v>
      </c>
      <c r="L25" s="27"/>
    </row>
    <row r="26" spans="1:15" ht="29" x14ac:dyDescent="0.25">
      <c r="A26" s="19"/>
      <c r="B26" s="20"/>
      <c r="C26" s="21">
        <v>18</v>
      </c>
      <c r="D26" s="24" t="s">
        <v>64</v>
      </c>
      <c r="E26" s="45" t="s">
        <v>194</v>
      </c>
      <c r="F26" s="45" t="s">
        <v>23</v>
      </c>
      <c r="G26" s="45">
        <v>60</v>
      </c>
      <c r="H26" s="67" t="s">
        <v>24</v>
      </c>
      <c r="I26" s="66"/>
      <c r="J26" s="77">
        <v>1</v>
      </c>
      <c r="K26" s="26">
        <f t="shared" si="0"/>
        <v>0</v>
      </c>
      <c r="L26" s="27"/>
    </row>
    <row r="27" spans="1:15" ht="29" x14ac:dyDescent="0.25">
      <c r="A27" s="19"/>
      <c r="B27" s="20"/>
      <c r="C27" s="21">
        <v>19</v>
      </c>
      <c r="D27" s="24" t="s">
        <v>252</v>
      </c>
      <c r="E27" s="24" t="s">
        <v>253</v>
      </c>
      <c r="F27" s="45" t="s">
        <v>23</v>
      </c>
      <c r="G27" s="48">
        <v>60</v>
      </c>
      <c r="H27" s="67" t="s">
        <v>24</v>
      </c>
      <c r="I27" s="66"/>
      <c r="J27" s="77">
        <v>1</v>
      </c>
      <c r="K27" s="26">
        <f t="shared" si="0"/>
        <v>0</v>
      </c>
      <c r="L27" s="27"/>
    </row>
    <row r="28" spans="1:15" x14ac:dyDescent="0.25">
      <c r="A28" s="19"/>
      <c r="B28" s="20"/>
      <c r="C28" s="21">
        <v>20</v>
      </c>
      <c r="D28" s="24" t="s">
        <v>254</v>
      </c>
      <c r="E28" s="24" t="s">
        <v>255</v>
      </c>
      <c r="F28" s="45" t="s">
        <v>74</v>
      </c>
      <c r="G28" s="48">
        <v>90</v>
      </c>
      <c r="H28" s="67" t="s">
        <v>28</v>
      </c>
      <c r="I28" s="66">
        <v>2</v>
      </c>
      <c r="J28" s="78">
        <v>0.5</v>
      </c>
      <c r="K28" s="26">
        <f t="shared" si="0"/>
        <v>0.25</v>
      </c>
      <c r="L28" s="27"/>
    </row>
    <row r="29" spans="1:15" ht="29" x14ac:dyDescent="0.25">
      <c r="A29" s="19"/>
      <c r="B29" s="20"/>
      <c r="C29" s="21">
        <v>21</v>
      </c>
      <c r="D29" s="24" t="s">
        <v>256</v>
      </c>
      <c r="E29" s="24" t="s">
        <v>257</v>
      </c>
      <c r="F29" s="45" t="s">
        <v>74</v>
      </c>
      <c r="G29" s="48">
        <v>90</v>
      </c>
      <c r="H29" s="67" t="s">
        <v>28</v>
      </c>
      <c r="I29" s="66">
        <v>2</v>
      </c>
      <c r="J29" s="78">
        <v>0.5</v>
      </c>
      <c r="K29" s="26">
        <f t="shared" si="0"/>
        <v>0.25</v>
      </c>
      <c r="L29" s="27"/>
    </row>
    <row r="30" spans="1:15" ht="29" x14ac:dyDescent="0.25">
      <c r="A30" s="19"/>
      <c r="B30" s="20"/>
      <c r="C30" s="21">
        <v>22</v>
      </c>
      <c r="D30" s="24" t="s">
        <v>258</v>
      </c>
      <c r="E30" s="24" t="s">
        <v>259</v>
      </c>
      <c r="F30" s="45" t="s">
        <v>74</v>
      </c>
      <c r="G30" s="48">
        <v>90</v>
      </c>
      <c r="H30" s="67" t="s">
        <v>27</v>
      </c>
      <c r="I30" s="66">
        <v>4</v>
      </c>
      <c r="J30" s="78">
        <v>0.5</v>
      </c>
      <c r="K30" s="26">
        <f t="shared" si="0"/>
        <v>0.5</v>
      </c>
      <c r="L30" s="27"/>
    </row>
    <row r="31" spans="1:15" ht="18.5" x14ac:dyDescent="0.45">
      <c r="A31" s="14" t="s">
        <v>29</v>
      </c>
      <c r="B31" s="20"/>
      <c r="C31" s="124" t="s">
        <v>91</v>
      </c>
      <c r="D31" s="125"/>
      <c r="E31" s="106"/>
      <c r="F31" s="47"/>
      <c r="G31" s="50" t="str">
        <f>IF(ISERROR(COUNTIF(G32:G38,"Y")/(COUNTIF(G32:G38,"Y")+COUNTIF(G32:G38,"N")+COUNTIF(G32:G38,"P")))," ",COUNTIF(G32:G38,"Y")/(COUNTIF(G32:G38,"Y")+COUNTIF(G32:G38,"N")+COUNTIF(G32:G38,"P")))</f>
        <v xml:space="preserve"> </v>
      </c>
      <c r="H31" s="16"/>
      <c r="I31" s="17"/>
      <c r="J31" s="17"/>
      <c r="K31" s="17"/>
      <c r="L31" s="18"/>
    </row>
    <row r="32" spans="1:15" ht="29" x14ac:dyDescent="0.25">
      <c r="A32" s="19"/>
      <c r="B32" s="20"/>
      <c r="C32" s="21">
        <v>1</v>
      </c>
      <c r="D32" s="22" t="s">
        <v>197</v>
      </c>
      <c r="E32" s="44" t="s">
        <v>93</v>
      </c>
      <c r="F32" s="44" t="s">
        <v>23</v>
      </c>
      <c r="G32" s="49">
        <v>30</v>
      </c>
      <c r="H32" s="67" t="s">
        <v>27</v>
      </c>
      <c r="I32" s="66">
        <v>4</v>
      </c>
      <c r="J32" s="77">
        <v>1</v>
      </c>
      <c r="K32" s="26">
        <f t="shared" ref="K32:K38" si="1">$J32*I32/4</f>
        <v>1</v>
      </c>
      <c r="L32" s="23"/>
    </row>
    <row r="33" spans="1:12" ht="43.5" x14ac:dyDescent="0.25">
      <c r="A33" s="19"/>
      <c r="B33" s="20"/>
      <c r="C33" s="21">
        <v>2</v>
      </c>
      <c r="D33" s="22" t="s">
        <v>94</v>
      </c>
      <c r="E33" s="44" t="s">
        <v>95</v>
      </c>
      <c r="F33" s="44" t="s">
        <v>23</v>
      </c>
      <c r="G33" s="49">
        <v>30</v>
      </c>
      <c r="H33" s="67" t="s">
        <v>27</v>
      </c>
      <c r="I33" s="66">
        <v>4</v>
      </c>
      <c r="J33" s="77">
        <v>1</v>
      </c>
      <c r="K33" s="26">
        <f t="shared" si="1"/>
        <v>1</v>
      </c>
      <c r="L33" s="23"/>
    </row>
    <row r="34" spans="1:12" ht="29" x14ac:dyDescent="0.25">
      <c r="A34" s="19"/>
      <c r="B34" s="20"/>
      <c r="C34" s="21">
        <v>3</v>
      </c>
      <c r="D34" s="22" t="s">
        <v>96</v>
      </c>
      <c r="E34" s="44" t="s">
        <v>97</v>
      </c>
      <c r="F34" s="44" t="s">
        <v>23</v>
      </c>
      <c r="G34" s="49">
        <v>30</v>
      </c>
      <c r="H34" s="67" t="s">
        <v>28</v>
      </c>
      <c r="I34" s="66">
        <v>2</v>
      </c>
      <c r="J34" s="77">
        <v>1</v>
      </c>
      <c r="K34" s="26">
        <f t="shared" si="1"/>
        <v>0.5</v>
      </c>
      <c r="L34" s="23"/>
    </row>
    <row r="35" spans="1:12" x14ac:dyDescent="0.25">
      <c r="A35" s="19"/>
      <c r="B35" s="20"/>
      <c r="C35" s="21">
        <v>4</v>
      </c>
      <c r="D35" s="22" t="s">
        <v>98</v>
      </c>
      <c r="E35" s="44" t="s">
        <v>99</v>
      </c>
      <c r="F35" s="44" t="s">
        <v>23</v>
      </c>
      <c r="G35" s="49">
        <v>30</v>
      </c>
      <c r="H35" s="67" t="s">
        <v>27</v>
      </c>
      <c r="I35" s="66">
        <v>4</v>
      </c>
      <c r="J35" s="77">
        <v>1</v>
      </c>
      <c r="K35" s="26">
        <f t="shared" si="1"/>
        <v>1</v>
      </c>
      <c r="L35" s="23"/>
    </row>
    <row r="36" spans="1:12" x14ac:dyDescent="0.25">
      <c r="A36" s="19"/>
      <c r="B36" s="20"/>
      <c r="C36" s="21">
        <v>5</v>
      </c>
      <c r="D36" s="22" t="s">
        <v>100</v>
      </c>
      <c r="E36" s="44" t="s">
        <v>101</v>
      </c>
      <c r="F36" s="44" t="s">
        <v>23</v>
      </c>
      <c r="G36" s="49">
        <v>30</v>
      </c>
      <c r="H36" s="67" t="s">
        <v>28</v>
      </c>
      <c r="I36" s="66">
        <v>2</v>
      </c>
      <c r="J36" s="77">
        <v>1</v>
      </c>
      <c r="K36" s="26">
        <f t="shared" si="1"/>
        <v>0.5</v>
      </c>
      <c r="L36" s="23"/>
    </row>
    <row r="37" spans="1:12" x14ac:dyDescent="0.25">
      <c r="A37" s="19"/>
      <c r="B37" s="20"/>
      <c r="C37" s="21">
        <v>6</v>
      </c>
      <c r="D37" s="22" t="s">
        <v>103</v>
      </c>
      <c r="E37" s="44" t="s">
        <v>104</v>
      </c>
      <c r="F37" s="44" t="s">
        <v>23</v>
      </c>
      <c r="G37" s="49">
        <v>30</v>
      </c>
      <c r="H37" s="67" t="s">
        <v>27</v>
      </c>
      <c r="I37" s="66">
        <v>4</v>
      </c>
      <c r="J37" s="77">
        <v>1</v>
      </c>
      <c r="K37" s="26">
        <f t="shared" si="1"/>
        <v>1</v>
      </c>
      <c r="L37" s="23"/>
    </row>
    <row r="38" spans="1:12" x14ac:dyDescent="0.25">
      <c r="A38" s="19"/>
      <c r="B38" s="20"/>
      <c r="C38" s="21">
        <v>7</v>
      </c>
      <c r="D38" s="22" t="s">
        <v>105</v>
      </c>
      <c r="E38" s="44" t="s">
        <v>106</v>
      </c>
      <c r="F38" s="44" t="s">
        <v>23</v>
      </c>
      <c r="G38" s="49">
        <v>30</v>
      </c>
      <c r="H38" s="67" t="s">
        <v>27</v>
      </c>
      <c r="I38" s="66">
        <v>4</v>
      </c>
      <c r="J38" s="77">
        <v>1</v>
      </c>
      <c r="K38" s="26">
        <f t="shared" si="1"/>
        <v>1</v>
      </c>
      <c r="L38" s="23"/>
    </row>
    <row r="39" spans="1:12" ht="18.5" x14ac:dyDescent="0.45">
      <c r="A39" s="14" t="s">
        <v>30</v>
      </c>
      <c r="B39" s="20"/>
      <c r="C39" s="124" t="s">
        <v>260</v>
      </c>
      <c r="D39" s="125"/>
      <c r="E39" s="106"/>
      <c r="F39" s="47"/>
      <c r="G39" s="50"/>
      <c r="H39" s="16"/>
      <c r="I39" s="17"/>
      <c r="J39" s="17"/>
      <c r="K39" s="17"/>
      <c r="L39" s="18"/>
    </row>
    <row r="40" spans="1:12" x14ac:dyDescent="0.25">
      <c r="A40" s="19"/>
      <c r="B40" s="20"/>
      <c r="C40" s="21">
        <v>1</v>
      </c>
      <c r="D40" s="22" t="s">
        <v>150</v>
      </c>
      <c r="E40" s="44" t="s">
        <v>200</v>
      </c>
      <c r="F40" s="44" t="s">
        <v>23</v>
      </c>
      <c r="G40" s="49">
        <v>30</v>
      </c>
      <c r="H40" s="67" t="s">
        <v>24</v>
      </c>
      <c r="I40" s="66"/>
      <c r="J40" s="77">
        <v>1</v>
      </c>
      <c r="K40" s="26">
        <f t="shared" ref="K40:K63" si="2">$J40*I40/4</f>
        <v>0</v>
      </c>
      <c r="L40" s="23"/>
    </row>
    <row r="41" spans="1:12" ht="58" x14ac:dyDescent="0.25">
      <c r="A41" s="19"/>
      <c r="B41" s="20"/>
      <c r="C41" s="21">
        <v>2</v>
      </c>
      <c r="D41" s="22" t="s">
        <v>202</v>
      </c>
      <c r="E41" s="44" t="s">
        <v>203</v>
      </c>
      <c r="F41" s="44" t="s">
        <v>23</v>
      </c>
      <c r="G41" s="49">
        <v>30</v>
      </c>
      <c r="H41" s="67" t="s">
        <v>27</v>
      </c>
      <c r="I41" s="66">
        <v>4</v>
      </c>
      <c r="J41" s="77">
        <v>1</v>
      </c>
      <c r="K41" s="26">
        <f t="shared" si="2"/>
        <v>1</v>
      </c>
      <c r="L41" s="23"/>
    </row>
    <row r="42" spans="1:12" ht="29" x14ac:dyDescent="0.25">
      <c r="A42" s="19"/>
      <c r="B42" s="20"/>
      <c r="C42" s="21">
        <v>3</v>
      </c>
      <c r="D42" s="22" t="s">
        <v>261</v>
      </c>
      <c r="E42" s="44" t="s">
        <v>206</v>
      </c>
      <c r="F42" s="44" t="s">
        <v>23</v>
      </c>
      <c r="G42" s="49">
        <v>30</v>
      </c>
      <c r="H42" s="67" t="s">
        <v>27</v>
      </c>
      <c r="I42" s="66">
        <v>4</v>
      </c>
      <c r="J42" s="77">
        <v>1</v>
      </c>
      <c r="K42" s="26">
        <f t="shared" si="2"/>
        <v>1</v>
      </c>
      <c r="L42" s="23"/>
    </row>
    <row r="43" spans="1:12" ht="116" x14ac:dyDescent="0.25">
      <c r="A43" s="19"/>
      <c r="B43" s="20"/>
      <c r="C43" s="21">
        <v>4</v>
      </c>
      <c r="D43" s="22" t="s">
        <v>262</v>
      </c>
      <c r="E43" s="22" t="s">
        <v>263</v>
      </c>
      <c r="F43" s="44" t="s">
        <v>23</v>
      </c>
      <c r="G43" s="49">
        <v>30</v>
      </c>
      <c r="H43" s="67" t="s">
        <v>28</v>
      </c>
      <c r="I43" s="66">
        <v>2</v>
      </c>
      <c r="J43" s="77">
        <v>1</v>
      </c>
      <c r="K43" s="26">
        <f t="shared" si="2"/>
        <v>0.5</v>
      </c>
      <c r="L43" s="23"/>
    </row>
    <row r="44" spans="1:12" ht="72.5" x14ac:dyDescent="0.25">
      <c r="A44" s="19"/>
      <c r="B44" s="20"/>
      <c r="C44" s="21">
        <v>5</v>
      </c>
      <c r="D44" s="22" t="s">
        <v>264</v>
      </c>
      <c r="E44" s="22" t="s">
        <v>265</v>
      </c>
      <c r="F44" s="44" t="s">
        <v>23</v>
      </c>
      <c r="G44" s="49">
        <v>30</v>
      </c>
      <c r="H44" s="67" t="s">
        <v>28</v>
      </c>
      <c r="I44" s="66">
        <v>2</v>
      </c>
      <c r="J44" s="77">
        <v>1</v>
      </c>
      <c r="K44" s="26">
        <f t="shared" si="2"/>
        <v>0.5</v>
      </c>
      <c r="L44" s="23"/>
    </row>
    <row r="45" spans="1:12" ht="29" x14ac:dyDescent="0.25">
      <c r="A45" s="19"/>
      <c r="B45" s="20"/>
      <c r="C45" s="21">
        <v>6</v>
      </c>
      <c r="D45" s="22" t="s">
        <v>160</v>
      </c>
      <c r="E45" s="44" t="s">
        <v>208</v>
      </c>
      <c r="F45" s="44" t="s">
        <v>23</v>
      </c>
      <c r="G45" s="49">
        <v>30</v>
      </c>
      <c r="H45" s="67" t="s">
        <v>27</v>
      </c>
      <c r="I45" s="66">
        <v>3</v>
      </c>
      <c r="J45" s="77">
        <v>1</v>
      </c>
      <c r="K45" s="26">
        <f t="shared" si="2"/>
        <v>0.75</v>
      </c>
      <c r="L45" s="23"/>
    </row>
    <row r="46" spans="1:12" ht="29" x14ac:dyDescent="0.25">
      <c r="A46" s="19"/>
      <c r="B46" s="20"/>
      <c r="C46" s="21">
        <v>7</v>
      </c>
      <c r="D46" s="22" t="s">
        <v>210</v>
      </c>
      <c r="E46" s="44" t="s">
        <v>211</v>
      </c>
      <c r="F46" s="44" t="s">
        <v>23</v>
      </c>
      <c r="G46" s="49">
        <v>30</v>
      </c>
      <c r="H46" s="67" t="s">
        <v>24</v>
      </c>
      <c r="I46" s="66"/>
      <c r="J46" s="77">
        <v>1</v>
      </c>
      <c r="K46" s="26">
        <f t="shared" si="2"/>
        <v>0</v>
      </c>
      <c r="L46" s="23"/>
    </row>
    <row r="47" spans="1:12" ht="29" x14ac:dyDescent="0.25">
      <c r="A47" s="19"/>
      <c r="B47" s="20"/>
      <c r="C47" s="28">
        <v>8</v>
      </c>
      <c r="D47" s="22" t="s">
        <v>212</v>
      </c>
      <c r="E47" s="44" t="s">
        <v>213</v>
      </c>
      <c r="F47" s="44" t="s">
        <v>23</v>
      </c>
      <c r="G47" s="49">
        <v>30</v>
      </c>
      <c r="H47" s="67" t="s">
        <v>27</v>
      </c>
      <c r="I47" s="66">
        <v>4</v>
      </c>
      <c r="J47" s="77">
        <v>1</v>
      </c>
      <c r="K47" s="26">
        <f t="shared" si="2"/>
        <v>1</v>
      </c>
      <c r="L47" s="23"/>
    </row>
    <row r="48" spans="1:12" ht="43.5" x14ac:dyDescent="0.25">
      <c r="A48" s="19"/>
      <c r="B48" s="20"/>
      <c r="C48" s="28">
        <v>9</v>
      </c>
      <c r="D48" s="22" t="s">
        <v>147</v>
      </c>
      <c r="E48" s="44" t="s">
        <v>214</v>
      </c>
      <c r="F48" s="44" t="s">
        <v>23</v>
      </c>
      <c r="G48" s="49">
        <v>30</v>
      </c>
      <c r="H48" s="67" t="s">
        <v>24</v>
      </c>
      <c r="I48" s="66"/>
      <c r="J48" s="77">
        <v>1</v>
      </c>
      <c r="K48" s="26">
        <f t="shared" si="2"/>
        <v>0</v>
      </c>
      <c r="L48" s="23"/>
    </row>
    <row r="49" spans="1:12" ht="29" x14ac:dyDescent="0.25">
      <c r="A49" s="19"/>
      <c r="B49" s="20"/>
      <c r="C49" s="28">
        <v>10</v>
      </c>
      <c r="D49" s="22" t="s">
        <v>227</v>
      </c>
      <c r="E49" s="44" t="s">
        <v>266</v>
      </c>
      <c r="F49" s="44" t="s">
        <v>23</v>
      </c>
      <c r="G49" s="49">
        <v>60</v>
      </c>
      <c r="H49" s="67" t="s">
        <v>24</v>
      </c>
      <c r="I49" s="66"/>
      <c r="J49" s="77">
        <v>1</v>
      </c>
      <c r="K49" s="26">
        <f t="shared" si="2"/>
        <v>0</v>
      </c>
      <c r="L49" s="23"/>
    </row>
    <row r="50" spans="1:12" ht="29" x14ac:dyDescent="0.25">
      <c r="A50" s="19"/>
      <c r="B50" s="20"/>
      <c r="C50" s="21">
        <v>11</v>
      </c>
      <c r="D50" s="22" t="s">
        <v>218</v>
      </c>
      <c r="E50" s="44" t="s">
        <v>219</v>
      </c>
      <c r="F50" s="44" t="s">
        <v>23</v>
      </c>
      <c r="G50" s="49">
        <v>60</v>
      </c>
      <c r="H50" s="67" t="s">
        <v>27</v>
      </c>
      <c r="I50" s="66">
        <v>4</v>
      </c>
      <c r="J50" s="77">
        <v>1</v>
      </c>
      <c r="K50" s="26">
        <f t="shared" si="2"/>
        <v>1</v>
      </c>
      <c r="L50" s="23"/>
    </row>
    <row r="51" spans="1:12" ht="29" x14ac:dyDescent="0.25">
      <c r="A51" s="19"/>
      <c r="B51" s="20"/>
      <c r="C51" s="21">
        <v>12</v>
      </c>
      <c r="D51" s="22" t="s">
        <v>224</v>
      </c>
      <c r="E51" s="44" t="s">
        <v>225</v>
      </c>
      <c r="F51" s="44" t="s">
        <v>23</v>
      </c>
      <c r="G51" s="49">
        <v>60</v>
      </c>
      <c r="H51" s="67" t="s">
        <v>27</v>
      </c>
      <c r="I51" s="66">
        <v>4</v>
      </c>
      <c r="J51" s="77">
        <v>1</v>
      </c>
      <c r="K51" s="26">
        <f t="shared" si="2"/>
        <v>1</v>
      </c>
      <c r="L51" s="23"/>
    </row>
    <row r="52" spans="1:12" x14ac:dyDescent="0.25">
      <c r="A52" s="19"/>
      <c r="B52" s="20"/>
      <c r="C52" s="21">
        <v>13</v>
      </c>
      <c r="D52" s="22" t="s">
        <v>267</v>
      </c>
      <c r="E52" s="22" t="s">
        <v>268</v>
      </c>
      <c r="F52" s="44" t="s">
        <v>23</v>
      </c>
      <c r="G52" s="49">
        <v>60</v>
      </c>
      <c r="H52" s="67" t="s">
        <v>24</v>
      </c>
      <c r="I52" s="66"/>
      <c r="J52" s="77">
        <v>1</v>
      </c>
      <c r="K52" s="26">
        <f t="shared" si="2"/>
        <v>0</v>
      </c>
      <c r="L52" s="23"/>
    </row>
    <row r="53" spans="1:12" ht="43.5" x14ac:dyDescent="0.25">
      <c r="A53" s="19"/>
      <c r="B53" s="20"/>
      <c r="C53" s="28">
        <v>14</v>
      </c>
      <c r="D53" s="22" t="s">
        <v>269</v>
      </c>
      <c r="E53" s="44" t="s">
        <v>228</v>
      </c>
      <c r="F53" s="44" t="s">
        <v>23</v>
      </c>
      <c r="G53" s="49">
        <v>90</v>
      </c>
      <c r="H53" s="67" t="s">
        <v>24</v>
      </c>
      <c r="I53" s="66"/>
      <c r="J53" s="77">
        <v>1</v>
      </c>
      <c r="K53" s="26">
        <f t="shared" si="2"/>
        <v>0</v>
      </c>
      <c r="L53" s="23"/>
    </row>
    <row r="54" spans="1:12" ht="29" x14ac:dyDescent="0.25">
      <c r="A54" s="19"/>
      <c r="B54" s="20"/>
      <c r="C54" s="28">
        <v>15</v>
      </c>
      <c r="D54" s="22" t="s">
        <v>171</v>
      </c>
      <c r="E54" s="44" t="s">
        <v>230</v>
      </c>
      <c r="F54" s="44" t="s">
        <v>74</v>
      </c>
      <c r="G54" s="49">
        <v>60</v>
      </c>
      <c r="H54" s="67" t="s">
        <v>24</v>
      </c>
      <c r="I54" s="66"/>
      <c r="J54" s="78">
        <v>0.5</v>
      </c>
      <c r="K54" s="26">
        <f t="shared" si="2"/>
        <v>0</v>
      </c>
      <c r="L54" s="23"/>
    </row>
    <row r="55" spans="1:12" ht="29" x14ac:dyDescent="0.25">
      <c r="A55" s="19"/>
      <c r="B55" s="20"/>
      <c r="C55" s="28">
        <v>16</v>
      </c>
      <c r="D55" s="22" t="s">
        <v>270</v>
      </c>
      <c r="E55" s="22" t="s">
        <v>271</v>
      </c>
      <c r="F55" s="44" t="s">
        <v>74</v>
      </c>
      <c r="G55" s="49">
        <v>60</v>
      </c>
      <c r="H55" s="67" t="s">
        <v>27</v>
      </c>
      <c r="I55" s="66"/>
      <c r="J55" s="78">
        <v>0.5</v>
      </c>
      <c r="K55" s="26">
        <f t="shared" si="2"/>
        <v>0</v>
      </c>
      <c r="L55" s="23"/>
    </row>
    <row r="56" spans="1:12" ht="29" x14ac:dyDescent="0.25">
      <c r="A56" s="19"/>
      <c r="B56" s="20"/>
      <c r="C56" s="21">
        <v>17</v>
      </c>
      <c r="D56" s="22" t="s">
        <v>174</v>
      </c>
      <c r="E56" s="44" t="s">
        <v>272</v>
      </c>
      <c r="F56" s="44" t="s">
        <v>74</v>
      </c>
      <c r="G56" s="49">
        <v>60</v>
      </c>
      <c r="H56" s="67" t="s">
        <v>27</v>
      </c>
      <c r="I56" s="66"/>
      <c r="J56" s="78">
        <v>0.5</v>
      </c>
      <c r="K56" s="26">
        <f t="shared" si="2"/>
        <v>0</v>
      </c>
      <c r="L56" s="23"/>
    </row>
    <row r="57" spans="1:12" ht="29" x14ac:dyDescent="0.25">
      <c r="A57" s="19"/>
      <c r="B57" s="20"/>
      <c r="C57" s="21">
        <v>18</v>
      </c>
      <c r="D57" s="22" t="s">
        <v>231</v>
      </c>
      <c r="E57" s="44" t="s">
        <v>232</v>
      </c>
      <c r="F57" s="44" t="s">
        <v>74</v>
      </c>
      <c r="G57" s="49">
        <v>60</v>
      </c>
      <c r="H57" s="67" t="s">
        <v>28</v>
      </c>
      <c r="I57" s="66"/>
      <c r="J57" s="78">
        <v>0.5</v>
      </c>
      <c r="K57" s="26">
        <f t="shared" si="2"/>
        <v>0</v>
      </c>
      <c r="L57" s="23"/>
    </row>
    <row r="58" spans="1:12" x14ac:dyDescent="0.25">
      <c r="A58" s="19"/>
      <c r="B58" s="20"/>
      <c r="C58" s="21">
        <v>19</v>
      </c>
      <c r="D58" s="22" t="s">
        <v>215</v>
      </c>
      <c r="E58" s="44" t="s">
        <v>216</v>
      </c>
      <c r="F58" s="44" t="s">
        <v>74</v>
      </c>
      <c r="G58" s="49">
        <v>60</v>
      </c>
      <c r="H58" s="67" t="s">
        <v>24</v>
      </c>
      <c r="I58" s="66"/>
      <c r="J58" s="78">
        <v>0.5</v>
      </c>
      <c r="K58" s="26">
        <f t="shared" si="2"/>
        <v>0</v>
      </c>
      <c r="L58" s="23"/>
    </row>
    <row r="59" spans="1:12" ht="29" x14ac:dyDescent="0.25">
      <c r="A59" s="19"/>
      <c r="B59" s="20"/>
      <c r="C59" s="28">
        <v>20</v>
      </c>
      <c r="D59" s="22" t="s">
        <v>233</v>
      </c>
      <c r="E59" s="44" t="s">
        <v>234</v>
      </c>
      <c r="F59" s="44" t="s">
        <v>74</v>
      </c>
      <c r="G59" s="49">
        <v>60</v>
      </c>
      <c r="H59" s="67" t="s">
        <v>24</v>
      </c>
      <c r="I59" s="66"/>
      <c r="J59" s="78">
        <v>0.5</v>
      </c>
      <c r="K59" s="26">
        <f t="shared" si="2"/>
        <v>0</v>
      </c>
      <c r="L59" s="23"/>
    </row>
    <row r="60" spans="1:12" ht="29" x14ac:dyDescent="0.25">
      <c r="A60" s="19"/>
      <c r="B60" s="20"/>
      <c r="C60" s="28">
        <v>21</v>
      </c>
      <c r="D60" s="22" t="s">
        <v>273</v>
      </c>
      <c r="E60" s="22" t="s">
        <v>274</v>
      </c>
      <c r="F60" s="44" t="s">
        <v>74</v>
      </c>
      <c r="G60" s="49">
        <v>60</v>
      </c>
      <c r="H60" s="67" t="s">
        <v>198</v>
      </c>
      <c r="I60" s="66">
        <v>4</v>
      </c>
      <c r="J60" s="78">
        <v>0.5</v>
      </c>
      <c r="K60" s="26">
        <f t="shared" si="2"/>
        <v>0.5</v>
      </c>
      <c r="L60" s="23"/>
    </row>
    <row r="61" spans="1:12" ht="29" x14ac:dyDescent="0.25">
      <c r="A61" s="19"/>
      <c r="B61" s="20"/>
      <c r="C61" s="28">
        <v>21</v>
      </c>
      <c r="D61" s="22" t="s">
        <v>275</v>
      </c>
      <c r="E61" s="22" t="s">
        <v>276</v>
      </c>
      <c r="F61" s="44" t="s">
        <v>74</v>
      </c>
      <c r="G61" s="49">
        <v>60</v>
      </c>
      <c r="H61" s="67" t="s">
        <v>198</v>
      </c>
      <c r="I61" s="66">
        <v>4</v>
      </c>
      <c r="J61" s="78">
        <v>0.5</v>
      </c>
      <c r="K61" s="26">
        <f t="shared" si="2"/>
        <v>0.5</v>
      </c>
      <c r="L61" s="23"/>
    </row>
    <row r="62" spans="1:12" ht="29" x14ac:dyDescent="0.25">
      <c r="A62" s="19"/>
      <c r="B62" s="20"/>
      <c r="C62" s="28">
        <v>22</v>
      </c>
      <c r="D62" s="24" t="s">
        <v>277</v>
      </c>
      <c r="E62" s="44" t="s">
        <v>278</v>
      </c>
      <c r="F62" s="45" t="s">
        <v>74</v>
      </c>
      <c r="G62" s="48">
        <v>60</v>
      </c>
      <c r="H62" s="67" t="s">
        <v>24</v>
      </c>
      <c r="I62" s="66"/>
      <c r="J62" s="78">
        <v>0.5</v>
      </c>
      <c r="K62" s="26">
        <f t="shared" si="2"/>
        <v>0</v>
      </c>
      <c r="L62" s="23"/>
    </row>
    <row r="63" spans="1:12" ht="29" x14ac:dyDescent="0.25">
      <c r="A63" s="19"/>
      <c r="B63" s="20"/>
      <c r="C63" s="95">
        <v>23</v>
      </c>
      <c r="D63" s="43" t="s">
        <v>235</v>
      </c>
      <c r="E63" s="54" t="s">
        <v>236</v>
      </c>
      <c r="F63" s="54" t="s">
        <v>74</v>
      </c>
      <c r="G63" s="96">
        <v>90</v>
      </c>
      <c r="H63" s="67" t="s">
        <v>27</v>
      </c>
      <c r="I63" s="97">
        <v>4</v>
      </c>
      <c r="J63" s="81">
        <v>0.5</v>
      </c>
      <c r="K63" s="82">
        <f t="shared" si="2"/>
        <v>0.5</v>
      </c>
      <c r="L63" s="83"/>
    </row>
    <row r="64" spans="1:12" ht="10.5" x14ac:dyDescent="0.25">
      <c r="A64" s="33"/>
      <c r="B64" s="34"/>
      <c r="C64" s="98"/>
      <c r="D64" s="98"/>
      <c r="E64" s="98"/>
      <c r="F64" s="98"/>
      <c r="G64" s="98"/>
      <c r="H64" s="98"/>
      <c r="I64" s="98"/>
      <c r="J64" s="99"/>
      <c r="K64" s="98"/>
      <c r="L64" s="98"/>
    </row>
    <row r="65" spans="2:12" x14ac:dyDescent="0.25">
      <c r="B65" s="6"/>
      <c r="C65" s="130" t="s">
        <v>32</v>
      </c>
      <c r="D65" s="130"/>
      <c r="E65" s="100" t="str">
        <f>IF(ISERROR(AVERAGE(#REF!,E32:E38,E40:E47,#REF!,E63:E63)),"",AVERAGE(#REF!,E32:E38,E40:E47,#REF!,E63:E63))</f>
        <v/>
      </c>
      <c r="F65" s="100"/>
      <c r="G65" s="101"/>
      <c r="H65" s="101" t="str">
        <f>COUNTIF(H9:H63,"Y")&amp;" out of "&amp;COUNTIF(H9:H63,"Y")+COUNTIF(H9:H63,"N")+COUNTIF(H9:H63,"P")</f>
        <v>22 out of 30</v>
      </c>
      <c r="I65" s="100">
        <f>IF(ISERROR(AVERAGE(I9:I30,I32:I38,I40:I63)),"",AVERAGE(I9:I30,I32:I38,I40:I53))</f>
        <v>3.4583333333333335</v>
      </c>
      <c r="J65" s="100">
        <f>SUM(J9:J63)</f>
        <v>46.5</v>
      </c>
      <c r="K65" s="100">
        <f>SUM(K9:K63)</f>
        <v>21.25</v>
      </c>
      <c r="L65" s="102"/>
    </row>
    <row r="66" spans="2:12" x14ac:dyDescent="0.25">
      <c r="B66" s="6"/>
      <c r="C66" s="6"/>
      <c r="D66" s="36" t="s">
        <v>33</v>
      </c>
      <c r="E66" s="38" t="str">
        <f>IF(ISERROR(E65*0.25),"",E65*0.25)</f>
        <v/>
      </c>
      <c r="F66" s="38"/>
      <c r="G66" s="37" t="str">
        <f>IF(ISERROR(COUNTIF(G8:G63,"Y")/(COUNTIF(G8:G63,"Y")+COUNTIF(G8:G63,"N")+COUNTIF(G8:G63,"P")))," ",COUNTIF(G8:G63,"Y")/(COUNTIF(G8:G63,"Y")+COUNTIF(G8:G63,"N")+COUNTIF(G8:G63,"P")))</f>
        <v xml:space="preserve"> </v>
      </c>
      <c r="H66" s="37">
        <f>IF(ISERROR(COUNTIF(H9:H63,"Y")/(COUNTIF(H9:H63,"Y")+COUNTIF(H9:H63,"N")+COUNTIF(H9:H63,"P")))," ",COUNTIF(H9:H63,"Y")/(COUNTIF(H9:H63,"Y")+COUNTIF(H9:H63,"N")+COUNTIF(H9:H63,"P")))</f>
        <v>0.73333333333333328</v>
      </c>
      <c r="I66" s="38">
        <f>IF(ISERROR(I65*0.25),"",I65*0.25)</f>
        <v>0.86458333333333337</v>
      </c>
      <c r="J66" s="38"/>
      <c r="K66" s="38">
        <f>K65/J65</f>
        <v>0.45698924731182794</v>
      </c>
      <c r="L66" s="6"/>
    </row>
    <row r="67" spans="2:12" ht="10.5" x14ac:dyDescent="0.25">
      <c r="J67" s="1"/>
    </row>
    <row r="68" spans="2:12" ht="10.5" x14ac:dyDescent="0.25">
      <c r="J68" s="1"/>
    </row>
    <row r="69" spans="2:12" x14ac:dyDescent="0.35">
      <c r="C69" s="39"/>
      <c r="D69" s="40"/>
      <c r="J69" s="1"/>
    </row>
    <row r="70" spans="2:12" x14ac:dyDescent="0.35">
      <c r="C70" s="41"/>
      <c r="D70" s="40"/>
      <c r="J70" s="1"/>
    </row>
    <row r="71" spans="2:12" x14ac:dyDescent="0.35">
      <c r="C71" s="41"/>
      <c r="D71" s="40"/>
      <c r="J71" s="1"/>
    </row>
    <row r="72" spans="2:12" x14ac:dyDescent="0.35">
      <c r="C72" s="41"/>
      <c r="D72" s="40"/>
      <c r="J72" s="1"/>
    </row>
    <row r="73" spans="2:12" x14ac:dyDescent="0.25">
      <c r="C73" s="116"/>
      <c r="D73" s="116"/>
      <c r="J73" s="1"/>
    </row>
    <row r="74" spans="2:12" x14ac:dyDescent="0.35">
      <c r="C74" s="40"/>
      <c r="D74" s="40"/>
      <c r="J74" s="1"/>
    </row>
    <row r="75" spans="2:12" ht="10.5" x14ac:dyDescent="0.25">
      <c r="J75" s="1"/>
    </row>
    <row r="76" spans="2:12" ht="10.5" x14ac:dyDescent="0.25">
      <c r="J76" s="1"/>
    </row>
    <row r="77" spans="2:12" ht="10.5" x14ac:dyDescent="0.25">
      <c r="J77" s="63"/>
    </row>
    <row r="78" spans="2:12" ht="10.5" x14ac:dyDescent="0.25">
      <c r="J78" s="63"/>
    </row>
    <row r="79" spans="2:12" ht="10.5" x14ac:dyDescent="0.25">
      <c r="J79" s="63"/>
    </row>
    <row r="80" spans="2:12" ht="10.5" x14ac:dyDescent="0.25">
      <c r="J80" s="63"/>
    </row>
    <row r="81" spans="10:10" ht="10.5" x14ac:dyDescent="0.25">
      <c r="J81" s="63"/>
    </row>
    <row r="82" spans="10:10" ht="10.5" x14ac:dyDescent="0.25">
      <c r="J82" s="63"/>
    </row>
    <row r="83" spans="10:10" ht="10.5" x14ac:dyDescent="0.25">
      <c r="J83" s="63"/>
    </row>
    <row r="84" spans="10:10" ht="10.5" x14ac:dyDescent="0.25">
      <c r="J84" s="63"/>
    </row>
    <row r="85" spans="10:10" ht="10.5" x14ac:dyDescent="0.25">
      <c r="J85" s="63"/>
    </row>
    <row r="86" spans="10:10" ht="10.5" x14ac:dyDescent="0.25">
      <c r="J86" s="63"/>
    </row>
    <row r="87" spans="10:10" ht="10.5" x14ac:dyDescent="0.25">
      <c r="J87" s="63"/>
    </row>
    <row r="88" spans="10:10" ht="10.5" x14ac:dyDescent="0.25">
      <c r="J88" s="63"/>
    </row>
    <row r="89" spans="10:10" ht="10.5" x14ac:dyDescent="0.25">
      <c r="J89" s="63"/>
    </row>
    <row r="90" spans="10:10" ht="10.5" x14ac:dyDescent="0.25">
      <c r="J90" s="63"/>
    </row>
    <row r="91" spans="10:10" ht="10.5" x14ac:dyDescent="0.25">
      <c r="J91" s="63"/>
    </row>
    <row r="92" spans="10:10" ht="10.5" x14ac:dyDescent="0.25">
      <c r="J92" s="63"/>
    </row>
    <row r="93" spans="10:10" ht="10.5" x14ac:dyDescent="0.25">
      <c r="J93" s="63"/>
    </row>
    <row r="94" spans="10:10" ht="10.5" x14ac:dyDescent="0.25">
      <c r="J94" s="63"/>
    </row>
    <row r="95" spans="10:10" ht="10.5" x14ac:dyDescent="0.25">
      <c r="J95" s="63"/>
    </row>
    <row r="96" spans="10:10" ht="10.5" x14ac:dyDescent="0.25">
      <c r="J96" s="63"/>
    </row>
    <row r="97" spans="10:10" ht="10.5" x14ac:dyDescent="0.25">
      <c r="J97" s="63"/>
    </row>
    <row r="98" spans="10:10" ht="10.5" x14ac:dyDescent="0.25">
      <c r="J98" s="63"/>
    </row>
    <row r="99" spans="10:10" ht="10.5" x14ac:dyDescent="0.25">
      <c r="J99" s="63"/>
    </row>
    <row r="100" spans="10:10" ht="10.5" x14ac:dyDescent="0.25">
      <c r="J100" s="63"/>
    </row>
    <row r="101" spans="10:10" ht="10.5" x14ac:dyDescent="0.25">
      <c r="J101" s="63"/>
    </row>
    <row r="102" spans="10:10" ht="10.5" x14ac:dyDescent="0.25">
      <c r="J102" s="63"/>
    </row>
    <row r="103" spans="10:10" ht="10.5" x14ac:dyDescent="0.25">
      <c r="J103" s="63"/>
    </row>
    <row r="104" spans="10:10" ht="10.5" x14ac:dyDescent="0.25">
      <c r="J104" s="63"/>
    </row>
    <row r="105" spans="10:10" ht="10.5" x14ac:dyDescent="0.25">
      <c r="J105" s="63"/>
    </row>
    <row r="106" spans="10:10" ht="10.5" x14ac:dyDescent="0.25">
      <c r="J106" s="63"/>
    </row>
    <row r="107" spans="10:10" ht="10.5" x14ac:dyDescent="0.25">
      <c r="J107" s="63"/>
    </row>
    <row r="108" spans="10:10" ht="10.5" x14ac:dyDescent="0.25">
      <c r="J108" s="63"/>
    </row>
    <row r="109" spans="10:10" ht="10.5" x14ac:dyDescent="0.25">
      <c r="J109" s="63"/>
    </row>
    <row r="110" spans="10:10" ht="10.5" x14ac:dyDescent="0.25">
      <c r="J110" s="63"/>
    </row>
    <row r="111" spans="10:10" ht="10.5" x14ac:dyDescent="0.25">
      <c r="J111" s="63"/>
    </row>
  </sheetData>
  <mergeCells count="11">
    <mergeCell ref="C8:D8"/>
    <mergeCell ref="C31:D31"/>
    <mergeCell ref="C39:D39"/>
    <mergeCell ref="C65:D65"/>
    <mergeCell ref="C73:D73"/>
    <mergeCell ref="C7:D7"/>
    <mergeCell ref="C2:D3"/>
    <mergeCell ref="G2:H2"/>
    <mergeCell ref="G3:H3"/>
    <mergeCell ref="C4:D4"/>
    <mergeCell ref="G4:H4"/>
  </mergeCells>
  <conditionalFormatting sqref="G40 G32 G23 G63 G10:G11 G18">
    <cfRule type="cellIs" dxfId="209" priority="43" operator="equal">
      <formula>"N"</formula>
    </cfRule>
    <cfRule type="cellIs" dxfId="208" priority="44" operator="equal">
      <formula>"Y"</formula>
    </cfRule>
  </conditionalFormatting>
  <conditionalFormatting sqref="G40 G32 G23 G63 G10:G11 G18">
    <cfRule type="cellIs" dxfId="207" priority="42" operator="equal">
      <formula>"P"</formula>
    </cfRule>
  </conditionalFormatting>
  <conditionalFormatting sqref="G60:G62">
    <cfRule type="cellIs" dxfId="206" priority="39" operator="equal">
      <formula>"P"</formula>
    </cfRule>
  </conditionalFormatting>
  <conditionalFormatting sqref="G60:G62">
    <cfRule type="cellIs" dxfId="205" priority="40" operator="equal">
      <formula>"N"</formula>
    </cfRule>
    <cfRule type="cellIs" dxfId="204" priority="41" operator="equal">
      <formula>"Y"</formula>
    </cfRule>
  </conditionalFormatting>
  <conditionalFormatting sqref="G41:G59">
    <cfRule type="cellIs" dxfId="203" priority="37" operator="equal">
      <formula>"N"</formula>
    </cfRule>
    <cfRule type="cellIs" dxfId="202" priority="38" operator="equal">
      <formula>"Y"</formula>
    </cfRule>
  </conditionalFormatting>
  <conditionalFormatting sqref="G41:G59">
    <cfRule type="cellIs" dxfId="201" priority="36" operator="equal">
      <formula>"P"</formula>
    </cfRule>
  </conditionalFormatting>
  <conditionalFormatting sqref="G19:G26">
    <cfRule type="cellIs" dxfId="200" priority="34" operator="equal">
      <formula>"N"</formula>
    </cfRule>
    <cfRule type="cellIs" dxfId="199" priority="35" operator="equal">
      <formula>"Y"</formula>
    </cfRule>
  </conditionalFormatting>
  <conditionalFormatting sqref="G19:G26">
    <cfRule type="cellIs" dxfId="198" priority="33" operator="equal">
      <formula>"P"</formula>
    </cfRule>
  </conditionalFormatting>
  <conditionalFormatting sqref="G33:G38">
    <cfRule type="cellIs" dxfId="197" priority="31" operator="equal">
      <formula>"N"</formula>
    </cfRule>
    <cfRule type="cellIs" dxfId="196" priority="32" operator="equal">
      <formula>"Y"</formula>
    </cfRule>
  </conditionalFormatting>
  <conditionalFormatting sqref="G33:G38">
    <cfRule type="cellIs" dxfId="195" priority="30" operator="equal">
      <formula>"P"</formula>
    </cfRule>
  </conditionalFormatting>
  <conditionalFormatting sqref="G12:G17">
    <cfRule type="cellIs" dxfId="194" priority="28" operator="equal">
      <formula>"N"</formula>
    </cfRule>
    <cfRule type="cellIs" dxfId="193" priority="29" operator="equal">
      <formula>"Y"</formula>
    </cfRule>
  </conditionalFormatting>
  <conditionalFormatting sqref="G12:G17">
    <cfRule type="cellIs" dxfId="192" priority="27" operator="equal">
      <formula>"P"</formula>
    </cfRule>
  </conditionalFormatting>
  <conditionalFormatting sqref="G27:G30">
    <cfRule type="cellIs" dxfId="191" priority="25" operator="equal">
      <formula>"N"</formula>
    </cfRule>
    <cfRule type="cellIs" dxfId="190" priority="26" operator="equal">
      <formula>"Y"</formula>
    </cfRule>
  </conditionalFormatting>
  <conditionalFormatting sqref="G27:G30">
    <cfRule type="cellIs" dxfId="189" priority="24" operator="equal">
      <formula>"P"</formula>
    </cfRule>
  </conditionalFormatting>
  <conditionalFormatting sqref="K59">
    <cfRule type="cellIs" dxfId="188" priority="4" operator="equal">
      <formula>"N"</formula>
    </cfRule>
    <cfRule type="cellIs" dxfId="187" priority="5" operator="equal">
      <formula>"Y"</formula>
    </cfRule>
  </conditionalFormatting>
  <conditionalFormatting sqref="K40:K58 K10:K38 I31 I64:I66 K60:K64 K66 H9:I30 H32:I38">
    <cfRule type="cellIs" dxfId="186" priority="22" operator="equal">
      <formula>"N"</formula>
    </cfRule>
    <cfRule type="cellIs" dxfId="185" priority="23" operator="equal">
      <formula>"Y"</formula>
    </cfRule>
  </conditionalFormatting>
  <conditionalFormatting sqref="K39 I39">
    <cfRule type="cellIs" dxfId="184" priority="20" operator="equal">
      <formula>"N"</formula>
    </cfRule>
    <cfRule type="cellIs" dxfId="183" priority="21" operator="equal">
      <formula>"Y"</formula>
    </cfRule>
  </conditionalFormatting>
  <conditionalFormatting sqref="H9:I30 H32:I38">
    <cfRule type="cellIs" dxfId="182" priority="19" operator="equal">
      <formula>"P"</formula>
    </cfRule>
  </conditionalFormatting>
  <conditionalFormatting sqref="H64:I66">
    <cfRule type="cellIs" dxfId="181" priority="17" operator="equal">
      <formula>"N"</formula>
    </cfRule>
    <cfRule type="cellIs" dxfId="180" priority="18" operator="equal">
      <formula>"Y"</formula>
    </cfRule>
  </conditionalFormatting>
  <conditionalFormatting sqref="H64:I66">
    <cfRule type="cellIs" dxfId="179" priority="16" operator="equal">
      <formula>"P"</formula>
    </cfRule>
  </conditionalFormatting>
  <conditionalFormatting sqref="J39">
    <cfRule type="cellIs" dxfId="178" priority="14" operator="equal">
      <formula>"N"</formula>
    </cfRule>
    <cfRule type="cellIs" dxfId="177" priority="15" operator="equal">
      <formula>"Y"</formula>
    </cfRule>
  </conditionalFormatting>
  <conditionalFormatting sqref="J31">
    <cfRule type="cellIs" dxfId="176" priority="12" operator="equal">
      <formula>"N"</formula>
    </cfRule>
    <cfRule type="cellIs" dxfId="175" priority="13" operator="equal">
      <formula>"Y"</formula>
    </cfRule>
  </conditionalFormatting>
  <conditionalFormatting sqref="K9">
    <cfRule type="cellIs" dxfId="174" priority="10" operator="equal">
      <formula>"N"</formula>
    </cfRule>
    <cfRule type="cellIs" dxfId="173" priority="11" operator="equal">
      <formula>"Y"</formula>
    </cfRule>
  </conditionalFormatting>
  <conditionalFormatting sqref="I64:I66">
    <cfRule type="cellIs" dxfId="172" priority="8" operator="equal">
      <formula>"N"</formula>
    </cfRule>
    <cfRule type="cellIs" dxfId="171" priority="9" operator="equal">
      <formula>"Y"</formula>
    </cfRule>
  </conditionalFormatting>
  <conditionalFormatting sqref="I64:I66">
    <cfRule type="cellIs" dxfId="170" priority="7" operator="equal">
      <formula>"P"</formula>
    </cfRule>
  </conditionalFormatting>
  <conditionalFormatting sqref="I64:I66">
    <cfRule type="cellIs" dxfId="169" priority="6" operator="equal">
      <formula>"P"</formula>
    </cfRule>
  </conditionalFormatting>
  <conditionalFormatting sqref="H40:I63">
    <cfRule type="cellIs" dxfId="168" priority="2" operator="equal">
      <formula>"N"</formula>
    </cfRule>
    <cfRule type="cellIs" dxfId="167" priority="3" operator="equal">
      <formula>"Y"</formula>
    </cfRule>
  </conditionalFormatting>
  <conditionalFormatting sqref="H40:I63">
    <cfRule type="cellIs" dxfId="166" priority="1" operator="equal">
      <formula>"P"</formula>
    </cfRule>
  </conditionalFormatting>
  <dataValidations count="4">
    <dataValidation type="list" allowBlank="1" showInputMessage="1" showErrorMessage="1" sqref="H32:H38 H9:H30 H40:H63" xr:uid="{28E9F780-7AD4-4ADD-B303-A6A2AC7BC535}">
      <formula1>$O$8:$O$11</formula1>
    </dataValidation>
    <dataValidation type="list" allowBlank="1" showInputMessage="1" showErrorMessage="1" sqref="I32:I38 I9:I30 I40:I63" xr:uid="{0FC778A0-C812-4D8A-981C-BC473037A729}">
      <formula1>$O$12:$O$17</formula1>
    </dataValidation>
    <dataValidation type="list" allowBlank="1" showInputMessage="1" showErrorMessage="1" sqref="H67:H73 H64" xr:uid="{9E5E689C-1FB9-486D-BB3F-1AE91FCE7297}">
      <formula1>$AC$3:$AC$6</formula1>
    </dataValidation>
    <dataValidation type="list" allowBlank="1" showInputMessage="1" showErrorMessage="1" sqref="I67:I73 I64" xr:uid="{501DF69A-D7EC-4883-8911-5E8D4B33C4F3}">
      <formula1>$AC$8:$AC$12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8F57-87B3-433E-843E-A8BE01163DD0}">
  <dimension ref="A1:O111"/>
  <sheetViews>
    <sheetView topLeftCell="A38" zoomScale="55" zoomScaleNormal="55" workbookViewId="0">
      <selection activeCell="K50" sqref="K50"/>
    </sheetView>
  </sheetViews>
  <sheetFormatPr defaultColWidth="9.1796875" defaultRowHeight="14.5" x14ac:dyDescent="0.25"/>
  <cols>
    <col min="1" max="1" width="3.7265625" style="1" customWidth="1"/>
    <col min="2" max="2" width="1.7265625" style="1" customWidth="1"/>
    <col min="3" max="3" width="4.26953125" style="1" customWidth="1"/>
    <col min="4" max="4" width="84.26953125" style="1" customWidth="1"/>
    <col min="5" max="5" width="23.54296875" style="1" customWidth="1"/>
    <col min="6" max="8" width="15.1796875" style="1" customWidth="1"/>
    <col min="9" max="9" width="10.7265625" style="1" customWidth="1"/>
    <col min="10" max="10" width="11.26953125" style="73" customWidth="1"/>
    <col min="11" max="11" width="10.7265625" style="1" customWidth="1"/>
    <col min="12" max="12" width="44.7265625" style="1" customWidth="1"/>
    <col min="13" max="16384" width="9.1796875" style="1"/>
  </cols>
  <sheetData>
    <row r="1" spans="1:15" x14ac:dyDescent="0.25">
      <c r="L1" s="2"/>
    </row>
    <row r="2" spans="1:15" s="3" customFormat="1" ht="15" customHeight="1" x14ac:dyDescent="0.35">
      <c r="A2" s="1"/>
      <c r="B2" s="1"/>
      <c r="C2" s="117" t="s">
        <v>6</v>
      </c>
      <c r="D2" s="117"/>
      <c r="E2" s="104"/>
      <c r="F2" s="55" t="s">
        <v>1</v>
      </c>
      <c r="G2" s="118"/>
      <c r="H2" s="118"/>
      <c r="J2" s="57"/>
    </row>
    <row r="3" spans="1:15" s="3" customFormat="1" ht="18.649999999999999" customHeight="1" thickBot="1" x14ac:dyDescent="0.4">
      <c r="A3" s="1"/>
      <c r="B3" s="1"/>
      <c r="C3" s="117"/>
      <c r="D3" s="117"/>
      <c r="E3" s="104"/>
      <c r="F3" s="55" t="s">
        <v>3</v>
      </c>
      <c r="G3" s="118"/>
      <c r="H3" s="118"/>
      <c r="J3" s="57"/>
    </row>
    <row r="4" spans="1:15" s="3" customFormat="1" ht="19.5" customHeight="1" thickTop="1" thickBot="1" x14ac:dyDescent="0.4">
      <c r="A4" s="1"/>
      <c r="B4" s="1"/>
      <c r="C4" s="119" t="s">
        <v>279</v>
      </c>
      <c r="D4" s="120"/>
      <c r="E4" s="104"/>
      <c r="F4" s="55" t="s">
        <v>5</v>
      </c>
      <c r="G4" s="118"/>
      <c r="H4" s="118"/>
      <c r="J4" s="57"/>
    </row>
    <row r="5" spans="1:15" s="3" customFormat="1" ht="11" thickTop="1" x14ac:dyDescent="0.25">
      <c r="F5" s="52"/>
      <c r="G5" s="52"/>
      <c r="J5" s="57"/>
    </row>
    <row r="6" spans="1:15" s="3" customFormat="1" ht="10.5" x14ac:dyDescent="0.25">
      <c r="A6" s="4"/>
      <c r="B6" s="5"/>
      <c r="C6" s="6"/>
      <c r="D6" s="6"/>
      <c r="E6" s="6"/>
      <c r="F6" s="53"/>
      <c r="G6" s="53"/>
      <c r="H6" s="7" t="s">
        <v>8</v>
      </c>
      <c r="I6" s="8" t="s">
        <v>9</v>
      </c>
      <c r="J6" s="57"/>
      <c r="K6" s="8"/>
      <c r="L6" s="9"/>
    </row>
    <row r="7" spans="1:15" s="13" customFormat="1" x14ac:dyDescent="0.25">
      <c r="A7" s="10"/>
      <c r="B7" s="11"/>
      <c r="C7" s="122" t="s">
        <v>10</v>
      </c>
      <c r="D7" s="123"/>
      <c r="E7" s="105" t="s">
        <v>11</v>
      </c>
      <c r="F7" s="58" t="s">
        <v>12</v>
      </c>
      <c r="G7" s="58" t="s">
        <v>13</v>
      </c>
      <c r="H7" s="65" t="s">
        <v>14</v>
      </c>
      <c r="I7" s="105" t="s">
        <v>15</v>
      </c>
      <c r="J7" s="68" t="s">
        <v>16</v>
      </c>
      <c r="K7" s="72" t="s">
        <v>17</v>
      </c>
      <c r="L7" s="56" t="s">
        <v>18</v>
      </c>
    </row>
    <row r="8" spans="1:15" ht="18.5" x14ac:dyDescent="0.45">
      <c r="A8" s="14" t="s">
        <v>19</v>
      </c>
      <c r="B8" s="15"/>
      <c r="C8" s="124" t="s">
        <v>20</v>
      </c>
      <c r="D8" s="125"/>
      <c r="E8" s="106"/>
      <c r="F8" s="50" t="str">
        <f>IF(ISERROR(COUNTIF(#REF!,"Y")/(COUNTIF(#REF!,"Y")+COUNTIF(#REF!,"N")+COUNTIF(#REF!,"P")))," ",COUNTIF(#REF!,"Y")/(COUNTIF(#REF!,"Y")+COUNTIF(#REF!,"N")+COUNTIF(#REF!,"P")))</f>
        <v xml:space="preserve"> </v>
      </c>
      <c r="G8" s="50" t="str">
        <f>IF(ISERROR(COUNTIF(#REF!,"Y")/(COUNTIF(#REF!,"Y")+COUNTIF(#REF!,"N")+COUNTIF(#REF!,"P")))," ",COUNTIF(#REF!,"Y")/(COUNTIF(#REF!,"Y")+COUNTIF(#REF!,"N")+COUNTIF(#REF!,"P")))</f>
        <v xml:space="preserve"> </v>
      </c>
      <c r="H8" s="16"/>
      <c r="I8" s="17"/>
      <c r="J8" s="17"/>
      <c r="K8" s="17"/>
      <c r="L8" s="18"/>
      <c r="O8" s="57" t="s">
        <v>27</v>
      </c>
    </row>
    <row r="9" spans="1:15" ht="72.5" x14ac:dyDescent="0.25">
      <c r="A9" s="19"/>
      <c r="B9" s="20"/>
      <c r="C9" s="21">
        <v>1</v>
      </c>
      <c r="D9" s="24" t="s">
        <v>280</v>
      </c>
      <c r="E9" s="24" t="s">
        <v>281</v>
      </c>
      <c r="F9" s="48" t="s">
        <v>23</v>
      </c>
      <c r="G9" s="48">
        <v>30</v>
      </c>
      <c r="H9" s="67" t="s">
        <v>27</v>
      </c>
      <c r="I9" s="66">
        <v>4</v>
      </c>
      <c r="J9" s="77">
        <v>1</v>
      </c>
      <c r="K9" s="26">
        <f t="shared" ref="K9:K26" si="0">$J9*I9/4</f>
        <v>1</v>
      </c>
      <c r="L9" s="23" t="s">
        <v>282</v>
      </c>
      <c r="O9" s="57" t="s">
        <v>28</v>
      </c>
    </row>
    <row r="10" spans="1:15" ht="58" x14ac:dyDescent="0.25">
      <c r="A10" s="19"/>
      <c r="B10" s="20"/>
      <c r="C10" s="21">
        <v>2</v>
      </c>
      <c r="D10" s="24" t="s">
        <v>283</v>
      </c>
      <c r="E10" s="22" t="s">
        <v>284</v>
      </c>
      <c r="F10" s="49" t="s">
        <v>23</v>
      </c>
      <c r="G10" s="49">
        <v>30</v>
      </c>
      <c r="H10" s="67" t="s">
        <v>37</v>
      </c>
      <c r="I10" s="66">
        <v>3</v>
      </c>
      <c r="J10" s="77">
        <v>1</v>
      </c>
      <c r="K10" s="26">
        <f t="shared" si="0"/>
        <v>0.75</v>
      </c>
      <c r="L10" s="22" t="s">
        <v>285</v>
      </c>
      <c r="O10" s="57" t="s">
        <v>37</v>
      </c>
    </row>
    <row r="11" spans="1:15" ht="43.5" x14ac:dyDescent="0.25">
      <c r="A11" s="19"/>
      <c r="B11" s="20"/>
      <c r="C11" s="21">
        <v>3</v>
      </c>
      <c r="D11" s="24" t="s">
        <v>286</v>
      </c>
      <c r="E11" s="22" t="s">
        <v>287</v>
      </c>
      <c r="F11" s="49" t="s">
        <v>23</v>
      </c>
      <c r="G11" s="49">
        <v>30</v>
      </c>
      <c r="H11" s="67" t="s">
        <v>27</v>
      </c>
      <c r="I11" s="66">
        <v>4</v>
      </c>
      <c r="J11" s="77">
        <v>1</v>
      </c>
      <c r="K11" s="26">
        <f t="shared" si="0"/>
        <v>1</v>
      </c>
      <c r="L11" s="23"/>
      <c r="O11" s="57" t="s">
        <v>24</v>
      </c>
    </row>
    <row r="12" spans="1:15" ht="43.5" x14ac:dyDescent="0.25">
      <c r="A12" s="19"/>
      <c r="B12" s="20"/>
      <c r="C12" s="21">
        <v>4</v>
      </c>
      <c r="D12" s="109" t="s">
        <v>288</v>
      </c>
      <c r="E12" s="24" t="s">
        <v>289</v>
      </c>
      <c r="F12" s="49" t="s">
        <v>23</v>
      </c>
      <c r="G12" s="49">
        <v>30</v>
      </c>
      <c r="H12" s="67" t="s">
        <v>24</v>
      </c>
      <c r="I12" s="66"/>
      <c r="J12" s="77">
        <v>1</v>
      </c>
      <c r="K12" s="26">
        <f t="shared" si="0"/>
        <v>0</v>
      </c>
      <c r="L12" s="23" t="s">
        <v>290</v>
      </c>
      <c r="O12" s="57"/>
    </row>
    <row r="13" spans="1:15" ht="43.5" x14ac:dyDescent="0.25">
      <c r="A13" s="19"/>
      <c r="B13" s="20"/>
      <c r="C13" s="21">
        <v>5</v>
      </c>
      <c r="D13" s="24" t="s">
        <v>291</v>
      </c>
      <c r="E13" s="24" t="s">
        <v>292</v>
      </c>
      <c r="F13" s="49" t="s">
        <v>23</v>
      </c>
      <c r="G13" s="49">
        <v>30</v>
      </c>
      <c r="H13" s="67" t="s">
        <v>27</v>
      </c>
      <c r="I13" s="66">
        <v>4</v>
      </c>
      <c r="J13" s="77">
        <v>1</v>
      </c>
      <c r="K13" s="26">
        <f t="shared" si="0"/>
        <v>1</v>
      </c>
      <c r="L13" s="23"/>
      <c r="O13" s="63">
        <v>0</v>
      </c>
    </row>
    <row r="14" spans="1:15" ht="116" x14ac:dyDescent="0.25">
      <c r="A14" s="19"/>
      <c r="B14" s="20"/>
      <c r="C14" s="21">
        <v>6</v>
      </c>
      <c r="D14" s="24" t="s">
        <v>293</v>
      </c>
      <c r="E14" s="24" t="s">
        <v>294</v>
      </c>
      <c r="F14" s="49" t="s">
        <v>23</v>
      </c>
      <c r="G14" s="49">
        <v>30</v>
      </c>
      <c r="H14" s="67" t="s">
        <v>27</v>
      </c>
      <c r="I14" s="66">
        <v>4</v>
      </c>
      <c r="J14" s="77">
        <v>1</v>
      </c>
      <c r="K14" s="26">
        <f t="shared" si="0"/>
        <v>1</v>
      </c>
      <c r="L14" s="23" t="s">
        <v>282</v>
      </c>
      <c r="O14" s="63">
        <v>1</v>
      </c>
    </row>
    <row r="15" spans="1:15" ht="58" x14ac:dyDescent="0.25">
      <c r="A15" s="19"/>
      <c r="B15" s="20"/>
      <c r="C15" s="21">
        <v>7</v>
      </c>
      <c r="D15" s="24" t="s">
        <v>295</v>
      </c>
      <c r="E15" s="24" t="s">
        <v>296</v>
      </c>
      <c r="F15" s="49" t="s">
        <v>23</v>
      </c>
      <c r="G15" s="49">
        <v>30</v>
      </c>
      <c r="H15" s="67" t="s">
        <v>27</v>
      </c>
      <c r="I15" s="66">
        <v>4</v>
      </c>
      <c r="J15" s="77">
        <v>1</v>
      </c>
      <c r="K15" s="26">
        <f t="shared" si="0"/>
        <v>1</v>
      </c>
      <c r="L15" s="23" t="s">
        <v>282</v>
      </c>
      <c r="O15" s="63">
        <v>2</v>
      </c>
    </row>
    <row r="16" spans="1:15" ht="58" x14ac:dyDescent="0.25">
      <c r="A16" s="19"/>
      <c r="B16" s="20"/>
      <c r="C16" s="21" t="s">
        <v>297</v>
      </c>
      <c r="D16" s="24" t="s">
        <v>298</v>
      </c>
      <c r="E16" s="24" t="s">
        <v>299</v>
      </c>
      <c r="F16" s="49" t="s">
        <v>23</v>
      </c>
      <c r="G16" s="49">
        <v>30</v>
      </c>
      <c r="H16" s="67" t="s">
        <v>27</v>
      </c>
      <c r="I16" s="66">
        <v>4</v>
      </c>
      <c r="J16" s="77">
        <v>1</v>
      </c>
      <c r="K16" s="26">
        <f t="shared" si="0"/>
        <v>1</v>
      </c>
      <c r="L16" s="23" t="s">
        <v>282</v>
      </c>
      <c r="O16" s="63">
        <v>3</v>
      </c>
    </row>
    <row r="17" spans="1:15" ht="58" x14ac:dyDescent="0.25">
      <c r="A17" s="19"/>
      <c r="B17" s="20"/>
      <c r="C17" s="21">
        <v>9</v>
      </c>
      <c r="D17" s="24" t="s">
        <v>300</v>
      </c>
      <c r="E17" s="24" t="s">
        <v>301</v>
      </c>
      <c r="F17" s="48" t="s">
        <v>23</v>
      </c>
      <c r="G17" s="48">
        <v>30</v>
      </c>
      <c r="H17" s="67" t="s">
        <v>27</v>
      </c>
      <c r="I17" s="66">
        <v>4</v>
      </c>
      <c r="J17" s="77">
        <v>1</v>
      </c>
      <c r="K17" s="26">
        <f t="shared" si="0"/>
        <v>1</v>
      </c>
      <c r="L17" s="27" t="s">
        <v>302</v>
      </c>
      <c r="O17" s="63">
        <v>4</v>
      </c>
    </row>
    <row r="18" spans="1:15" ht="116" x14ac:dyDescent="0.25">
      <c r="A18" s="19"/>
      <c r="B18" s="20"/>
      <c r="C18" s="21">
        <v>10</v>
      </c>
      <c r="D18" s="24" t="s">
        <v>67</v>
      </c>
      <c r="E18" s="45" t="s">
        <v>68</v>
      </c>
      <c r="F18" s="48" t="s">
        <v>23</v>
      </c>
      <c r="G18" s="48">
        <v>30</v>
      </c>
      <c r="H18" s="67" t="s">
        <v>27</v>
      </c>
      <c r="I18" s="66">
        <v>4</v>
      </c>
      <c r="J18" s="77">
        <v>1</v>
      </c>
      <c r="K18" s="26">
        <f t="shared" si="0"/>
        <v>1</v>
      </c>
      <c r="L18" s="27"/>
    </row>
    <row r="19" spans="1:15" ht="58" x14ac:dyDescent="0.25">
      <c r="A19" s="19"/>
      <c r="B19" s="20"/>
      <c r="C19" s="21">
        <v>11</v>
      </c>
      <c r="D19" s="24" t="s">
        <v>303</v>
      </c>
      <c r="E19" s="24" t="s">
        <v>304</v>
      </c>
      <c r="F19" s="48" t="s">
        <v>23</v>
      </c>
      <c r="G19" s="48">
        <v>30</v>
      </c>
      <c r="H19" s="67" t="s">
        <v>37</v>
      </c>
      <c r="I19" s="66">
        <v>3</v>
      </c>
      <c r="J19" s="77">
        <v>1</v>
      </c>
      <c r="K19" s="26">
        <f t="shared" si="0"/>
        <v>0.75</v>
      </c>
      <c r="L19" s="27" t="s">
        <v>305</v>
      </c>
    </row>
    <row r="20" spans="1:15" ht="43.5" x14ac:dyDescent="0.25">
      <c r="A20" s="19"/>
      <c r="B20" s="20"/>
      <c r="C20" s="21">
        <v>12</v>
      </c>
      <c r="D20" s="109" t="s">
        <v>306</v>
      </c>
      <c r="E20" s="24" t="s">
        <v>307</v>
      </c>
      <c r="F20" s="48" t="s">
        <v>23</v>
      </c>
      <c r="G20" s="48">
        <v>30</v>
      </c>
      <c r="H20" s="67" t="s">
        <v>24</v>
      </c>
      <c r="I20" s="66"/>
      <c r="J20" s="77">
        <v>1</v>
      </c>
      <c r="K20" s="26">
        <f t="shared" si="0"/>
        <v>0</v>
      </c>
      <c r="L20" s="27" t="s">
        <v>308</v>
      </c>
    </row>
    <row r="21" spans="1:15" ht="58" x14ac:dyDescent="0.25">
      <c r="A21" s="19"/>
      <c r="B21" s="20"/>
      <c r="C21" s="21">
        <v>13</v>
      </c>
      <c r="D21" s="24" t="s">
        <v>309</v>
      </c>
      <c r="E21" s="24" t="s">
        <v>310</v>
      </c>
      <c r="F21" s="48" t="s">
        <v>23</v>
      </c>
      <c r="G21" s="48">
        <v>30</v>
      </c>
      <c r="H21" s="67" t="s">
        <v>27</v>
      </c>
      <c r="I21" s="66">
        <v>4</v>
      </c>
      <c r="J21" s="77">
        <v>1</v>
      </c>
      <c r="K21" s="26">
        <f t="shared" si="0"/>
        <v>1</v>
      </c>
      <c r="L21" s="27"/>
    </row>
    <row r="22" spans="1:15" ht="29" x14ac:dyDescent="0.25">
      <c r="A22" s="19"/>
      <c r="B22" s="20"/>
      <c r="C22" s="21">
        <v>14</v>
      </c>
      <c r="D22" s="24" t="s">
        <v>311</v>
      </c>
      <c r="E22" s="24" t="s">
        <v>312</v>
      </c>
      <c r="F22" s="48" t="s">
        <v>23</v>
      </c>
      <c r="G22" s="48">
        <v>60</v>
      </c>
      <c r="H22" s="67" t="s">
        <v>27</v>
      </c>
      <c r="I22" s="66">
        <v>4</v>
      </c>
      <c r="J22" s="77">
        <v>1</v>
      </c>
      <c r="K22" s="26">
        <f t="shared" si="0"/>
        <v>1</v>
      </c>
      <c r="L22" s="27"/>
    </row>
    <row r="23" spans="1:15" ht="43.5" x14ac:dyDescent="0.25">
      <c r="A23" s="19"/>
      <c r="B23" s="20"/>
      <c r="C23" s="21">
        <v>15</v>
      </c>
      <c r="D23" s="24" t="s">
        <v>313</v>
      </c>
      <c r="E23" s="24" t="s">
        <v>314</v>
      </c>
      <c r="F23" s="48" t="s">
        <v>23</v>
      </c>
      <c r="G23" s="48">
        <v>60</v>
      </c>
      <c r="H23" s="67" t="s">
        <v>28</v>
      </c>
      <c r="I23" s="66"/>
      <c r="J23" s="77">
        <v>1</v>
      </c>
      <c r="K23" s="26">
        <f t="shared" si="0"/>
        <v>0</v>
      </c>
      <c r="L23" s="27" t="s">
        <v>315</v>
      </c>
    </row>
    <row r="24" spans="1:15" ht="58" x14ac:dyDescent="0.25">
      <c r="A24" s="19"/>
      <c r="B24" s="20"/>
      <c r="C24" s="21">
        <v>16</v>
      </c>
      <c r="D24" s="24" t="s">
        <v>316</v>
      </c>
      <c r="E24" s="24" t="s">
        <v>317</v>
      </c>
      <c r="F24" s="48" t="s">
        <v>23</v>
      </c>
      <c r="G24" s="48">
        <v>60</v>
      </c>
      <c r="H24" s="67" t="s">
        <v>28</v>
      </c>
      <c r="I24" s="66"/>
      <c r="J24" s="77">
        <v>1</v>
      </c>
      <c r="K24" s="26">
        <f t="shared" si="0"/>
        <v>0</v>
      </c>
      <c r="L24" s="27" t="s">
        <v>318</v>
      </c>
    </row>
    <row r="25" spans="1:15" ht="43.5" x14ac:dyDescent="0.25">
      <c r="A25" s="19"/>
      <c r="B25" s="20"/>
      <c r="C25" s="21">
        <v>17</v>
      </c>
      <c r="D25" s="24" t="s">
        <v>319</v>
      </c>
      <c r="E25" s="24" t="s">
        <v>320</v>
      </c>
      <c r="F25" s="48" t="s">
        <v>23</v>
      </c>
      <c r="G25" s="48">
        <v>60</v>
      </c>
      <c r="H25" s="67" t="s">
        <v>27</v>
      </c>
      <c r="I25" s="66">
        <v>4</v>
      </c>
      <c r="J25" s="77">
        <v>1</v>
      </c>
      <c r="K25" s="26">
        <f t="shared" si="0"/>
        <v>1</v>
      </c>
      <c r="L25" s="27"/>
    </row>
    <row r="26" spans="1:15" ht="72.5" x14ac:dyDescent="0.25">
      <c r="A26" s="19"/>
      <c r="B26" s="20"/>
      <c r="C26" s="21">
        <v>18</v>
      </c>
      <c r="D26" s="24" t="s">
        <v>64</v>
      </c>
      <c r="E26" s="45" t="s">
        <v>65</v>
      </c>
      <c r="F26" s="48" t="s">
        <v>23</v>
      </c>
      <c r="G26" s="48">
        <v>60</v>
      </c>
      <c r="H26" s="67" t="s">
        <v>27</v>
      </c>
      <c r="I26" s="66">
        <v>4</v>
      </c>
      <c r="J26" s="77">
        <v>1</v>
      </c>
      <c r="K26" s="26">
        <f t="shared" si="0"/>
        <v>1</v>
      </c>
      <c r="L26" s="27"/>
    </row>
    <row r="27" spans="1:15" ht="18.5" x14ac:dyDescent="0.45">
      <c r="A27" s="14" t="s">
        <v>29</v>
      </c>
      <c r="B27" s="20"/>
      <c r="C27" s="124" t="s">
        <v>91</v>
      </c>
      <c r="D27" s="125"/>
      <c r="E27" s="106"/>
      <c r="F27" s="50" t="str">
        <f>IF(ISERROR(COUNTIF(F28:F34,"Y")/(COUNTIF(F28:F34,"Y")+COUNTIF(F28:F34,"N")+COUNTIF(F28:F34,"P")))," ",COUNTIF(F28:F34,"Y")/(COUNTIF(F28:F34,"Y")+COUNTIF(F28:F34,"N")+COUNTIF(F28:F34,"P")))</f>
        <v xml:space="preserve"> </v>
      </c>
      <c r="G27" s="50" t="str">
        <f>IF(ISERROR(COUNTIF(G28:G34,"Y")/(COUNTIF(G28:G34,"Y")+COUNTIF(G28:G34,"N")+COUNTIF(G28:G34,"P")))," ",COUNTIF(G28:G34,"Y")/(COUNTIF(G28:G34,"Y")+COUNTIF(G28:G34,"N")+COUNTIF(G28:G34,"P")))</f>
        <v xml:space="preserve"> </v>
      </c>
      <c r="H27" s="50"/>
      <c r="I27" s="50"/>
      <c r="J27" s="50"/>
      <c r="K27" s="50"/>
      <c r="L27" s="18"/>
    </row>
    <row r="28" spans="1:15" ht="43.5" x14ac:dyDescent="0.25">
      <c r="A28" s="19"/>
      <c r="B28" s="20"/>
      <c r="C28" s="21">
        <v>1</v>
      </c>
      <c r="D28" s="22" t="s">
        <v>197</v>
      </c>
      <c r="E28" s="44" t="s">
        <v>93</v>
      </c>
      <c r="F28" s="44" t="s">
        <v>23</v>
      </c>
      <c r="G28" s="49">
        <v>30</v>
      </c>
      <c r="H28" s="67" t="s">
        <v>27</v>
      </c>
      <c r="I28" s="94">
        <v>4</v>
      </c>
      <c r="J28" s="77">
        <v>1</v>
      </c>
      <c r="K28" s="26">
        <f t="shared" ref="K28:K34" si="1">$J28*I28/4</f>
        <v>1</v>
      </c>
      <c r="L28" s="23"/>
    </row>
    <row r="29" spans="1:15" ht="87" x14ac:dyDescent="0.25">
      <c r="A29" s="19"/>
      <c r="B29" s="20"/>
      <c r="C29" s="21">
        <v>2</v>
      </c>
      <c r="D29" s="22" t="s">
        <v>94</v>
      </c>
      <c r="E29" s="44" t="s">
        <v>95</v>
      </c>
      <c r="F29" s="44" t="s">
        <v>23</v>
      </c>
      <c r="G29" s="49">
        <v>30</v>
      </c>
      <c r="H29" s="67" t="s">
        <v>27</v>
      </c>
      <c r="I29" s="94">
        <v>4</v>
      </c>
      <c r="J29" s="77">
        <v>1</v>
      </c>
      <c r="K29" s="26">
        <f t="shared" si="1"/>
        <v>1</v>
      </c>
      <c r="L29" s="23"/>
    </row>
    <row r="30" spans="1:15" ht="72.5" x14ac:dyDescent="0.25">
      <c r="A30" s="19"/>
      <c r="B30" s="20"/>
      <c r="C30" s="21">
        <v>3</v>
      </c>
      <c r="D30" s="22" t="s">
        <v>96</v>
      </c>
      <c r="E30" s="44" t="s">
        <v>97</v>
      </c>
      <c r="F30" s="44" t="s">
        <v>23</v>
      </c>
      <c r="G30" s="49">
        <v>30</v>
      </c>
      <c r="H30" s="67" t="s">
        <v>27</v>
      </c>
      <c r="I30" s="94">
        <v>4</v>
      </c>
      <c r="J30" s="77">
        <v>1</v>
      </c>
      <c r="K30" s="26">
        <f t="shared" si="1"/>
        <v>1</v>
      </c>
      <c r="L30" s="23"/>
    </row>
    <row r="31" spans="1:15" ht="43.5" x14ac:dyDescent="0.25">
      <c r="A31" s="19"/>
      <c r="B31" s="20"/>
      <c r="C31" s="21">
        <v>4</v>
      </c>
      <c r="D31" s="22" t="s">
        <v>98</v>
      </c>
      <c r="E31" s="44" t="s">
        <v>99</v>
      </c>
      <c r="F31" s="44" t="s">
        <v>23</v>
      </c>
      <c r="G31" s="49">
        <v>30</v>
      </c>
      <c r="H31" s="67" t="s">
        <v>27</v>
      </c>
      <c r="I31" s="94">
        <v>4</v>
      </c>
      <c r="J31" s="77">
        <v>1</v>
      </c>
      <c r="K31" s="26">
        <f t="shared" si="1"/>
        <v>1</v>
      </c>
      <c r="L31" s="23"/>
    </row>
    <row r="32" spans="1:15" ht="43.5" x14ac:dyDescent="0.25">
      <c r="A32" s="19"/>
      <c r="B32" s="20"/>
      <c r="C32" s="21">
        <v>5</v>
      </c>
      <c r="D32" s="22" t="s">
        <v>100</v>
      </c>
      <c r="E32" s="44" t="s">
        <v>101</v>
      </c>
      <c r="F32" s="44" t="s">
        <v>23</v>
      </c>
      <c r="G32" s="49">
        <v>30</v>
      </c>
      <c r="H32" s="67" t="s">
        <v>27</v>
      </c>
      <c r="I32" s="94">
        <v>3</v>
      </c>
      <c r="J32" s="77">
        <v>1</v>
      </c>
      <c r="K32" s="26">
        <f t="shared" si="1"/>
        <v>0.75</v>
      </c>
      <c r="L32" s="44" t="s">
        <v>102</v>
      </c>
    </row>
    <row r="33" spans="1:12" ht="43.5" x14ac:dyDescent="0.25">
      <c r="A33" s="19"/>
      <c r="B33" s="20"/>
      <c r="C33" s="21">
        <v>6</v>
      </c>
      <c r="D33" s="108" t="s">
        <v>103</v>
      </c>
      <c r="E33" s="44" t="s">
        <v>104</v>
      </c>
      <c r="F33" s="44" t="s">
        <v>23</v>
      </c>
      <c r="G33" s="49">
        <v>30</v>
      </c>
      <c r="H33" s="67" t="s">
        <v>24</v>
      </c>
      <c r="I33" s="94">
        <v>4</v>
      </c>
      <c r="J33" s="77">
        <v>1</v>
      </c>
      <c r="K33" s="26">
        <f t="shared" si="1"/>
        <v>1</v>
      </c>
      <c r="L33" s="23" t="s">
        <v>290</v>
      </c>
    </row>
    <row r="34" spans="1:12" ht="43.5" x14ac:dyDescent="0.25">
      <c r="A34" s="19"/>
      <c r="B34" s="20"/>
      <c r="C34" s="21">
        <v>7</v>
      </c>
      <c r="D34" s="22" t="s">
        <v>105</v>
      </c>
      <c r="E34" s="44" t="s">
        <v>106</v>
      </c>
      <c r="F34" s="44" t="s">
        <v>23</v>
      </c>
      <c r="G34" s="49">
        <v>30</v>
      </c>
      <c r="H34" s="67" t="s">
        <v>28</v>
      </c>
      <c r="I34" s="94">
        <v>4</v>
      </c>
      <c r="J34" s="77">
        <v>1</v>
      </c>
      <c r="K34" s="26">
        <f t="shared" si="1"/>
        <v>1</v>
      </c>
      <c r="L34" s="23"/>
    </row>
    <row r="35" spans="1:12" ht="18.5" x14ac:dyDescent="0.45">
      <c r="A35" s="14" t="s">
        <v>30</v>
      </c>
      <c r="B35" s="20"/>
      <c r="C35" s="124" t="s">
        <v>199</v>
      </c>
      <c r="D35" s="125"/>
      <c r="E35" s="106"/>
      <c r="F35" s="50"/>
      <c r="G35" s="50"/>
      <c r="H35" s="50"/>
      <c r="I35" s="50"/>
      <c r="J35" s="50"/>
      <c r="K35" s="50"/>
      <c r="L35" s="18"/>
    </row>
    <row r="36" spans="1:12" x14ac:dyDescent="0.25">
      <c r="A36" s="19"/>
      <c r="B36" s="20"/>
      <c r="C36" s="21">
        <v>1</v>
      </c>
      <c r="D36" s="22" t="s">
        <v>321</v>
      </c>
      <c r="E36" s="22"/>
      <c r="F36" s="44" t="s">
        <v>23</v>
      </c>
      <c r="G36" s="49">
        <v>30</v>
      </c>
      <c r="H36" s="67" t="s">
        <v>27</v>
      </c>
      <c r="I36" s="66">
        <v>4</v>
      </c>
      <c r="J36" s="77">
        <v>1</v>
      </c>
      <c r="K36" s="26">
        <f t="shared" ref="K36:K47" si="2">$J36*I36/4</f>
        <v>1</v>
      </c>
      <c r="L36" s="23"/>
    </row>
    <row r="37" spans="1:12" x14ac:dyDescent="0.25">
      <c r="A37" s="19"/>
      <c r="B37" s="20"/>
      <c r="C37" s="21">
        <v>2</v>
      </c>
      <c r="D37" s="22" t="s">
        <v>322</v>
      </c>
      <c r="E37" s="22"/>
      <c r="F37" s="44" t="s">
        <v>23</v>
      </c>
      <c r="G37" s="49">
        <v>30</v>
      </c>
      <c r="H37" s="67" t="s">
        <v>27</v>
      </c>
      <c r="I37" s="66">
        <v>4</v>
      </c>
      <c r="J37" s="77">
        <v>1</v>
      </c>
      <c r="K37" s="26">
        <f t="shared" si="2"/>
        <v>1</v>
      </c>
      <c r="L37" s="23"/>
    </row>
    <row r="38" spans="1:12" ht="29" x14ac:dyDescent="0.25">
      <c r="A38" s="19"/>
      <c r="B38" s="20"/>
      <c r="C38" s="21">
        <v>3</v>
      </c>
      <c r="D38" s="22" t="s">
        <v>323</v>
      </c>
      <c r="E38" s="22"/>
      <c r="F38" s="44" t="s">
        <v>23</v>
      </c>
      <c r="G38" s="49">
        <v>30</v>
      </c>
      <c r="H38" s="67"/>
      <c r="I38" s="66"/>
      <c r="J38" s="77">
        <v>1</v>
      </c>
      <c r="K38" s="26">
        <f t="shared" si="2"/>
        <v>0</v>
      </c>
      <c r="L38" s="23"/>
    </row>
    <row r="39" spans="1:12" ht="29" x14ac:dyDescent="0.25">
      <c r="A39" s="19"/>
      <c r="B39" s="20"/>
      <c r="C39" s="21">
        <v>4</v>
      </c>
      <c r="D39" s="22" t="s">
        <v>324</v>
      </c>
      <c r="E39" s="22"/>
      <c r="F39" s="44" t="s">
        <v>23</v>
      </c>
      <c r="G39" s="49">
        <v>30</v>
      </c>
      <c r="H39" s="67" t="s">
        <v>27</v>
      </c>
      <c r="I39" s="66">
        <v>4</v>
      </c>
      <c r="J39" s="77">
        <v>1</v>
      </c>
      <c r="K39" s="26">
        <f t="shared" si="2"/>
        <v>1</v>
      </c>
      <c r="L39" s="23"/>
    </row>
    <row r="40" spans="1:12" ht="29" x14ac:dyDescent="0.25">
      <c r="A40" s="19"/>
      <c r="B40" s="20"/>
      <c r="C40" s="21">
        <v>5</v>
      </c>
      <c r="D40" s="22" t="s">
        <v>325</v>
      </c>
      <c r="E40" s="22"/>
      <c r="F40" s="44" t="s">
        <v>23</v>
      </c>
      <c r="G40" s="49">
        <v>30</v>
      </c>
      <c r="H40" s="67" t="s">
        <v>27</v>
      </c>
      <c r="I40" s="66">
        <v>4</v>
      </c>
      <c r="J40" s="77">
        <v>1</v>
      </c>
      <c r="K40" s="26">
        <f t="shared" si="2"/>
        <v>1</v>
      </c>
      <c r="L40" s="23"/>
    </row>
    <row r="41" spans="1:12" x14ac:dyDescent="0.25">
      <c r="A41" s="19"/>
      <c r="B41" s="20"/>
      <c r="C41" s="21">
        <v>6</v>
      </c>
      <c r="D41" s="22" t="s">
        <v>326</v>
      </c>
      <c r="E41" s="22"/>
      <c r="F41" s="44" t="s">
        <v>23</v>
      </c>
      <c r="G41" s="49">
        <v>30</v>
      </c>
      <c r="H41" s="67"/>
      <c r="I41" s="66"/>
      <c r="J41" s="77">
        <v>1</v>
      </c>
      <c r="K41" s="26">
        <f t="shared" si="2"/>
        <v>0</v>
      </c>
      <c r="L41" s="23"/>
    </row>
    <row r="42" spans="1:12" x14ac:dyDescent="0.25">
      <c r="A42" s="19"/>
      <c r="B42" s="20"/>
      <c r="C42" s="21">
        <v>7</v>
      </c>
      <c r="D42" s="22" t="s">
        <v>327</v>
      </c>
      <c r="E42" s="22"/>
      <c r="F42" s="44" t="s">
        <v>23</v>
      </c>
      <c r="G42" s="49">
        <v>30</v>
      </c>
      <c r="H42" s="67"/>
      <c r="I42" s="66"/>
      <c r="J42" s="77">
        <v>1</v>
      </c>
      <c r="K42" s="26">
        <f t="shared" si="2"/>
        <v>0</v>
      </c>
      <c r="L42" s="23"/>
    </row>
    <row r="43" spans="1:12" x14ac:dyDescent="0.25">
      <c r="A43" s="19"/>
      <c r="B43" s="20"/>
      <c r="C43" s="28">
        <v>8</v>
      </c>
      <c r="D43" s="22" t="s">
        <v>328</v>
      </c>
      <c r="E43" s="22"/>
      <c r="F43" s="44" t="s">
        <v>23</v>
      </c>
      <c r="G43" s="49">
        <v>30</v>
      </c>
      <c r="H43" s="67" t="s">
        <v>27</v>
      </c>
      <c r="I43" s="66">
        <v>4</v>
      </c>
      <c r="J43" s="77">
        <v>1</v>
      </c>
      <c r="K43" s="26">
        <f t="shared" si="2"/>
        <v>1</v>
      </c>
      <c r="L43" s="23"/>
    </row>
    <row r="44" spans="1:12" x14ac:dyDescent="0.25">
      <c r="A44" s="19"/>
      <c r="B44" s="20"/>
      <c r="C44" s="28">
        <v>9</v>
      </c>
      <c r="D44" s="22" t="s">
        <v>329</v>
      </c>
      <c r="E44" s="22"/>
      <c r="F44" s="44" t="s">
        <v>23</v>
      </c>
      <c r="G44" s="49">
        <v>30</v>
      </c>
      <c r="H44" s="67"/>
      <c r="I44" s="66"/>
      <c r="J44" s="77">
        <v>1</v>
      </c>
      <c r="K44" s="26">
        <f t="shared" si="2"/>
        <v>0</v>
      </c>
      <c r="L44" s="23"/>
    </row>
    <row r="45" spans="1:12" x14ac:dyDescent="0.25">
      <c r="A45" s="19"/>
      <c r="B45" s="20"/>
      <c r="C45" s="28">
        <v>10</v>
      </c>
      <c r="D45" s="22" t="s">
        <v>330</v>
      </c>
      <c r="E45" s="22"/>
      <c r="F45" s="44" t="s">
        <v>23</v>
      </c>
      <c r="G45" s="49">
        <v>30</v>
      </c>
      <c r="H45" s="67" t="s">
        <v>27</v>
      </c>
      <c r="I45" s="66">
        <v>4</v>
      </c>
      <c r="J45" s="77">
        <v>1</v>
      </c>
      <c r="K45" s="26">
        <f t="shared" si="2"/>
        <v>1</v>
      </c>
      <c r="L45" s="23"/>
    </row>
    <row r="46" spans="1:12" x14ac:dyDescent="0.25">
      <c r="A46" s="19"/>
      <c r="B46" s="20"/>
      <c r="C46" s="21">
        <v>11</v>
      </c>
      <c r="D46" s="22" t="s">
        <v>331</v>
      </c>
      <c r="E46" s="22"/>
      <c r="F46" s="44" t="s">
        <v>23</v>
      </c>
      <c r="G46" s="49">
        <v>30</v>
      </c>
      <c r="H46" s="67" t="s">
        <v>27</v>
      </c>
      <c r="I46" s="66">
        <v>4</v>
      </c>
      <c r="J46" s="77">
        <v>1</v>
      </c>
      <c r="K46" s="26">
        <f t="shared" si="2"/>
        <v>1</v>
      </c>
      <c r="L46" s="23"/>
    </row>
    <row r="47" spans="1:12" x14ac:dyDescent="0.25">
      <c r="A47" s="19"/>
      <c r="B47" s="20"/>
      <c r="C47" s="21">
        <v>12</v>
      </c>
      <c r="D47" s="22" t="s">
        <v>332</v>
      </c>
      <c r="E47" s="22"/>
      <c r="F47" s="44" t="s">
        <v>23</v>
      </c>
      <c r="G47" s="49">
        <v>30</v>
      </c>
      <c r="H47" s="67"/>
      <c r="I47" s="66"/>
      <c r="J47" s="77">
        <v>1</v>
      </c>
      <c r="K47" s="26">
        <f t="shared" si="2"/>
        <v>0</v>
      </c>
      <c r="L47" s="23"/>
    </row>
    <row r="48" spans="1:12" ht="10.5" x14ac:dyDescent="0.25">
      <c r="A48" s="33"/>
      <c r="B48" s="34"/>
      <c r="C48" s="6"/>
      <c r="D48" s="6"/>
      <c r="E48" s="6"/>
      <c r="F48" s="6"/>
      <c r="G48" s="6"/>
      <c r="H48" s="6"/>
      <c r="I48" s="6"/>
      <c r="J48" s="69"/>
      <c r="K48" s="6"/>
      <c r="L48" s="84"/>
    </row>
    <row r="49" spans="2:12" x14ac:dyDescent="0.25">
      <c r="B49" s="6"/>
      <c r="C49" s="126" t="s">
        <v>32</v>
      </c>
      <c r="D49" s="127"/>
      <c r="E49" s="107"/>
      <c r="F49" s="35"/>
      <c r="G49" s="35"/>
      <c r="H49" s="75" t="str">
        <f>COUNTIF(H9:H47,"Y")&amp;" out of "&amp;COUNTIF(H9:H47,"Y")+COUNTIF(H9:H47,"N")+COUNTIF(H9:H47,"P")</f>
        <v>24 out of 29</v>
      </c>
      <c r="I49" s="76">
        <f>IF(ISERROR(AVERAGE(I9:I26,I28:I34,I36:I47)),"",AVERAGE(I9:I26,I28:I34,I36:I47))</f>
        <v>3.8928571428571428</v>
      </c>
      <c r="J49" s="76">
        <f>SUM(J9:J47)</f>
        <v>37</v>
      </c>
      <c r="K49" s="76">
        <f>SUM(K9:K47)</f>
        <v>27.25</v>
      </c>
      <c r="L49" s="88"/>
    </row>
    <row r="50" spans="2:12" x14ac:dyDescent="0.25">
      <c r="B50" s="6"/>
      <c r="C50" s="6"/>
      <c r="D50" s="36" t="s">
        <v>33</v>
      </c>
      <c r="E50" s="36"/>
      <c r="F50" s="37" t="str">
        <f>IF(ISERROR(COUNTIF(F8:F47,"Y")/(COUNTIF(F8:F47,"Y")+COUNTIF(F8:F47,"N")+COUNTIF(F8:F47,"P")))," ",COUNTIF(F8:F47,"Y")/(COUNTIF(F8:F47,"Y")+COUNTIF(F8:F47,"N")+COUNTIF(F8:F47,"P")))</f>
        <v xml:space="preserve"> </v>
      </c>
      <c r="G50" s="37" t="str">
        <f>IF(ISERROR(COUNTIF(G8:G47,"Y")/(COUNTIF(G8:G47,"Y")+COUNTIF(G8:G47,"N")+COUNTIF(G8:G47,"P")))," ",COUNTIF(G8:G47,"Y")/(COUNTIF(G8:G47,"Y")+COUNTIF(G8:G47,"N")+COUNTIF(G8:G47,"P")))</f>
        <v xml:space="preserve"> </v>
      </c>
      <c r="H50" s="37">
        <f>IF(ISERROR(COUNTIF(H9:H47,"Y")/(COUNTIF(H9:H47,"Y")+COUNTIF(H9:H47,"N")+COUNTIF(H9:H47,"P")))," ",COUNTIF(H9:H47,"Y")/(COUNTIF(H9:H47,"Y")+COUNTIF(H9:H47,"N")+COUNTIF(H9:H47,"P")))</f>
        <v>0.82758620689655171</v>
      </c>
      <c r="I50" s="38">
        <f>IF(ISERROR(I49*0.25),"",I49*0.25)</f>
        <v>0.9732142857142857</v>
      </c>
      <c r="J50" s="38"/>
      <c r="K50" s="38">
        <f>K49/J49</f>
        <v>0.73648648648648651</v>
      </c>
      <c r="L50" s="84"/>
    </row>
    <row r="51" spans="2:12" x14ac:dyDescent="0.25">
      <c r="H51" s="103"/>
      <c r="I51" s="103"/>
      <c r="J51" s="103"/>
      <c r="K51" s="103"/>
      <c r="L51" s="103"/>
    </row>
    <row r="52" spans="2:12" x14ac:dyDescent="0.25">
      <c r="H52" s="103"/>
      <c r="I52" s="103"/>
      <c r="J52" s="103"/>
      <c r="K52" s="103"/>
      <c r="L52" s="103"/>
    </row>
    <row r="53" spans="2:12" x14ac:dyDescent="0.35">
      <c r="C53" s="39"/>
      <c r="D53" s="40"/>
      <c r="E53" s="40"/>
      <c r="H53" s="103"/>
      <c r="I53" s="103"/>
      <c r="J53" s="103"/>
      <c r="K53" s="103"/>
      <c r="L53" s="103"/>
    </row>
    <row r="54" spans="2:12" x14ac:dyDescent="0.35">
      <c r="C54" s="41"/>
      <c r="D54" s="40"/>
      <c r="E54" s="40"/>
      <c r="H54" s="103"/>
      <c r="I54" s="103"/>
      <c r="J54" s="103"/>
      <c r="K54" s="103"/>
      <c r="L54" s="103"/>
    </row>
    <row r="55" spans="2:12" x14ac:dyDescent="0.35">
      <c r="C55" s="41"/>
      <c r="D55" s="40"/>
      <c r="E55" s="40"/>
      <c r="H55" s="103"/>
      <c r="I55" s="103"/>
      <c r="J55" s="103"/>
      <c r="K55" s="103"/>
      <c r="L55" s="103"/>
    </row>
    <row r="56" spans="2:12" x14ac:dyDescent="0.35">
      <c r="C56" s="41"/>
      <c r="D56" s="40"/>
      <c r="E56" s="40"/>
      <c r="H56" s="103"/>
      <c r="I56" s="103"/>
      <c r="J56" s="103"/>
      <c r="K56" s="103"/>
      <c r="L56" s="103"/>
    </row>
    <row r="57" spans="2:12" x14ac:dyDescent="0.25">
      <c r="C57" s="116"/>
      <c r="D57" s="116"/>
      <c r="E57" s="103"/>
      <c r="H57" s="103"/>
      <c r="I57" s="103"/>
      <c r="J57" s="103"/>
      <c r="K57" s="103"/>
      <c r="L57" s="103"/>
    </row>
    <row r="58" spans="2:12" x14ac:dyDescent="0.35">
      <c r="C58" s="40"/>
      <c r="D58" s="40"/>
      <c r="E58" s="40"/>
      <c r="H58" s="103"/>
      <c r="I58" s="103"/>
      <c r="J58" s="103"/>
      <c r="K58" s="103"/>
      <c r="L58" s="103"/>
    </row>
    <row r="59" spans="2:12" x14ac:dyDescent="0.25">
      <c r="H59" s="103"/>
      <c r="I59" s="103"/>
      <c r="J59" s="103"/>
      <c r="K59" s="103"/>
      <c r="L59" s="103"/>
    </row>
    <row r="60" spans="2:12" x14ac:dyDescent="0.25">
      <c r="H60" s="103"/>
      <c r="I60" s="103"/>
      <c r="J60" s="103"/>
      <c r="K60" s="103"/>
      <c r="L60" s="103"/>
    </row>
    <row r="61" spans="2:12" x14ac:dyDescent="0.25">
      <c r="H61" s="103"/>
      <c r="I61" s="103"/>
      <c r="J61" s="103"/>
      <c r="K61" s="103"/>
      <c r="L61" s="103"/>
    </row>
    <row r="62" spans="2:12" x14ac:dyDescent="0.25">
      <c r="H62" s="103"/>
      <c r="I62" s="103"/>
      <c r="J62" s="103"/>
      <c r="K62" s="103"/>
      <c r="L62" s="103"/>
    </row>
    <row r="63" spans="2:12" x14ac:dyDescent="0.25">
      <c r="H63" s="103"/>
      <c r="I63" s="103"/>
      <c r="J63" s="103"/>
      <c r="K63" s="103"/>
      <c r="L63" s="103"/>
    </row>
    <row r="64" spans="2:12" x14ac:dyDescent="0.25">
      <c r="H64" s="103"/>
      <c r="I64" s="103"/>
      <c r="J64" s="103"/>
      <c r="K64" s="103"/>
      <c r="L64" s="103"/>
    </row>
    <row r="65" spans="8:12" x14ac:dyDescent="0.25">
      <c r="H65" s="103"/>
      <c r="I65" s="103"/>
      <c r="J65" s="103"/>
      <c r="K65" s="103"/>
      <c r="L65" s="103"/>
    </row>
    <row r="66" spans="8:12" x14ac:dyDescent="0.25">
      <c r="H66" s="103"/>
      <c r="I66" s="103"/>
      <c r="J66" s="103"/>
      <c r="K66" s="103"/>
      <c r="L66" s="103"/>
    </row>
    <row r="67" spans="8:12" x14ac:dyDescent="0.25">
      <c r="H67" s="103"/>
      <c r="I67" s="103"/>
      <c r="J67" s="103"/>
      <c r="K67" s="103"/>
      <c r="L67" s="103"/>
    </row>
    <row r="68" spans="8:12" x14ac:dyDescent="0.25">
      <c r="H68" s="103"/>
      <c r="I68" s="103"/>
      <c r="J68" s="103"/>
      <c r="K68" s="103"/>
      <c r="L68" s="103"/>
    </row>
    <row r="69" spans="8:12" x14ac:dyDescent="0.25">
      <c r="J69" s="1"/>
      <c r="L69" s="103"/>
    </row>
    <row r="70" spans="8:12" x14ac:dyDescent="0.25">
      <c r="J70" s="1"/>
      <c r="L70" s="103"/>
    </row>
    <row r="71" spans="8:12" x14ac:dyDescent="0.25">
      <c r="J71" s="1"/>
      <c r="L71" s="103"/>
    </row>
    <row r="72" spans="8:12" x14ac:dyDescent="0.25">
      <c r="J72" s="1"/>
      <c r="L72" s="103"/>
    </row>
    <row r="73" spans="8:12" x14ac:dyDescent="0.25">
      <c r="J73" s="1"/>
      <c r="L73" s="103"/>
    </row>
    <row r="74" spans="8:12" ht="10.5" x14ac:dyDescent="0.25">
      <c r="J74" s="1"/>
    </row>
    <row r="75" spans="8:12" ht="10.5" x14ac:dyDescent="0.25">
      <c r="J75" s="1"/>
    </row>
    <row r="76" spans="8:12" ht="10.5" x14ac:dyDescent="0.25">
      <c r="J76" s="1"/>
    </row>
    <row r="77" spans="8:12" ht="10.5" x14ac:dyDescent="0.25">
      <c r="J77" s="63"/>
    </row>
    <row r="78" spans="8:12" ht="10.5" x14ac:dyDescent="0.25">
      <c r="J78" s="63"/>
    </row>
    <row r="79" spans="8:12" ht="10.5" x14ac:dyDescent="0.25">
      <c r="J79" s="63"/>
    </row>
    <row r="80" spans="8:12" ht="10.5" x14ac:dyDescent="0.25">
      <c r="J80" s="63"/>
    </row>
    <row r="81" spans="10:10" ht="10.5" x14ac:dyDescent="0.25">
      <c r="J81" s="63"/>
    </row>
    <row r="82" spans="10:10" ht="10.5" x14ac:dyDescent="0.25">
      <c r="J82" s="63"/>
    </row>
    <row r="83" spans="10:10" ht="10.5" x14ac:dyDescent="0.25">
      <c r="J83" s="63"/>
    </row>
    <row r="84" spans="10:10" ht="10.5" x14ac:dyDescent="0.25">
      <c r="J84" s="63"/>
    </row>
    <row r="85" spans="10:10" ht="10.5" x14ac:dyDescent="0.25">
      <c r="J85" s="63"/>
    </row>
    <row r="86" spans="10:10" ht="10.5" x14ac:dyDescent="0.25">
      <c r="J86" s="63"/>
    </row>
    <row r="87" spans="10:10" ht="10.5" x14ac:dyDescent="0.25">
      <c r="J87" s="63"/>
    </row>
    <row r="88" spans="10:10" ht="10.5" x14ac:dyDescent="0.25">
      <c r="J88" s="63"/>
    </row>
    <row r="89" spans="10:10" ht="10.5" x14ac:dyDescent="0.25">
      <c r="J89" s="63"/>
    </row>
    <row r="90" spans="10:10" ht="10.5" x14ac:dyDescent="0.25">
      <c r="J90" s="63"/>
    </row>
    <row r="91" spans="10:10" ht="10.5" x14ac:dyDescent="0.25">
      <c r="J91" s="63"/>
    </row>
    <row r="92" spans="10:10" ht="10.5" x14ac:dyDescent="0.25">
      <c r="J92" s="63"/>
    </row>
    <row r="93" spans="10:10" ht="10.5" x14ac:dyDescent="0.25">
      <c r="J93" s="63"/>
    </row>
    <row r="94" spans="10:10" ht="10.5" x14ac:dyDescent="0.25">
      <c r="J94" s="63"/>
    </row>
    <row r="95" spans="10:10" ht="10.5" x14ac:dyDescent="0.25">
      <c r="J95" s="63"/>
    </row>
    <row r="96" spans="10:10" ht="10.5" x14ac:dyDescent="0.25">
      <c r="J96" s="63"/>
    </row>
    <row r="97" spans="10:10" ht="10.5" x14ac:dyDescent="0.25">
      <c r="J97" s="63"/>
    </row>
    <row r="98" spans="10:10" ht="10.5" x14ac:dyDescent="0.25">
      <c r="J98" s="63"/>
    </row>
    <row r="99" spans="10:10" ht="10.5" x14ac:dyDescent="0.25">
      <c r="J99" s="63"/>
    </row>
    <row r="100" spans="10:10" ht="10.5" x14ac:dyDescent="0.25">
      <c r="J100" s="63"/>
    </row>
    <row r="101" spans="10:10" ht="10.5" x14ac:dyDescent="0.25">
      <c r="J101" s="63"/>
    </row>
    <row r="102" spans="10:10" ht="10.5" x14ac:dyDescent="0.25">
      <c r="J102" s="63"/>
    </row>
    <row r="103" spans="10:10" ht="10.5" x14ac:dyDescent="0.25">
      <c r="J103" s="63"/>
    </row>
    <row r="104" spans="10:10" ht="10.5" x14ac:dyDescent="0.25">
      <c r="J104" s="63"/>
    </row>
    <row r="105" spans="10:10" ht="10.5" x14ac:dyDescent="0.25">
      <c r="J105" s="63"/>
    </row>
    <row r="106" spans="10:10" ht="10.5" x14ac:dyDescent="0.25">
      <c r="J106" s="63"/>
    </row>
    <row r="107" spans="10:10" ht="10.5" x14ac:dyDescent="0.25">
      <c r="J107" s="63"/>
    </row>
    <row r="108" spans="10:10" ht="10.5" x14ac:dyDescent="0.25">
      <c r="J108" s="63"/>
    </row>
    <row r="109" spans="10:10" ht="10.5" x14ac:dyDescent="0.25">
      <c r="J109" s="63"/>
    </row>
    <row r="110" spans="10:10" ht="10.5" x14ac:dyDescent="0.25">
      <c r="J110" s="63"/>
    </row>
    <row r="111" spans="10:10" ht="10.5" x14ac:dyDescent="0.25">
      <c r="J111" s="63"/>
    </row>
  </sheetData>
  <autoFilter ref="C6:K47" xr:uid="{0CE2E530-BE80-4F75-9979-D7C5A35DBD45}"/>
  <sortState xmlns:xlrd2="http://schemas.microsoft.com/office/spreadsheetml/2017/richdata2" ref="D9:G26">
    <sortCondition descending="1" ref="F9:F26"/>
    <sortCondition ref="G9:G26"/>
    <sortCondition ref="D9:D26"/>
  </sortState>
  <mergeCells count="11">
    <mergeCell ref="G2:H2"/>
    <mergeCell ref="G3:H3"/>
    <mergeCell ref="G4:H4"/>
    <mergeCell ref="C49:D49"/>
    <mergeCell ref="C57:D57"/>
    <mergeCell ref="C2:D3"/>
    <mergeCell ref="C4:D4"/>
    <mergeCell ref="C7:D7"/>
    <mergeCell ref="C8:D8"/>
    <mergeCell ref="C27:D27"/>
    <mergeCell ref="C35:D35"/>
  </mergeCells>
  <conditionalFormatting sqref="K48 H48:I50">
    <cfRule type="cellIs" dxfId="165" priority="59" operator="equal">
      <formula>"N"</formula>
    </cfRule>
    <cfRule type="cellIs" dxfId="164" priority="60" operator="equal">
      <formula>"Y"</formula>
    </cfRule>
  </conditionalFormatting>
  <conditionalFormatting sqref="H48:I50">
    <cfRule type="cellIs" dxfId="163" priority="56" operator="equal">
      <formula>"P"</formula>
    </cfRule>
  </conditionalFormatting>
  <conditionalFormatting sqref="F9:F26">
    <cfRule type="cellIs" dxfId="162" priority="74" operator="equal">
      <formula>"N"</formula>
    </cfRule>
    <cfRule type="cellIs" dxfId="161" priority="75" operator="equal">
      <formula>"Y"</formula>
    </cfRule>
  </conditionalFormatting>
  <conditionalFormatting sqref="F9:F26">
    <cfRule type="cellIs" dxfId="160" priority="73" operator="equal">
      <formula>"P"</formula>
    </cfRule>
  </conditionalFormatting>
  <conditionalFormatting sqref="G9:G26">
    <cfRule type="cellIs" dxfId="159" priority="65" operator="equal">
      <formula>"N"</formula>
    </cfRule>
    <cfRule type="cellIs" dxfId="158" priority="66" operator="equal">
      <formula>"Y"</formula>
    </cfRule>
  </conditionalFormatting>
  <conditionalFormatting sqref="G9:G26">
    <cfRule type="cellIs" dxfId="157" priority="64" operator="equal">
      <formula>"P"</formula>
    </cfRule>
  </conditionalFormatting>
  <conditionalFormatting sqref="G28:G34">
    <cfRule type="cellIs" dxfId="156" priority="57" operator="equal">
      <formula>"Y"</formula>
    </cfRule>
    <cfRule type="cellIs" dxfId="155" priority="76" operator="equal">
      <formula>"N"</formula>
    </cfRule>
  </conditionalFormatting>
  <conditionalFormatting sqref="G28:G34">
    <cfRule type="cellIs" dxfId="154" priority="55" operator="equal">
      <formula>"P"</formula>
    </cfRule>
  </conditionalFormatting>
  <conditionalFormatting sqref="G36:G47">
    <cfRule type="cellIs" dxfId="153" priority="53" operator="equal">
      <formula>"N"</formula>
    </cfRule>
    <cfRule type="cellIs" dxfId="152" priority="54" operator="equal">
      <formula>"Y"</formula>
    </cfRule>
  </conditionalFormatting>
  <conditionalFormatting sqref="G36:G47">
    <cfRule type="cellIs" dxfId="151" priority="52" operator="equal">
      <formula>"P"</formula>
    </cfRule>
  </conditionalFormatting>
  <conditionalFormatting sqref="K10:K26 I48:I50 K40:K48 K36:K38 K50 H9:I26">
    <cfRule type="cellIs" dxfId="150" priority="47" operator="equal">
      <formula>"N"</formula>
    </cfRule>
    <cfRule type="cellIs" dxfId="149" priority="48" operator="equal">
      <formula>"Y"</formula>
    </cfRule>
  </conditionalFormatting>
  <conditionalFormatting sqref="H9:I26">
    <cfRule type="cellIs" dxfId="148" priority="44" operator="equal">
      <formula>"P"</formula>
    </cfRule>
  </conditionalFormatting>
  <conditionalFormatting sqref="H48:I50">
    <cfRule type="cellIs" dxfId="147" priority="42" operator="equal">
      <formula>"N"</formula>
    </cfRule>
    <cfRule type="cellIs" dxfId="146" priority="43" operator="equal">
      <formula>"Y"</formula>
    </cfRule>
  </conditionalFormatting>
  <conditionalFormatting sqref="H48:I50">
    <cfRule type="cellIs" dxfId="145" priority="41" operator="equal">
      <formula>"P"</formula>
    </cfRule>
  </conditionalFormatting>
  <conditionalFormatting sqref="K9">
    <cfRule type="cellIs" dxfId="144" priority="32" operator="equal">
      <formula>"N"</formula>
    </cfRule>
    <cfRule type="cellIs" dxfId="143" priority="33" operator="equal">
      <formula>"Y"</formula>
    </cfRule>
  </conditionalFormatting>
  <conditionalFormatting sqref="I48:I50">
    <cfRule type="cellIs" dxfId="142" priority="31" operator="equal">
      <formula>"P"</formula>
    </cfRule>
  </conditionalFormatting>
  <conditionalFormatting sqref="K39">
    <cfRule type="cellIs" dxfId="141" priority="16" operator="equal">
      <formula>"N"</formula>
    </cfRule>
    <cfRule type="cellIs" dxfId="140" priority="17" operator="equal">
      <formula>"Y"</formula>
    </cfRule>
  </conditionalFormatting>
  <conditionalFormatting sqref="H36:I47">
    <cfRule type="cellIs" dxfId="139" priority="10" operator="equal">
      <formula>"N"</formula>
    </cfRule>
    <cfRule type="cellIs" dxfId="138" priority="11" operator="equal">
      <formula>"Y"</formula>
    </cfRule>
  </conditionalFormatting>
  <conditionalFormatting sqref="H36:I47">
    <cfRule type="cellIs" dxfId="137" priority="9" operator="equal">
      <formula>"P"</formula>
    </cfRule>
  </conditionalFormatting>
  <conditionalFormatting sqref="K28:K34">
    <cfRule type="cellIs" dxfId="136" priority="7" operator="equal">
      <formula>"N"</formula>
    </cfRule>
    <cfRule type="cellIs" dxfId="135" priority="8" operator="equal">
      <formula>"Y"</formula>
    </cfRule>
  </conditionalFormatting>
  <conditionalFormatting sqref="I28:I34">
    <cfRule type="cellIs" dxfId="134" priority="5" operator="equal">
      <formula>"N"</formula>
    </cfRule>
    <cfRule type="cellIs" dxfId="133" priority="6" operator="equal">
      <formula>"Y"</formula>
    </cfRule>
  </conditionalFormatting>
  <conditionalFormatting sqref="H28:H34">
    <cfRule type="cellIs" dxfId="132" priority="2" operator="equal">
      <formula>"N"</formula>
    </cfRule>
    <cfRule type="cellIs" dxfId="131" priority="3" operator="equal">
      <formula>"Y"</formula>
    </cfRule>
  </conditionalFormatting>
  <conditionalFormatting sqref="H28:H34">
    <cfRule type="cellIs" dxfId="130" priority="1" operator="equal">
      <formula>"P"</formula>
    </cfRule>
  </conditionalFormatting>
  <dataValidations count="5">
    <dataValidation type="list" allowBlank="1" showInputMessage="1" showErrorMessage="1" sqref="H67:H73 H51:H63 H48 H27 H35" xr:uid="{EC549109-CDB1-4205-8044-AB4A7009C6A3}">
      <formula1>$AC$3:$AC$6</formula1>
    </dataValidation>
    <dataValidation type="list" allowBlank="1" showInputMessage="1" showErrorMessage="1" sqref="I67:I73 I51:I63 I27 I35 I48" xr:uid="{4BE5D729-91F1-4FDB-B264-5F81055E9C67}">
      <formula1>$AC$8:$AC$12</formula1>
    </dataValidation>
    <dataValidation type="list" allowBlank="1" showInputMessage="1" showErrorMessage="1" sqref="H9:H26 H36:H47 H28:H34" xr:uid="{185E2EA1-004B-409A-88D5-D5BD33B6B58E}">
      <formula1>$O$8:$O$11</formula1>
    </dataValidation>
    <dataValidation type="list" allowBlank="1" showInputMessage="1" showErrorMessage="1" sqref="I9:I26 I36:I47" xr:uid="{20174CED-3B7A-49A7-9FEA-D14514567C03}">
      <formula1>$O$13:$O$17</formula1>
    </dataValidation>
    <dataValidation type="list" allowBlank="1" showInputMessage="1" showErrorMessage="1" sqref="I28:I34" xr:uid="{94407112-87AE-45C9-859D-4538A4DD248B}">
      <formula1>$AA$8:$AA$12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EFBAE-007C-4965-AB15-A6C1A35280DF}">
  <dimension ref="A1:P597"/>
  <sheetViews>
    <sheetView topLeftCell="A136" zoomScale="55" zoomScaleNormal="55" workbookViewId="0">
      <selection activeCell="K148" sqref="K148"/>
    </sheetView>
  </sheetViews>
  <sheetFormatPr defaultColWidth="9.1796875" defaultRowHeight="14.5" x14ac:dyDescent="0.25"/>
  <cols>
    <col min="1" max="1" width="3.7265625" style="1" customWidth="1"/>
    <col min="2" max="2" width="1.7265625" style="1" customWidth="1"/>
    <col min="3" max="3" width="4.26953125" style="1" customWidth="1"/>
    <col min="4" max="4" width="63.453125" style="1" customWidth="1"/>
    <col min="5" max="5" width="60.453125" style="1" customWidth="1"/>
    <col min="6" max="7" width="15.54296875" style="1" customWidth="1"/>
    <col min="8" max="8" width="15.1796875" style="1" customWidth="1"/>
    <col min="9" max="9" width="10.7265625" style="1" customWidth="1"/>
    <col min="10" max="10" width="11.26953125" style="73" customWidth="1"/>
    <col min="11" max="11" width="10.7265625" style="1" customWidth="1"/>
    <col min="12" max="12" width="44.7265625" style="1" customWidth="1"/>
    <col min="13" max="16384" width="9.1796875" style="1"/>
  </cols>
  <sheetData>
    <row r="1" spans="1:16" x14ac:dyDescent="0.25">
      <c r="L1" s="2"/>
    </row>
    <row r="2" spans="1:16" s="3" customFormat="1" ht="15" customHeight="1" x14ac:dyDescent="0.35">
      <c r="A2" s="1"/>
      <c r="B2" s="1"/>
      <c r="C2" s="117" t="s">
        <v>6</v>
      </c>
      <c r="D2" s="117"/>
      <c r="E2" s="104"/>
      <c r="F2" s="55" t="s">
        <v>1</v>
      </c>
      <c r="G2" s="118"/>
      <c r="H2" s="118"/>
      <c r="J2" s="57"/>
    </row>
    <row r="3" spans="1:16" s="3" customFormat="1" ht="18.649999999999999" customHeight="1" thickBot="1" x14ac:dyDescent="0.4">
      <c r="A3" s="1"/>
      <c r="B3" s="1"/>
      <c r="C3" s="117"/>
      <c r="D3" s="117"/>
      <c r="E3" s="104"/>
      <c r="F3" s="55" t="s">
        <v>3</v>
      </c>
      <c r="G3" s="118"/>
      <c r="H3" s="118"/>
      <c r="J3" s="57"/>
    </row>
    <row r="4" spans="1:16" s="3" customFormat="1" ht="19.5" customHeight="1" thickTop="1" thickBot="1" x14ac:dyDescent="0.4">
      <c r="A4" s="1"/>
      <c r="B4" s="1"/>
      <c r="C4" s="119" t="s">
        <v>333</v>
      </c>
      <c r="D4" s="120"/>
      <c r="E4" s="104"/>
      <c r="F4" s="55" t="s">
        <v>5</v>
      </c>
      <c r="G4" s="118"/>
      <c r="H4" s="118"/>
      <c r="J4" s="57"/>
    </row>
    <row r="5" spans="1:16" s="3" customFormat="1" ht="11" thickTop="1" x14ac:dyDescent="0.25">
      <c r="J5" s="57"/>
    </row>
    <row r="6" spans="1:16" s="3" customFormat="1" ht="10.5" x14ac:dyDescent="0.25">
      <c r="A6" s="4"/>
      <c r="B6" s="5"/>
      <c r="C6" s="6"/>
      <c r="D6" s="6"/>
      <c r="E6" s="6"/>
      <c r="F6" s="6"/>
      <c r="G6" s="6"/>
      <c r="H6" s="7" t="s">
        <v>8</v>
      </c>
      <c r="I6" s="8" t="s">
        <v>9</v>
      </c>
      <c r="J6" s="57"/>
      <c r="K6" s="8"/>
      <c r="L6" s="9"/>
    </row>
    <row r="7" spans="1:16" s="13" customFormat="1" x14ac:dyDescent="0.25">
      <c r="A7" s="10"/>
      <c r="B7" s="11"/>
      <c r="C7" s="122" t="s">
        <v>10</v>
      </c>
      <c r="D7" s="123"/>
      <c r="E7" s="105" t="s">
        <v>11</v>
      </c>
      <c r="F7" s="105" t="s">
        <v>12</v>
      </c>
      <c r="G7" s="105" t="s">
        <v>13</v>
      </c>
      <c r="H7" s="65" t="s">
        <v>14</v>
      </c>
      <c r="I7" s="105" t="s">
        <v>15</v>
      </c>
      <c r="J7" s="68" t="s">
        <v>16</v>
      </c>
      <c r="K7" s="72" t="s">
        <v>17</v>
      </c>
      <c r="L7" s="56" t="s">
        <v>18</v>
      </c>
    </row>
    <row r="8" spans="1:16" ht="18.5" x14ac:dyDescent="0.45">
      <c r="A8" s="14" t="s">
        <v>19</v>
      </c>
      <c r="B8" s="15"/>
      <c r="C8" s="124" t="s">
        <v>20</v>
      </c>
      <c r="D8" s="125"/>
      <c r="E8" s="106"/>
      <c r="F8" s="106"/>
      <c r="G8" s="106"/>
      <c r="H8" s="16">
        <f>IF(ISERROR(COUNTIF(H9:H15,"Y")/(COUNTIF(H9:H15,"Y")+COUNTIF(H9:H15,"N")+COUNTIF(H9:H15,"P")))," ",COUNTIF(H9:H15,"Y")/(COUNTIF(H9:H15,"Y")+COUNTIF(H9:H15,"N")+COUNTIF(H9:H15,"P")))</f>
        <v>0.8571428571428571</v>
      </c>
      <c r="I8" s="17"/>
      <c r="J8" s="17"/>
      <c r="K8" s="17"/>
      <c r="L8" s="18"/>
      <c r="P8" s="57" t="s">
        <v>27</v>
      </c>
    </row>
    <row r="9" spans="1:16" ht="21" x14ac:dyDescent="0.25">
      <c r="A9" s="19"/>
      <c r="B9" s="20"/>
      <c r="C9" s="21">
        <v>1</v>
      </c>
      <c r="D9" s="22" t="s">
        <v>334</v>
      </c>
      <c r="E9" s="22" t="s">
        <v>335</v>
      </c>
      <c r="F9" s="44" t="s">
        <v>23</v>
      </c>
      <c r="G9" s="44">
        <v>30</v>
      </c>
      <c r="H9" s="93" t="s">
        <v>27</v>
      </c>
      <c r="I9" s="94">
        <v>4</v>
      </c>
      <c r="J9" s="77">
        <v>1</v>
      </c>
      <c r="K9" s="26">
        <f t="shared" ref="K9:K16" si="0">$J9*I9/4</f>
        <v>1</v>
      </c>
      <c r="L9" s="23" t="s">
        <v>336</v>
      </c>
      <c r="P9" s="57" t="s">
        <v>28</v>
      </c>
    </row>
    <row r="10" spans="1:16" ht="29" x14ac:dyDescent="0.25">
      <c r="A10" s="19"/>
      <c r="B10" s="20"/>
      <c r="C10" s="21">
        <v>2</v>
      </c>
      <c r="D10" s="22" t="s">
        <v>337</v>
      </c>
      <c r="E10" s="22" t="s">
        <v>338</v>
      </c>
      <c r="F10" s="44" t="s">
        <v>23</v>
      </c>
      <c r="G10" s="44">
        <v>30</v>
      </c>
      <c r="H10" s="93" t="s">
        <v>27</v>
      </c>
      <c r="I10" s="94">
        <v>4</v>
      </c>
      <c r="J10" s="77">
        <v>1</v>
      </c>
      <c r="K10" s="26">
        <f t="shared" si="0"/>
        <v>1</v>
      </c>
      <c r="L10" s="22" t="s">
        <v>339</v>
      </c>
      <c r="P10" s="57" t="s">
        <v>37</v>
      </c>
    </row>
    <row r="11" spans="1:16" ht="29" x14ac:dyDescent="0.25">
      <c r="A11" s="19"/>
      <c r="B11" s="20"/>
      <c r="C11" s="21">
        <v>3</v>
      </c>
      <c r="D11" s="22" t="s">
        <v>340</v>
      </c>
      <c r="E11" s="22" t="s">
        <v>341</v>
      </c>
      <c r="F11" s="44" t="s">
        <v>23</v>
      </c>
      <c r="G11" s="44">
        <v>30</v>
      </c>
      <c r="H11" s="93" t="s">
        <v>27</v>
      </c>
      <c r="I11" s="94">
        <v>4</v>
      </c>
      <c r="J11" s="77">
        <v>1</v>
      </c>
      <c r="K11" s="26">
        <f t="shared" si="0"/>
        <v>1</v>
      </c>
      <c r="L11" s="23"/>
      <c r="P11" s="57" t="s">
        <v>24</v>
      </c>
    </row>
    <row r="12" spans="1:16" ht="29" x14ac:dyDescent="0.25">
      <c r="A12" s="19"/>
      <c r="B12" s="20"/>
      <c r="C12" s="21">
        <v>4</v>
      </c>
      <c r="D12" s="22" t="s">
        <v>342</v>
      </c>
      <c r="E12" s="22" t="s">
        <v>343</v>
      </c>
      <c r="F12" s="44" t="s">
        <v>23</v>
      </c>
      <c r="G12" s="44">
        <v>30</v>
      </c>
      <c r="H12" s="93" t="s">
        <v>27</v>
      </c>
      <c r="I12" s="94">
        <v>4</v>
      </c>
      <c r="J12" s="77">
        <v>1</v>
      </c>
      <c r="K12" s="26">
        <f t="shared" si="0"/>
        <v>1</v>
      </c>
      <c r="L12" s="23"/>
      <c r="P12" s="57"/>
    </row>
    <row r="13" spans="1:16" x14ac:dyDescent="0.25">
      <c r="A13" s="19"/>
      <c r="B13" s="20"/>
      <c r="C13" s="21">
        <v>5</v>
      </c>
      <c r="D13" s="22" t="s">
        <v>344</v>
      </c>
      <c r="E13" s="22" t="s">
        <v>345</v>
      </c>
      <c r="F13" s="44" t="s">
        <v>23</v>
      </c>
      <c r="G13" s="44">
        <v>60</v>
      </c>
      <c r="H13" s="93" t="s">
        <v>27</v>
      </c>
      <c r="I13" s="94">
        <v>4</v>
      </c>
      <c r="J13" s="77">
        <v>1</v>
      </c>
      <c r="K13" s="26">
        <f t="shared" si="0"/>
        <v>1</v>
      </c>
      <c r="L13" s="23"/>
      <c r="P13" s="63">
        <v>0</v>
      </c>
    </row>
    <row r="14" spans="1:16" ht="29" x14ac:dyDescent="0.25">
      <c r="A14" s="19"/>
      <c r="B14" s="20"/>
      <c r="C14" s="21">
        <v>6</v>
      </c>
      <c r="D14" s="22" t="s">
        <v>346</v>
      </c>
      <c r="E14" s="22" t="s">
        <v>347</v>
      </c>
      <c r="F14" s="44" t="s">
        <v>23</v>
      </c>
      <c r="G14" s="44">
        <v>60</v>
      </c>
      <c r="H14" s="93" t="s">
        <v>28</v>
      </c>
      <c r="I14" s="94">
        <v>0</v>
      </c>
      <c r="J14" s="77">
        <v>1</v>
      </c>
      <c r="K14" s="26">
        <f t="shared" si="0"/>
        <v>0</v>
      </c>
      <c r="L14" s="23"/>
      <c r="P14" s="63">
        <v>1</v>
      </c>
    </row>
    <row r="15" spans="1:16" ht="87" x14ac:dyDescent="0.25">
      <c r="A15" s="19"/>
      <c r="B15" s="20"/>
      <c r="C15" s="21">
        <v>7</v>
      </c>
      <c r="D15" s="24" t="s">
        <v>348</v>
      </c>
      <c r="E15" s="24" t="s">
        <v>349</v>
      </c>
      <c r="F15" s="45" t="s">
        <v>23</v>
      </c>
      <c r="G15" s="45">
        <v>60</v>
      </c>
      <c r="H15" s="93" t="s">
        <v>27</v>
      </c>
      <c r="I15" s="94">
        <v>3</v>
      </c>
      <c r="J15" s="77">
        <v>1</v>
      </c>
      <c r="K15" s="26">
        <f t="shared" si="0"/>
        <v>0.75</v>
      </c>
      <c r="L15" s="27" t="s">
        <v>350</v>
      </c>
      <c r="P15" s="63">
        <v>2</v>
      </c>
    </row>
    <row r="16" spans="1:16" ht="21" x14ac:dyDescent="0.25">
      <c r="A16" s="19"/>
      <c r="B16" s="20"/>
      <c r="C16" s="21">
        <v>8</v>
      </c>
      <c r="D16" s="24" t="s">
        <v>351</v>
      </c>
      <c r="E16" s="24" t="s">
        <v>352</v>
      </c>
      <c r="F16" s="45" t="s">
        <v>23</v>
      </c>
      <c r="G16" s="45">
        <v>60</v>
      </c>
      <c r="H16" s="93" t="s">
        <v>24</v>
      </c>
      <c r="I16" s="94"/>
      <c r="J16" s="77">
        <v>1</v>
      </c>
      <c r="K16" s="26">
        <f t="shared" si="0"/>
        <v>0</v>
      </c>
      <c r="L16" s="27" t="s">
        <v>353</v>
      </c>
      <c r="P16" s="63">
        <v>3</v>
      </c>
    </row>
    <row r="17" spans="1:16" ht="18.5" x14ac:dyDescent="0.45">
      <c r="A17" s="14" t="s">
        <v>29</v>
      </c>
      <c r="B17" s="20"/>
      <c r="C17" s="124" t="s">
        <v>91</v>
      </c>
      <c r="D17" s="125"/>
      <c r="E17" s="106"/>
      <c r="F17" s="47"/>
      <c r="G17" s="47"/>
      <c r="H17" s="47"/>
      <c r="I17" s="47"/>
      <c r="J17" s="47"/>
      <c r="K17" s="47"/>
      <c r="L17" s="18"/>
      <c r="P17" s="63">
        <v>4</v>
      </c>
    </row>
    <row r="18" spans="1:16" ht="29" x14ac:dyDescent="0.25">
      <c r="A18" s="19"/>
      <c r="B18" s="20"/>
      <c r="C18" s="21">
        <v>1</v>
      </c>
      <c r="D18" s="22" t="s">
        <v>354</v>
      </c>
      <c r="E18" s="44" t="s">
        <v>93</v>
      </c>
      <c r="F18" s="44" t="s">
        <v>23</v>
      </c>
      <c r="G18" s="44">
        <v>30</v>
      </c>
      <c r="H18" s="93" t="s">
        <v>27</v>
      </c>
      <c r="I18" s="94">
        <v>4</v>
      </c>
      <c r="J18" s="77">
        <v>1</v>
      </c>
      <c r="K18" s="26">
        <f t="shared" ref="K18:K24" si="1">$J18*I18/4</f>
        <v>1</v>
      </c>
      <c r="L18" s="23" t="s">
        <v>355</v>
      </c>
    </row>
    <row r="19" spans="1:16" ht="43.5" x14ac:dyDescent="0.25">
      <c r="A19" s="19"/>
      <c r="B19" s="20"/>
      <c r="C19" s="21">
        <v>2</v>
      </c>
      <c r="D19" s="22" t="s">
        <v>356</v>
      </c>
      <c r="E19" s="44" t="s">
        <v>95</v>
      </c>
      <c r="F19" s="44" t="s">
        <v>23</v>
      </c>
      <c r="G19" s="44">
        <v>30</v>
      </c>
      <c r="H19" s="93" t="s">
        <v>27</v>
      </c>
      <c r="I19" s="94">
        <v>4</v>
      </c>
      <c r="J19" s="77">
        <v>1</v>
      </c>
      <c r="K19" s="26">
        <f t="shared" si="1"/>
        <v>1</v>
      </c>
      <c r="L19" s="27"/>
    </row>
    <row r="20" spans="1:16" ht="29" x14ac:dyDescent="0.25">
      <c r="A20" s="19"/>
      <c r="B20" s="20"/>
      <c r="C20" s="21">
        <v>3</v>
      </c>
      <c r="D20" s="22" t="s">
        <v>357</v>
      </c>
      <c r="E20" s="44" t="s">
        <v>97</v>
      </c>
      <c r="F20" s="44" t="s">
        <v>23</v>
      </c>
      <c r="G20" s="44">
        <v>30</v>
      </c>
      <c r="H20" s="93" t="s">
        <v>27</v>
      </c>
      <c r="I20" s="94">
        <v>4</v>
      </c>
      <c r="J20" s="77">
        <v>1</v>
      </c>
      <c r="K20" s="26">
        <f t="shared" si="1"/>
        <v>1</v>
      </c>
      <c r="L20" s="27"/>
    </row>
    <row r="21" spans="1:16" x14ac:dyDescent="0.25">
      <c r="A21" s="19"/>
      <c r="B21" s="20"/>
      <c r="C21" s="21">
        <v>4</v>
      </c>
      <c r="D21" s="22" t="s">
        <v>358</v>
      </c>
      <c r="E21" s="44" t="s">
        <v>99</v>
      </c>
      <c r="F21" s="44" t="s">
        <v>23</v>
      </c>
      <c r="G21" s="44">
        <v>30</v>
      </c>
      <c r="H21" s="93" t="s">
        <v>27</v>
      </c>
      <c r="I21" s="94">
        <v>4</v>
      </c>
      <c r="J21" s="77">
        <v>1</v>
      </c>
      <c r="K21" s="26">
        <f t="shared" si="1"/>
        <v>1</v>
      </c>
      <c r="L21" s="27"/>
    </row>
    <row r="22" spans="1:16" x14ac:dyDescent="0.25">
      <c r="A22" s="19"/>
      <c r="B22" s="20"/>
      <c r="C22" s="21">
        <v>5</v>
      </c>
      <c r="D22" s="22" t="s">
        <v>359</v>
      </c>
      <c r="E22" s="44" t="s">
        <v>101</v>
      </c>
      <c r="F22" s="44" t="s">
        <v>23</v>
      </c>
      <c r="G22" s="44">
        <v>30</v>
      </c>
      <c r="H22" s="93" t="s">
        <v>27</v>
      </c>
      <c r="I22" s="94">
        <v>4</v>
      </c>
      <c r="J22" s="77">
        <v>1</v>
      </c>
      <c r="K22" s="26">
        <f t="shared" si="1"/>
        <v>1</v>
      </c>
      <c r="L22" s="27"/>
    </row>
    <row r="23" spans="1:16" x14ac:dyDescent="0.25">
      <c r="A23" s="19"/>
      <c r="B23" s="20"/>
      <c r="C23" s="21">
        <v>6</v>
      </c>
      <c r="D23" s="22" t="s">
        <v>360</v>
      </c>
      <c r="E23" s="44" t="s">
        <v>104</v>
      </c>
      <c r="F23" s="44" t="s">
        <v>23</v>
      </c>
      <c r="G23" s="44">
        <v>30</v>
      </c>
      <c r="H23" s="93" t="s">
        <v>27</v>
      </c>
      <c r="I23" s="94">
        <v>4</v>
      </c>
      <c r="J23" s="77">
        <v>1</v>
      </c>
      <c r="K23" s="26">
        <f t="shared" si="1"/>
        <v>1</v>
      </c>
      <c r="L23" s="27"/>
    </row>
    <row r="24" spans="1:16" x14ac:dyDescent="0.25">
      <c r="A24" s="19"/>
      <c r="B24" s="20"/>
      <c r="C24" s="21">
        <v>7</v>
      </c>
      <c r="D24" s="22" t="s">
        <v>361</v>
      </c>
      <c r="E24" s="44" t="s">
        <v>106</v>
      </c>
      <c r="F24" s="44" t="s">
        <v>23</v>
      </c>
      <c r="G24" s="44">
        <v>30</v>
      </c>
      <c r="H24" s="93" t="s">
        <v>27</v>
      </c>
      <c r="I24" s="94">
        <v>4</v>
      </c>
      <c r="J24" s="77">
        <v>1</v>
      </c>
      <c r="K24" s="26">
        <f t="shared" si="1"/>
        <v>1</v>
      </c>
      <c r="L24" s="23" t="s">
        <v>362</v>
      </c>
    </row>
    <row r="25" spans="1:16" ht="18.5" x14ac:dyDescent="0.45">
      <c r="A25" s="14" t="s">
        <v>30</v>
      </c>
      <c r="B25" s="15"/>
      <c r="C25" s="124" t="s">
        <v>363</v>
      </c>
      <c r="D25" s="125"/>
      <c r="E25" s="106"/>
      <c r="F25" s="47"/>
      <c r="G25" s="47"/>
      <c r="H25" s="16"/>
      <c r="I25" s="17"/>
      <c r="J25" s="17"/>
      <c r="K25" s="17"/>
      <c r="L25" s="18"/>
    </row>
    <row r="26" spans="1:16" ht="29" x14ac:dyDescent="0.25">
      <c r="A26" s="19"/>
      <c r="B26" s="20"/>
      <c r="C26" s="21">
        <v>1</v>
      </c>
      <c r="D26" s="22" t="s">
        <v>364</v>
      </c>
      <c r="E26" s="22" t="s">
        <v>364</v>
      </c>
      <c r="F26" s="44" t="s">
        <v>23</v>
      </c>
      <c r="G26" s="44">
        <v>30</v>
      </c>
      <c r="H26" s="93" t="s">
        <v>27</v>
      </c>
      <c r="I26" s="94">
        <v>4</v>
      </c>
      <c r="J26" s="77">
        <v>1</v>
      </c>
      <c r="K26" s="26">
        <f t="shared" ref="K26:K57" si="2">$J26*I26/4</f>
        <v>1</v>
      </c>
      <c r="L26" s="23"/>
    </row>
    <row r="27" spans="1:16" x14ac:dyDescent="0.25">
      <c r="A27" s="19"/>
      <c r="B27" s="20"/>
      <c r="C27" s="21">
        <v>2</v>
      </c>
      <c r="D27" s="22" t="s">
        <v>365</v>
      </c>
      <c r="E27" s="22" t="s">
        <v>365</v>
      </c>
      <c r="F27" s="44" t="s">
        <v>23</v>
      </c>
      <c r="G27" s="44">
        <v>30</v>
      </c>
      <c r="H27" s="93" t="s">
        <v>27</v>
      </c>
      <c r="I27" s="94">
        <v>4</v>
      </c>
      <c r="J27" s="77">
        <v>1</v>
      </c>
      <c r="K27" s="26">
        <f t="shared" si="2"/>
        <v>1</v>
      </c>
      <c r="L27" s="22"/>
    </row>
    <row r="28" spans="1:16" ht="29" x14ac:dyDescent="0.25">
      <c r="A28" s="19"/>
      <c r="B28" s="20"/>
      <c r="C28" s="21">
        <v>3</v>
      </c>
      <c r="D28" s="22" t="s">
        <v>366</v>
      </c>
      <c r="E28" s="22" t="s">
        <v>366</v>
      </c>
      <c r="F28" s="44" t="s">
        <v>23</v>
      </c>
      <c r="G28" s="44">
        <v>30</v>
      </c>
      <c r="H28" s="93" t="s">
        <v>27</v>
      </c>
      <c r="I28" s="94">
        <v>4</v>
      </c>
      <c r="J28" s="77">
        <v>1</v>
      </c>
      <c r="K28" s="26">
        <f t="shared" si="2"/>
        <v>1</v>
      </c>
      <c r="L28" s="23" t="s">
        <v>367</v>
      </c>
    </row>
    <row r="29" spans="1:16" ht="29" x14ac:dyDescent="0.25">
      <c r="A29" s="19"/>
      <c r="B29" s="20"/>
      <c r="C29" s="21">
        <v>4</v>
      </c>
      <c r="D29" s="22" t="s">
        <v>368</v>
      </c>
      <c r="E29" s="22" t="s">
        <v>368</v>
      </c>
      <c r="F29" s="44" t="s">
        <v>23</v>
      </c>
      <c r="G29" s="44">
        <v>30</v>
      </c>
      <c r="H29" s="93" t="s">
        <v>27</v>
      </c>
      <c r="I29" s="94">
        <v>4</v>
      </c>
      <c r="J29" s="77">
        <v>1</v>
      </c>
      <c r="K29" s="26">
        <f t="shared" si="2"/>
        <v>1</v>
      </c>
      <c r="L29" s="23" t="s">
        <v>369</v>
      </c>
    </row>
    <row r="30" spans="1:16" ht="29" x14ac:dyDescent="0.25">
      <c r="A30" s="19"/>
      <c r="B30" s="20"/>
      <c r="C30" s="21">
        <v>5</v>
      </c>
      <c r="D30" s="22" t="s">
        <v>370</v>
      </c>
      <c r="E30" s="22" t="s">
        <v>370</v>
      </c>
      <c r="F30" s="44" t="s">
        <v>23</v>
      </c>
      <c r="G30" s="44">
        <v>30</v>
      </c>
      <c r="H30" s="93" t="s">
        <v>24</v>
      </c>
      <c r="I30" s="94"/>
      <c r="J30" s="77">
        <v>1</v>
      </c>
      <c r="K30" s="26">
        <f t="shared" si="2"/>
        <v>0</v>
      </c>
      <c r="L30" s="23" t="s">
        <v>371</v>
      </c>
    </row>
    <row r="31" spans="1:16" x14ac:dyDescent="0.25">
      <c r="A31" s="19"/>
      <c r="B31" s="20"/>
      <c r="C31" s="21">
        <v>6</v>
      </c>
      <c r="D31" s="22" t="s">
        <v>372</v>
      </c>
      <c r="E31" s="22" t="s">
        <v>372</v>
      </c>
      <c r="F31" s="44" t="s">
        <v>23</v>
      </c>
      <c r="G31" s="44">
        <v>30</v>
      </c>
      <c r="H31" s="93" t="s">
        <v>27</v>
      </c>
      <c r="I31" s="94">
        <v>4</v>
      </c>
      <c r="J31" s="77">
        <v>1</v>
      </c>
      <c r="K31" s="26">
        <f t="shared" si="2"/>
        <v>1</v>
      </c>
      <c r="L31" s="23"/>
    </row>
    <row r="32" spans="1:16" x14ac:dyDescent="0.25">
      <c r="A32" s="19"/>
      <c r="B32" s="20"/>
      <c r="C32" s="21">
        <v>7</v>
      </c>
      <c r="D32" s="22" t="s">
        <v>373</v>
      </c>
      <c r="E32" s="22" t="s">
        <v>373</v>
      </c>
      <c r="F32" s="44" t="s">
        <v>23</v>
      </c>
      <c r="G32" s="44">
        <v>30</v>
      </c>
      <c r="H32" s="93" t="s">
        <v>27</v>
      </c>
      <c r="I32" s="94">
        <v>4</v>
      </c>
      <c r="J32" s="77">
        <v>1</v>
      </c>
      <c r="K32" s="26">
        <f t="shared" si="2"/>
        <v>1</v>
      </c>
      <c r="L32" s="23"/>
    </row>
    <row r="33" spans="1:12" x14ac:dyDescent="0.25">
      <c r="A33" s="19"/>
      <c r="B33" s="20"/>
      <c r="C33" s="21">
        <v>8</v>
      </c>
      <c r="D33" s="24" t="s">
        <v>374</v>
      </c>
      <c r="E33" s="24" t="s">
        <v>374</v>
      </c>
      <c r="F33" s="44" t="s">
        <v>23</v>
      </c>
      <c r="G33" s="44">
        <v>30</v>
      </c>
      <c r="H33" s="93" t="s">
        <v>24</v>
      </c>
      <c r="I33" s="94"/>
      <c r="J33" s="77">
        <v>1</v>
      </c>
      <c r="K33" s="26">
        <f t="shared" si="2"/>
        <v>0</v>
      </c>
      <c r="L33" s="27" t="s">
        <v>375</v>
      </c>
    </row>
    <row r="34" spans="1:12" ht="29" x14ac:dyDescent="0.25">
      <c r="A34" s="19"/>
      <c r="B34" s="20"/>
      <c r="C34" s="21">
        <v>9</v>
      </c>
      <c r="D34" s="24" t="s">
        <v>376</v>
      </c>
      <c r="E34" s="24" t="s">
        <v>376</v>
      </c>
      <c r="F34" s="44" t="s">
        <v>23</v>
      </c>
      <c r="G34" s="44">
        <v>30</v>
      </c>
      <c r="H34" s="93" t="s">
        <v>27</v>
      </c>
      <c r="I34" s="94">
        <v>4</v>
      </c>
      <c r="J34" s="77">
        <v>1</v>
      </c>
      <c r="K34" s="26">
        <f t="shared" si="2"/>
        <v>1</v>
      </c>
      <c r="L34" s="27"/>
    </row>
    <row r="35" spans="1:12" ht="29" x14ac:dyDescent="0.25">
      <c r="A35" s="19"/>
      <c r="B35" s="20"/>
      <c r="C35" s="21">
        <v>10</v>
      </c>
      <c r="D35" s="24" t="s">
        <v>377</v>
      </c>
      <c r="E35" s="24" t="s">
        <v>377</v>
      </c>
      <c r="F35" s="44" t="s">
        <v>23</v>
      </c>
      <c r="G35" s="44">
        <v>30</v>
      </c>
      <c r="H35" s="93" t="s">
        <v>27</v>
      </c>
      <c r="I35" s="94">
        <v>4</v>
      </c>
      <c r="J35" s="77">
        <v>1</v>
      </c>
      <c r="K35" s="26">
        <f t="shared" si="2"/>
        <v>1</v>
      </c>
      <c r="L35" s="27"/>
    </row>
    <row r="36" spans="1:12" x14ac:dyDescent="0.25">
      <c r="A36" s="19"/>
      <c r="B36" s="20"/>
      <c r="C36" s="21">
        <v>11</v>
      </c>
      <c r="D36" s="24" t="s">
        <v>378</v>
      </c>
      <c r="E36" s="24" t="s">
        <v>378</v>
      </c>
      <c r="F36" s="44" t="s">
        <v>23</v>
      </c>
      <c r="G36" s="44">
        <v>30</v>
      </c>
      <c r="H36" s="93" t="s">
        <v>27</v>
      </c>
      <c r="I36" s="94">
        <v>3</v>
      </c>
      <c r="J36" s="77">
        <v>1</v>
      </c>
      <c r="K36" s="26">
        <f t="shared" si="2"/>
        <v>0.75</v>
      </c>
      <c r="L36" s="27"/>
    </row>
    <row r="37" spans="1:12" x14ac:dyDescent="0.25">
      <c r="A37" s="19"/>
      <c r="B37" s="20"/>
      <c r="C37" s="21">
        <v>12</v>
      </c>
      <c r="D37" s="24" t="s">
        <v>379</v>
      </c>
      <c r="E37" s="24" t="s">
        <v>379</v>
      </c>
      <c r="F37" s="44" t="s">
        <v>23</v>
      </c>
      <c r="G37" s="44">
        <v>30</v>
      </c>
      <c r="H37" s="93" t="s">
        <v>24</v>
      </c>
      <c r="I37" s="94"/>
      <c r="J37" s="77">
        <v>1</v>
      </c>
      <c r="K37" s="26">
        <f t="shared" si="2"/>
        <v>0</v>
      </c>
      <c r="L37" s="27" t="s">
        <v>375</v>
      </c>
    </row>
    <row r="38" spans="1:12" x14ac:dyDescent="0.25">
      <c r="A38" s="19"/>
      <c r="B38" s="20"/>
      <c r="C38" s="21">
        <v>13</v>
      </c>
      <c r="D38" s="24" t="s">
        <v>380</v>
      </c>
      <c r="E38" s="24" t="s">
        <v>380</v>
      </c>
      <c r="F38" s="44" t="s">
        <v>23</v>
      </c>
      <c r="G38" s="44">
        <v>30</v>
      </c>
      <c r="H38" s="93" t="s">
        <v>27</v>
      </c>
      <c r="I38" s="94">
        <v>4</v>
      </c>
      <c r="J38" s="77">
        <v>1</v>
      </c>
      <c r="K38" s="26">
        <f t="shared" si="2"/>
        <v>1</v>
      </c>
      <c r="L38" s="27"/>
    </row>
    <row r="39" spans="1:12" ht="29" x14ac:dyDescent="0.25">
      <c r="A39" s="19"/>
      <c r="B39" s="20"/>
      <c r="C39" s="21">
        <v>14</v>
      </c>
      <c r="D39" s="24" t="s">
        <v>381</v>
      </c>
      <c r="E39" s="24" t="s">
        <v>381</v>
      </c>
      <c r="F39" s="44" t="s">
        <v>23</v>
      </c>
      <c r="G39" s="44">
        <v>30</v>
      </c>
      <c r="H39" s="93" t="s">
        <v>27</v>
      </c>
      <c r="I39" s="94">
        <v>4</v>
      </c>
      <c r="J39" s="77">
        <v>1</v>
      </c>
      <c r="K39" s="26">
        <f t="shared" si="2"/>
        <v>1</v>
      </c>
      <c r="L39" s="27"/>
    </row>
    <row r="40" spans="1:12" x14ac:dyDescent="0.25">
      <c r="A40" s="19"/>
      <c r="B40" s="20"/>
      <c r="C40" s="21">
        <v>15</v>
      </c>
      <c r="D40" s="24" t="s">
        <v>382</v>
      </c>
      <c r="E40" s="24" t="s">
        <v>382</v>
      </c>
      <c r="F40" s="44" t="s">
        <v>23</v>
      </c>
      <c r="G40" s="44">
        <v>30</v>
      </c>
      <c r="H40" s="93" t="s">
        <v>27</v>
      </c>
      <c r="I40" s="94">
        <v>4</v>
      </c>
      <c r="J40" s="77">
        <v>1</v>
      </c>
      <c r="K40" s="26">
        <f t="shared" si="2"/>
        <v>1</v>
      </c>
      <c r="L40" s="27"/>
    </row>
    <row r="41" spans="1:12" x14ac:dyDescent="0.25">
      <c r="A41" s="19"/>
      <c r="B41" s="20"/>
      <c r="C41" s="21">
        <v>16</v>
      </c>
      <c r="D41" s="24" t="s">
        <v>383</v>
      </c>
      <c r="E41" s="24" t="s">
        <v>383</v>
      </c>
      <c r="F41" s="44" t="s">
        <v>23</v>
      </c>
      <c r="G41" s="44">
        <v>30</v>
      </c>
      <c r="H41" s="93" t="s">
        <v>27</v>
      </c>
      <c r="I41" s="94">
        <v>4</v>
      </c>
      <c r="J41" s="77">
        <v>1</v>
      </c>
      <c r="K41" s="26">
        <f t="shared" si="2"/>
        <v>1</v>
      </c>
      <c r="L41" s="27" t="s">
        <v>384</v>
      </c>
    </row>
    <row r="42" spans="1:12" x14ac:dyDescent="0.25">
      <c r="A42" s="19"/>
      <c r="B42" s="20"/>
      <c r="C42" s="21">
        <v>17</v>
      </c>
      <c r="D42" s="24" t="s">
        <v>385</v>
      </c>
      <c r="E42" s="24" t="s">
        <v>385</v>
      </c>
      <c r="F42" s="44" t="s">
        <v>23</v>
      </c>
      <c r="G42" s="44">
        <v>30</v>
      </c>
      <c r="H42" s="93" t="s">
        <v>27</v>
      </c>
      <c r="I42" s="94">
        <v>4</v>
      </c>
      <c r="J42" s="77">
        <v>1</v>
      </c>
      <c r="K42" s="26">
        <f t="shared" si="2"/>
        <v>1</v>
      </c>
      <c r="L42" s="27" t="s">
        <v>386</v>
      </c>
    </row>
    <row r="43" spans="1:12" x14ac:dyDescent="0.25">
      <c r="A43" s="19"/>
      <c r="B43" s="20"/>
      <c r="C43" s="21">
        <v>18</v>
      </c>
      <c r="D43" s="24" t="s">
        <v>387</v>
      </c>
      <c r="E43" s="24" t="s">
        <v>387</v>
      </c>
      <c r="F43" s="44" t="s">
        <v>23</v>
      </c>
      <c r="G43" s="44">
        <v>30</v>
      </c>
      <c r="H43" s="93" t="s">
        <v>24</v>
      </c>
      <c r="I43" s="94"/>
      <c r="J43" s="77">
        <v>1</v>
      </c>
      <c r="K43" s="26">
        <f t="shared" si="2"/>
        <v>0</v>
      </c>
      <c r="L43" s="27" t="s">
        <v>388</v>
      </c>
    </row>
    <row r="44" spans="1:12" x14ac:dyDescent="0.25">
      <c r="A44" s="19"/>
      <c r="B44" s="20"/>
      <c r="C44" s="21">
        <v>19</v>
      </c>
      <c r="D44" s="24" t="s">
        <v>389</v>
      </c>
      <c r="E44" s="24" t="s">
        <v>389</v>
      </c>
      <c r="F44" s="44" t="s">
        <v>23</v>
      </c>
      <c r="G44" s="44">
        <v>30</v>
      </c>
      <c r="H44" s="93" t="s">
        <v>27</v>
      </c>
      <c r="I44" s="94">
        <v>4</v>
      </c>
      <c r="J44" s="77">
        <v>1</v>
      </c>
      <c r="K44" s="26">
        <f t="shared" si="2"/>
        <v>1</v>
      </c>
      <c r="L44" s="27"/>
    </row>
    <row r="45" spans="1:12" x14ac:dyDescent="0.25">
      <c r="A45" s="19"/>
      <c r="B45" s="20"/>
      <c r="C45" s="21">
        <v>20</v>
      </c>
      <c r="D45" s="24" t="s">
        <v>390</v>
      </c>
      <c r="E45" s="24" t="s">
        <v>390</v>
      </c>
      <c r="F45" s="44" t="s">
        <v>23</v>
      </c>
      <c r="G45" s="44">
        <v>30</v>
      </c>
      <c r="H45" s="93" t="s">
        <v>27</v>
      </c>
      <c r="I45" s="94">
        <v>3</v>
      </c>
      <c r="J45" s="77">
        <v>1</v>
      </c>
      <c r="K45" s="26">
        <f t="shared" si="2"/>
        <v>0.75</v>
      </c>
      <c r="L45" s="27" t="s">
        <v>391</v>
      </c>
    </row>
    <row r="46" spans="1:12" x14ac:dyDescent="0.25">
      <c r="A46" s="19"/>
      <c r="B46" s="20"/>
      <c r="C46" s="21">
        <v>21</v>
      </c>
      <c r="D46" s="24" t="s">
        <v>392</v>
      </c>
      <c r="E46" s="24" t="s">
        <v>392</v>
      </c>
      <c r="F46" s="44" t="s">
        <v>23</v>
      </c>
      <c r="G46" s="44">
        <v>30</v>
      </c>
      <c r="H46" s="93" t="s">
        <v>27</v>
      </c>
      <c r="I46" s="94"/>
      <c r="J46" s="77">
        <v>1</v>
      </c>
      <c r="K46" s="26">
        <f t="shared" si="2"/>
        <v>0</v>
      </c>
      <c r="L46" s="27" t="s">
        <v>393</v>
      </c>
    </row>
    <row r="47" spans="1:12" ht="29" x14ac:dyDescent="0.25">
      <c r="A47" s="19"/>
      <c r="B47" s="20"/>
      <c r="C47" s="21">
        <v>22</v>
      </c>
      <c r="D47" s="24" t="s">
        <v>394</v>
      </c>
      <c r="E47" s="24" t="s">
        <v>394</v>
      </c>
      <c r="F47" s="44" t="s">
        <v>23</v>
      </c>
      <c r="G47" s="44">
        <v>30</v>
      </c>
      <c r="H47" s="93" t="s">
        <v>27</v>
      </c>
      <c r="I47" s="94">
        <v>4</v>
      </c>
      <c r="J47" s="77">
        <v>1</v>
      </c>
      <c r="K47" s="26">
        <f t="shared" si="2"/>
        <v>1</v>
      </c>
      <c r="L47" s="27"/>
    </row>
    <row r="48" spans="1:12" x14ac:dyDescent="0.25">
      <c r="A48" s="19"/>
      <c r="B48" s="20"/>
      <c r="C48" s="21">
        <v>23</v>
      </c>
      <c r="D48" s="24" t="s">
        <v>395</v>
      </c>
      <c r="E48" s="24" t="s">
        <v>395</v>
      </c>
      <c r="F48" s="44" t="s">
        <v>23</v>
      </c>
      <c r="G48" s="44">
        <v>30</v>
      </c>
      <c r="H48" s="93" t="s">
        <v>27</v>
      </c>
      <c r="I48" s="94">
        <v>4</v>
      </c>
      <c r="J48" s="77">
        <v>1</v>
      </c>
      <c r="K48" s="26">
        <f t="shared" si="2"/>
        <v>1</v>
      </c>
      <c r="L48" s="27"/>
    </row>
    <row r="49" spans="1:12" x14ac:dyDescent="0.25">
      <c r="A49" s="19"/>
      <c r="B49" s="20"/>
      <c r="C49" s="21">
        <v>24</v>
      </c>
      <c r="D49" s="24" t="s">
        <v>396</v>
      </c>
      <c r="E49" s="24" t="s">
        <v>396</v>
      </c>
      <c r="F49" s="44" t="s">
        <v>23</v>
      </c>
      <c r="G49" s="44">
        <v>30</v>
      </c>
      <c r="H49" s="93" t="s">
        <v>27</v>
      </c>
      <c r="I49" s="94">
        <v>4</v>
      </c>
      <c r="J49" s="77">
        <v>1</v>
      </c>
      <c r="K49" s="26">
        <f t="shared" si="2"/>
        <v>1</v>
      </c>
      <c r="L49" s="27" t="s">
        <v>397</v>
      </c>
    </row>
    <row r="50" spans="1:12" ht="29" x14ac:dyDescent="0.25">
      <c r="A50" s="19"/>
      <c r="B50" s="20"/>
      <c r="C50" s="21">
        <v>25</v>
      </c>
      <c r="D50" s="24" t="s">
        <v>398</v>
      </c>
      <c r="E50" s="24" t="s">
        <v>398</v>
      </c>
      <c r="F50" s="44" t="s">
        <v>23</v>
      </c>
      <c r="G50" s="44">
        <v>30</v>
      </c>
      <c r="H50" s="93" t="s">
        <v>27</v>
      </c>
      <c r="I50" s="94">
        <v>4</v>
      </c>
      <c r="J50" s="77">
        <v>1</v>
      </c>
      <c r="K50" s="26">
        <f t="shared" si="2"/>
        <v>1</v>
      </c>
      <c r="L50" s="27"/>
    </row>
    <row r="51" spans="1:12" x14ac:dyDescent="0.25">
      <c r="A51" s="19"/>
      <c r="B51" s="20"/>
      <c r="C51" s="21">
        <v>26</v>
      </c>
      <c r="D51" s="24" t="s">
        <v>399</v>
      </c>
      <c r="E51" s="24" t="s">
        <v>399</v>
      </c>
      <c r="F51" s="44" t="s">
        <v>23</v>
      </c>
      <c r="G51" s="44">
        <v>30</v>
      </c>
      <c r="H51" s="93" t="s">
        <v>27</v>
      </c>
      <c r="I51" s="94">
        <v>4</v>
      </c>
      <c r="J51" s="77">
        <v>1</v>
      </c>
      <c r="K51" s="26">
        <f t="shared" si="2"/>
        <v>1</v>
      </c>
      <c r="L51" s="27"/>
    </row>
    <row r="52" spans="1:12" x14ac:dyDescent="0.25">
      <c r="A52" s="19"/>
      <c r="B52" s="20"/>
      <c r="C52" s="21">
        <v>27</v>
      </c>
      <c r="D52" s="24" t="s">
        <v>400</v>
      </c>
      <c r="E52" s="24" t="s">
        <v>400</v>
      </c>
      <c r="F52" s="44" t="s">
        <v>23</v>
      </c>
      <c r="G52" s="44">
        <v>30</v>
      </c>
      <c r="H52" s="93" t="s">
        <v>27</v>
      </c>
      <c r="I52" s="94">
        <v>4</v>
      </c>
      <c r="J52" s="77">
        <v>1</v>
      </c>
      <c r="K52" s="26">
        <f t="shared" si="2"/>
        <v>1</v>
      </c>
      <c r="L52" s="27"/>
    </row>
    <row r="53" spans="1:12" x14ac:dyDescent="0.25">
      <c r="A53" s="19"/>
      <c r="B53" s="20"/>
      <c r="C53" s="21">
        <v>28</v>
      </c>
      <c r="D53" s="24" t="s">
        <v>401</v>
      </c>
      <c r="E53" s="24" t="s">
        <v>401</v>
      </c>
      <c r="F53" s="44" t="s">
        <v>23</v>
      </c>
      <c r="G53" s="44">
        <v>30</v>
      </c>
      <c r="H53" s="93" t="s">
        <v>27</v>
      </c>
      <c r="I53" s="94">
        <v>4</v>
      </c>
      <c r="J53" s="77">
        <v>1</v>
      </c>
      <c r="K53" s="26">
        <f t="shared" si="2"/>
        <v>1</v>
      </c>
      <c r="L53" s="27"/>
    </row>
    <row r="54" spans="1:12" x14ac:dyDescent="0.25">
      <c r="A54" s="19"/>
      <c r="B54" s="20"/>
      <c r="C54" s="21">
        <v>29</v>
      </c>
      <c r="D54" s="24" t="s">
        <v>402</v>
      </c>
      <c r="E54" s="24" t="s">
        <v>402</v>
      </c>
      <c r="F54" s="44" t="s">
        <v>23</v>
      </c>
      <c r="G54" s="44">
        <v>30</v>
      </c>
      <c r="H54" s="93" t="s">
        <v>27</v>
      </c>
      <c r="I54" s="94">
        <v>4</v>
      </c>
      <c r="J54" s="77">
        <v>1</v>
      </c>
      <c r="K54" s="26">
        <f t="shared" si="2"/>
        <v>1</v>
      </c>
      <c r="L54" s="27"/>
    </row>
    <row r="55" spans="1:12" ht="29" x14ac:dyDescent="0.25">
      <c r="A55" s="19"/>
      <c r="B55" s="20"/>
      <c r="C55" s="21">
        <v>30</v>
      </c>
      <c r="D55" s="24" t="s">
        <v>403</v>
      </c>
      <c r="E55" s="24" t="s">
        <v>404</v>
      </c>
      <c r="F55" s="44" t="s">
        <v>23</v>
      </c>
      <c r="G55" s="44">
        <v>60</v>
      </c>
      <c r="H55" s="93" t="s">
        <v>27</v>
      </c>
      <c r="I55" s="94">
        <v>4</v>
      </c>
      <c r="J55" s="77">
        <v>1</v>
      </c>
      <c r="K55" s="26">
        <f t="shared" si="2"/>
        <v>1</v>
      </c>
      <c r="L55" s="27"/>
    </row>
    <row r="56" spans="1:12" ht="29" x14ac:dyDescent="0.25">
      <c r="A56" s="19"/>
      <c r="B56" s="20"/>
      <c r="C56" s="21">
        <v>31</v>
      </c>
      <c r="D56" s="24" t="s">
        <v>405</v>
      </c>
      <c r="E56" s="24" t="s">
        <v>405</v>
      </c>
      <c r="F56" s="44" t="s">
        <v>23</v>
      </c>
      <c r="G56" s="44">
        <v>60</v>
      </c>
      <c r="H56" s="93" t="s">
        <v>24</v>
      </c>
      <c r="I56" s="94"/>
      <c r="J56" s="77">
        <v>1</v>
      </c>
      <c r="K56" s="26">
        <f t="shared" si="2"/>
        <v>0</v>
      </c>
      <c r="L56" s="27" t="s">
        <v>406</v>
      </c>
    </row>
    <row r="57" spans="1:12" ht="43.5" x14ac:dyDescent="0.25">
      <c r="A57" s="19"/>
      <c r="B57" s="20"/>
      <c r="C57" s="21">
        <v>32</v>
      </c>
      <c r="D57" s="24" t="s">
        <v>407</v>
      </c>
      <c r="E57" s="24" t="s">
        <v>407</v>
      </c>
      <c r="F57" s="44" t="s">
        <v>23</v>
      </c>
      <c r="G57" s="44">
        <v>90</v>
      </c>
      <c r="H57" s="93" t="s">
        <v>27</v>
      </c>
      <c r="I57" s="94">
        <v>3</v>
      </c>
      <c r="J57" s="77">
        <v>1</v>
      </c>
      <c r="K57" s="26">
        <f t="shared" si="2"/>
        <v>0.75</v>
      </c>
      <c r="L57" s="27"/>
    </row>
    <row r="58" spans="1:12" ht="18.5" x14ac:dyDescent="0.45">
      <c r="A58" s="14" t="s">
        <v>31</v>
      </c>
      <c r="B58" s="20"/>
      <c r="C58" s="124" t="s">
        <v>408</v>
      </c>
      <c r="D58" s="125"/>
      <c r="E58" s="106"/>
      <c r="F58" s="47"/>
      <c r="G58" s="47"/>
      <c r="H58" s="16"/>
      <c r="I58" s="17"/>
      <c r="J58" s="17"/>
      <c r="K58" s="17"/>
      <c r="L58" s="18"/>
    </row>
    <row r="59" spans="1:12" ht="21" x14ac:dyDescent="0.25">
      <c r="A59" s="19"/>
      <c r="B59" s="20"/>
      <c r="C59" s="21">
        <v>1</v>
      </c>
      <c r="D59" s="22" t="s">
        <v>409</v>
      </c>
      <c r="E59" s="22" t="s">
        <v>409</v>
      </c>
      <c r="F59" s="44" t="s">
        <v>23</v>
      </c>
      <c r="G59" s="44">
        <v>30</v>
      </c>
      <c r="H59" s="93" t="s">
        <v>24</v>
      </c>
      <c r="I59" s="94"/>
      <c r="J59" s="77">
        <v>1</v>
      </c>
      <c r="K59" s="26">
        <f t="shared" ref="K59:K64" si="3">$J59*I59/4</f>
        <v>0</v>
      </c>
      <c r="L59" s="23" t="s">
        <v>410</v>
      </c>
    </row>
    <row r="60" spans="1:12" ht="21" x14ac:dyDescent="0.25">
      <c r="A60" s="19"/>
      <c r="B60" s="20"/>
      <c r="C60" s="21">
        <v>2</v>
      </c>
      <c r="D60" s="22" t="s">
        <v>411</v>
      </c>
      <c r="E60" s="22" t="s">
        <v>411</v>
      </c>
      <c r="F60" s="44" t="s">
        <v>23</v>
      </c>
      <c r="G60" s="44">
        <v>60</v>
      </c>
      <c r="H60" s="93" t="s">
        <v>27</v>
      </c>
      <c r="I60" s="94">
        <v>4</v>
      </c>
      <c r="J60" s="77">
        <v>1</v>
      </c>
      <c r="K60" s="26">
        <f t="shared" si="3"/>
        <v>1</v>
      </c>
      <c r="L60" s="23" t="s">
        <v>412</v>
      </c>
    </row>
    <row r="61" spans="1:12" x14ac:dyDescent="0.25">
      <c r="A61" s="19"/>
      <c r="B61" s="20"/>
      <c r="C61" s="21">
        <v>3</v>
      </c>
      <c r="D61" s="22" t="s">
        <v>413</v>
      </c>
      <c r="E61" s="22" t="s">
        <v>413</v>
      </c>
      <c r="F61" s="44" t="s">
        <v>23</v>
      </c>
      <c r="G61" s="44">
        <v>60</v>
      </c>
      <c r="H61" s="93" t="s">
        <v>27</v>
      </c>
      <c r="I61" s="94">
        <v>4</v>
      </c>
      <c r="J61" s="77">
        <v>1</v>
      </c>
      <c r="K61" s="26">
        <f t="shared" si="3"/>
        <v>1</v>
      </c>
      <c r="L61" s="23" t="s">
        <v>414</v>
      </c>
    </row>
    <row r="62" spans="1:12" x14ac:dyDescent="0.25">
      <c r="A62" s="19"/>
      <c r="B62" s="20"/>
      <c r="C62" s="21">
        <v>4</v>
      </c>
      <c r="D62" s="22" t="s">
        <v>415</v>
      </c>
      <c r="E62" s="22" t="s">
        <v>415</v>
      </c>
      <c r="F62" s="44" t="s">
        <v>74</v>
      </c>
      <c r="G62" s="44">
        <v>60</v>
      </c>
      <c r="H62" s="93" t="s">
        <v>24</v>
      </c>
      <c r="I62" s="94"/>
      <c r="J62" s="77">
        <v>0.5</v>
      </c>
      <c r="K62" s="26">
        <f t="shared" si="3"/>
        <v>0</v>
      </c>
      <c r="L62" s="23" t="s">
        <v>416</v>
      </c>
    </row>
    <row r="63" spans="1:12" x14ac:dyDescent="0.25">
      <c r="A63" s="19"/>
      <c r="B63" s="20"/>
      <c r="C63" s="21">
        <v>5</v>
      </c>
      <c r="D63" s="22" t="s">
        <v>417</v>
      </c>
      <c r="E63" s="22" t="s">
        <v>417</v>
      </c>
      <c r="F63" s="44" t="s">
        <v>74</v>
      </c>
      <c r="G63" s="44">
        <v>60</v>
      </c>
      <c r="H63" s="93" t="s">
        <v>27</v>
      </c>
      <c r="I63" s="94">
        <v>4</v>
      </c>
      <c r="J63" s="77">
        <v>0.5</v>
      </c>
      <c r="K63" s="26">
        <f t="shared" si="3"/>
        <v>0.5</v>
      </c>
      <c r="L63" s="23"/>
    </row>
    <row r="64" spans="1:12" x14ac:dyDescent="0.25">
      <c r="A64" s="19"/>
      <c r="B64" s="20"/>
      <c r="C64" s="21">
        <v>6</v>
      </c>
      <c r="D64" s="22" t="s">
        <v>418</v>
      </c>
      <c r="E64" s="22" t="s">
        <v>418</v>
      </c>
      <c r="F64" s="44" t="s">
        <v>74</v>
      </c>
      <c r="G64" s="44">
        <v>60</v>
      </c>
      <c r="H64" s="93" t="s">
        <v>24</v>
      </c>
      <c r="I64" s="94"/>
      <c r="J64" s="77">
        <v>0.5</v>
      </c>
      <c r="K64" s="26">
        <f t="shared" si="3"/>
        <v>0</v>
      </c>
      <c r="L64" s="23" t="s">
        <v>416</v>
      </c>
    </row>
    <row r="65" spans="1:12" ht="18.5" x14ac:dyDescent="0.45">
      <c r="A65" s="14" t="s">
        <v>419</v>
      </c>
      <c r="B65" s="20"/>
      <c r="C65" s="124" t="s">
        <v>420</v>
      </c>
      <c r="D65" s="125"/>
      <c r="E65" s="106"/>
      <c r="F65" s="47"/>
      <c r="G65" s="47"/>
      <c r="H65" s="16"/>
      <c r="I65" s="17"/>
      <c r="J65" s="17"/>
      <c r="K65" s="17"/>
      <c r="L65" s="18"/>
    </row>
    <row r="66" spans="1:12" x14ac:dyDescent="0.25">
      <c r="A66" s="19"/>
      <c r="B66" s="20"/>
      <c r="C66" s="21">
        <v>1</v>
      </c>
      <c r="D66" s="22" t="s">
        <v>421</v>
      </c>
      <c r="E66" s="22" t="s">
        <v>421</v>
      </c>
      <c r="F66" s="44" t="s">
        <v>23</v>
      </c>
      <c r="G66" s="44">
        <v>30</v>
      </c>
      <c r="H66" s="93" t="s">
        <v>27</v>
      </c>
      <c r="I66" s="94">
        <v>4</v>
      </c>
      <c r="J66" s="77">
        <v>1</v>
      </c>
      <c r="K66" s="26">
        <f t="shared" ref="K66:K73" si="4">$J66*I66/4</f>
        <v>1</v>
      </c>
      <c r="L66" s="23"/>
    </row>
    <row r="67" spans="1:12" x14ac:dyDescent="0.25">
      <c r="A67" s="19"/>
      <c r="B67" s="20"/>
      <c r="C67" s="21">
        <v>2</v>
      </c>
      <c r="D67" s="22" t="s">
        <v>422</v>
      </c>
      <c r="E67" s="22" t="s">
        <v>422</v>
      </c>
      <c r="F67" s="44" t="s">
        <v>23</v>
      </c>
      <c r="G67" s="44">
        <v>30</v>
      </c>
      <c r="H67" s="93" t="s">
        <v>27</v>
      </c>
      <c r="I67" s="94">
        <v>4</v>
      </c>
      <c r="J67" s="77">
        <v>1</v>
      </c>
      <c r="K67" s="26">
        <f t="shared" si="4"/>
        <v>1</v>
      </c>
      <c r="L67" s="23"/>
    </row>
    <row r="68" spans="1:12" x14ac:dyDescent="0.25">
      <c r="A68" s="19"/>
      <c r="B68" s="20"/>
      <c r="C68" s="21">
        <v>3</v>
      </c>
      <c r="D68" s="22" t="s">
        <v>423</v>
      </c>
      <c r="E68" s="22" t="s">
        <v>423</v>
      </c>
      <c r="F68" s="44" t="s">
        <v>23</v>
      </c>
      <c r="G68" s="44">
        <v>30</v>
      </c>
      <c r="H68" s="93" t="s">
        <v>27</v>
      </c>
      <c r="I68" s="94">
        <v>4</v>
      </c>
      <c r="J68" s="77">
        <v>1</v>
      </c>
      <c r="K68" s="26">
        <f t="shared" si="4"/>
        <v>1</v>
      </c>
      <c r="L68" s="23"/>
    </row>
    <row r="69" spans="1:12" x14ac:dyDescent="0.25">
      <c r="A69" s="19"/>
      <c r="B69" s="20"/>
      <c r="C69" s="21">
        <v>4</v>
      </c>
      <c r="D69" s="22" t="s">
        <v>424</v>
      </c>
      <c r="E69" s="22" t="s">
        <v>424</v>
      </c>
      <c r="F69" s="44" t="s">
        <v>23</v>
      </c>
      <c r="G69" s="44">
        <v>30</v>
      </c>
      <c r="H69" s="93" t="s">
        <v>27</v>
      </c>
      <c r="I69" s="94">
        <v>4</v>
      </c>
      <c r="J69" s="77">
        <v>1</v>
      </c>
      <c r="K69" s="26">
        <f t="shared" si="4"/>
        <v>1</v>
      </c>
      <c r="L69" s="23"/>
    </row>
    <row r="70" spans="1:12" ht="29" x14ac:dyDescent="0.25">
      <c r="A70" s="19"/>
      <c r="B70" s="20"/>
      <c r="C70" s="21">
        <v>5</v>
      </c>
      <c r="D70" s="22" t="s">
        <v>425</v>
      </c>
      <c r="E70" s="22" t="s">
        <v>425</v>
      </c>
      <c r="F70" s="44" t="s">
        <v>23</v>
      </c>
      <c r="G70" s="44">
        <v>30</v>
      </c>
      <c r="H70" s="93" t="s">
        <v>27</v>
      </c>
      <c r="I70" s="94">
        <v>4</v>
      </c>
      <c r="J70" s="77">
        <v>1</v>
      </c>
      <c r="K70" s="26">
        <f t="shared" si="4"/>
        <v>1</v>
      </c>
      <c r="L70" s="23"/>
    </row>
    <row r="71" spans="1:12" ht="29" x14ac:dyDescent="0.25">
      <c r="A71" s="19"/>
      <c r="B71" s="20"/>
      <c r="C71" s="21">
        <v>6</v>
      </c>
      <c r="D71" s="22" t="s">
        <v>426</v>
      </c>
      <c r="E71" s="22" t="s">
        <v>426</v>
      </c>
      <c r="F71" s="44" t="s">
        <v>23</v>
      </c>
      <c r="G71" s="44">
        <v>30</v>
      </c>
      <c r="H71" s="93" t="s">
        <v>27</v>
      </c>
      <c r="I71" s="94">
        <v>4</v>
      </c>
      <c r="J71" s="77">
        <v>1</v>
      </c>
      <c r="K71" s="26">
        <f t="shared" si="4"/>
        <v>1</v>
      </c>
      <c r="L71" s="23"/>
    </row>
    <row r="72" spans="1:12" ht="29" x14ac:dyDescent="0.25">
      <c r="A72" s="19"/>
      <c r="B72" s="20"/>
      <c r="C72" s="21">
        <v>7</v>
      </c>
      <c r="D72" s="22" t="s">
        <v>427</v>
      </c>
      <c r="E72" s="22" t="s">
        <v>427</v>
      </c>
      <c r="F72" s="44" t="s">
        <v>23</v>
      </c>
      <c r="G72" s="44">
        <v>30</v>
      </c>
      <c r="H72" s="93" t="s">
        <v>24</v>
      </c>
      <c r="I72" s="94"/>
      <c r="J72" s="77">
        <v>1</v>
      </c>
      <c r="K72" s="26">
        <f t="shared" si="4"/>
        <v>0</v>
      </c>
      <c r="L72" s="23" t="s">
        <v>428</v>
      </c>
    </row>
    <row r="73" spans="1:12" x14ac:dyDescent="0.25">
      <c r="A73" s="19"/>
      <c r="B73" s="20"/>
      <c r="C73" s="28">
        <v>8</v>
      </c>
      <c r="D73" s="22" t="s">
        <v>429</v>
      </c>
      <c r="E73" s="22" t="s">
        <v>429</v>
      </c>
      <c r="F73" s="44" t="s">
        <v>23</v>
      </c>
      <c r="G73" s="44">
        <v>30</v>
      </c>
      <c r="H73" s="93" t="s">
        <v>27</v>
      </c>
      <c r="I73" s="94">
        <v>3</v>
      </c>
      <c r="J73" s="77">
        <v>1</v>
      </c>
      <c r="K73" s="26">
        <f t="shared" si="4"/>
        <v>0.75</v>
      </c>
      <c r="L73" s="83"/>
    </row>
    <row r="74" spans="1:12" ht="18.5" x14ac:dyDescent="0.45">
      <c r="A74" s="14" t="s">
        <v>430</v>
      </c>
      <c r="B74" s="20"/>
      <c r="C74" s="124" t="s">
        <v>431</v>
      </c>
      <c r="D74" s="125"/>
      <c r="E74" s="106"/>
      <c r="F74" s="47"/>
      <c r="G74" s="47"/>
      <c r="H74" s="47"/>
      <c r="I74" s="47"/>
      <c r="J74" s="47"/>
      <c r="K74" s="47"/>
      <c r="L74" s="18"/>
    </row>
    <row r="75" spans="1:12" ht="29" x14ac:dyDescent="0.25">
      <c r="A75" s="19"/>
      <c r="B75" s="20"/>
      <c r="C75" s="28">
        <v>1</v>
      </c>
      <c r="D75" s="22" t="s">
        <v>432</v>
      </c>
      <c r="E75" s="22" t="s">
        <v>432</v>
      </c>
      <c r="F75" s="44" t="s">
        <v>23</v>
      </c>
      <c r="G75" s="44">
        <v>30</v>
      </c>
      <c r="H75" s="93" t="s">
        <v>27</v>
      </c>
      <c r="I75" s="94">
        <v>3</v>
      </c>
      <c r="J75" s="77">
        <v>1</v>
      </c>
      <c r="K75" s="26">
        <f t="shared" ref="K75:K90" si="5">$J75*I75/4</f>
        <v>0.75</v>
      </c>
      <c r="L75" s="23"/>
    </row>
    <row r="76" spans="1:12" ht="29" x14ac:dyDescent="0.25">
      <c r="A76" s="19"/>
      <c r="B76" s="20"/>
      <c r="C76" s="21">
        <v>2</v>
      </c>
      <c r="D76" s="22" t="s">
        <v>433</v>
      </c>
      <c r="E76" s="22" t="s">
        <v>433</v>
      </c>
      <c r="F76" s="44" t="s">
        <v>23</v>
      </c>
      <c r="G76" s="44">
        <v>30</v>
      </c>
      <c r="H76" s="93" t="s">
        <v>37</v>
      </c>
      <c r="I76" s="94"/>
      <c r="J76" s="77">
        <v>1</v>
      </c>
      <c r="K76" s="26">
        <f t="shared" si="5"/>
        <v>0</v>
      </c>
      <c r="L76" s="23" t="s">
        <v>434</v>
      </c>
    </row>
    <row r="77" spans="1:12" x14ac:dyDescent="0.25">
      <c r="A77" s="19"/>
      <c r="B77" s="20"/>
      <c r="C77" s="21">
        <v>3</v>
      </c>
      <c r="D77" s="22" t="s">
        <v>435</v>
      </c>
      <c r="E77" s="22" t="s">
        <v>435</v>
      </c>
      <c r="F77" s="44" t="s">
        <v>23</v>
      </c>
      <c r="G77" s="44">
        <v>60</v>
      </c>
      <c r="H77" s="93" t="s">
        <v>24</v>
      </c>
      <c r="I77" s="94"/>
      <c r="J77" s="77">
        <v>1</v>
      </c>
      <c r="K77" s="26">
        <f t="shared" si="5"/>
        <v>0</v>
      </c>
      <c r="L77" s="23"/>
    </row>
    <row r="78" spans="1:12" x14ac:dyDescent="0.25">
      <c r="A78" s="19"/>
      <c r="B78" s="20"/>
      <c r="C78" s="21">
        <v>4</v>
      </c>
      <c r="D78" s="22" t="s">
        <v>436</v>
      </c>
      <c r="E78" s="22" t="s">
        <v>436</v>
      </c>
      <c r="F78" s="44" t="s">
        <v>23</v>
      </c>
      <c r="G78" s="44">
        <v>60</v>
      </c>
      <c r="H78" s="93" t="s">
        <v>24</v>
      </c>
      <c r="I78" s="94"/>
      <c r="J78" s="77">
        <v>1</v>
      </c>
      <c r="K78" s="26">
        <f t="shared" si="5"/>
        <v>0</v>
      </c>
      <c r="L78" s="23"/>
    </row>
    <row r="79" spans="1:12" x14ac:dyDescent="0.25">
      <c r="A79" s="19"/>
      <c r="B79" s="20"/>
      <c r="C79" s="28">
        <v>5</v>
      </c>
      <c r="D79" s="22" t="s">
        <v>437</v>
      </c>
      <c r="E79" s="22" t="s">
        <v>437</v>
      </c>
      <c r="F79" s="44" t="s">
        <v>23</v>
      </c>
      <c r="G79" s="44">
        <v>60</v>
      </c>
      <c r="H79" s="93" t="s">
        <v>27</v>
      </c>
      <c r="I79" s="94">
        <v>4</v>
      </c>
      <c r="J79" s="77">
        <v>1</v>
      </c>
      <c r="K79" s="26">
        <f t="shared" si="5"/>
        <v>1</v>
      </c>
      <c r="L79" s="23"/>
    </row>
    <row r="80" spans="1:12" x14ac:dyDescent="0.25">
      <c r="A80" s="19"/>
      <c r="B80" s="20"/>
      <c r="C80" s="21">
        <v>6</v>
      </c>
      <c r="D80" s="22" t="s">
        <v>438</v>
      </c>
      <c r="E80" s="22" t="s">
        <v>438</v>
      </c>
      <c r="F80" s="44" t="s">
        <v>23</v>
      </c>
      <c r="G80" s="44">
        <v>60</v>
      </c>
      <c r="H80" s="93" t="s">
        <v>27</v>
      </c>
      <c r="I80" s="94">
        <v>3</v>
      </c>
      <c r="J80" s="77">
        <v>1</v>
      </c>
      <c r="K80" s="26">
        <f t="shared" si="5"/>
        <v>0.75</v>
      </c>
      <c r="L80" s="23"/>
    </row>
    <row r="81" spans="1:12" ht="29" x14ac:dyDescent="0.25">
      <c r="A81" s="19"/>
      <c r="B81" s="20"/>
      <c r="C81" s="21">
        <v>7</v>
      </c>
      <c r="D81" s="22" t="s">
        <v>439</v>
      </c>
      <c r="E81" s="22" t="s">
        <v>439</v>
      </c>
      <c r="F81" s="44" t="s">
        <v>23</v>
      </c>
      <c r="G81" s="44">
        <v>60</v>
      </c>
      <c r="H81" s="93" t="s">
        <v>27</v>
      </c>
      <c r="I81" s="94">
        <v>3</v>
      </c>
      <c r="J81" s="77">
        <v>1</v>
      </c>
      <c r="K81" s="26">
        <f t="shared" si="5"/>
        <v>0.75</v>
      </c>
      <c r="L81" s="23" t="s">
        <v>440</v>
      </c>
    </row>
    <row r="82" spans="1:12" x14ac:dyDescent="0.25">
      <c r="A82" s="19"/>
      <c r="B82" s="20"/>
      <c r="C82" s="21">
        <v>8</v>
      </c>
      <c r="D82" s="22" t="s">
        <v>441</v>
      </c>
      <c r="E82" s="22" t="s">
        <v>441</v>
      </c>
      <c r="F82" s="44" t="s">
        <v>23</v>
      </c>
      <c r="G82" s="44">
        <v>60</v>
      </c>
      <c r="H82" s="93" t="s">
        <v>27</v>
      </c>
      <c r="I82" s="94">
        <v>4</v>
      </c>
      <c r="J82" s="77">
        <v>1</v>
      </c>
      <c r="K82" s="26">
        <f t="shared" si="5"/>
        <v>1</v>
      </c>
      <c r="L82" s="23"/>
    </row>
    <row r="83" spans="1:12" x14ac:dyDescent="0.25">
      <c r="A83" s="19"/>
      <c r="B83" s="20"/>
      <c r="C83" s="28">
        <v>9</v>
      </c>
      <c r="D83" s="22" t="s">
        <v>442</v>
      </c>
      <c r="E83" s="22" t="s">
        <v>442</v>
      </c>
      <c r="F83" s="44" t="s">
        <v>23</v>
      </c>
      <c r="G83" s="44">
        <v>60</v>
      </c>
      <c r="H83" s="93" t="s">
        <v>27</v>
      </c>
      <c r="I83" s="94">
        <v>4</v>
      </c>
      <c r="J83" s="77">
        <v>1</v>
      </c>
      <c r="K83" s="26">
        <f t="shared" si="5"/>
        <v>1</v>
      </c>
      <c r="L83" s="23"/>
    </row>
    <row r="84" spans="1:12" x14ac:dyDescent="0.25">
      <c r="A84" s="19"/>
      <c r="B84" s="20"/>
      <c r="C84" s="21">
        <v>10</v>
      </c>
      <c r="D84" s="22" t="s">
        <v>443</v>
      </c>
      <c r="E84" s="22" t="s">
        <v>443</v>
      </c>
      <c r="F84" s="44" t="s">
        <v>23</v>
      </c>
      <c r="G84" s="44">
        <v>60</v>
      </c>
      <c r="H84" s="93" t="s">
        <v>27</v>
      </c>
      <c r="I84" s="94">
        <v>2</v>
      </c>
      <c r="J84" s="77">
        <v>1</v>
      </c>
      <c r="K84" s="26">
        <f t="shared" si="5"/>
        <v>0.5</v>
      </c>
      <c r="L84" s="23" t="s">
        <v>444</v>
      </c>
    </row>
    <row r="85" spans="1:12" x14ac:dyDescent="0.25">
      <c r="A85" s="19"/>
      <c r="B85" s="20"/>
      <c r="C85" s="21">
        <v>11</v>
      </c>
      <c r="D85" s="22" t="s">
        <v>445</v>
      </c>
      <c r="E85" s="22" t="s">
        <v>445</v>
      </c>
      <c r="F85" s="44" t="s">
        <v>23</v>
      </c>
      <c r="G85" s="44">
        <v>60</v>
      </c>
      <c r="H85" s="93" t="s">
        <v>27</v>
      </c>
      <c r="I85" s="94">
        <v>4</v>
      </c>
      <c r="J85" s="77">
        <v>1</v>
      </c>
      <c r="K85" s="26">
        <f t="shared" si="5"/>
        <v>1</v>
      </c>
      <c r="L85" s="23"/>
    </row>
    <row r="86" spans="1:12" x14ac:dyDescent="0.25">
      <c r="A86" s="19"/>
      <c r="B86" s="20"/>
      <c r="C86" s="21">
        <v>12</v>
      </c>
      <c r="D86" s="22" t="s">
        <v>446</v>
      </c>
      <c r="E86" s="22" t="s">
        <v>446</v>
      </c>
      <c r="F86" s="44" t="s">
        <v>23</v>
      </c>
      <c r="G86" s="44">
        <v>60</v>
      </c>
      <c r="H86" s="93" t="s">
        <v>27</v>
      </c>
      <c r="I86" s="94">
        <v>4</v>
      </c>
      <c r="J86" s="77">
        <v>1</v>
      </c>
      <c r="K86" s="26">
        <f t="shared" si="5"/>
        <v>1</v>
      </c>
      <c r="L86" s="23"/>
    </row>
    <row r="87" spans="1:12" x14ac:dyDescent="0.25">
      <c r="A87" s="19"/>
      <c r="B87" s="20"/>
      <c r="C87" s="28">
        <v>13</v>
      </c>
      <c r="D87" s="22" t="s">
        <v>447</v>
      </c>
      <c r="E87" s="22" t="s">
        <v>447</v>
      </c>
      <c r="F87" s="44" t="s">
        <v>23</v>
      </c>
      <c r="G87" s="44">
        <v>60</v>
      </c>
      <c r="H87" s="93" t="s">
        <v>27</v>
      </c>
      <c r="I87" s="94">
        <v>4</v>
      </c>
      <c r="J87" s="77">
        <v>1</v>
      </c>
      <c r="K87" s="26">
        <f t="shared" si="5"/>
        <v>1</v>
      </c>
      <c r="L87" s="23"/>
    </row>
    <row r="88" spans="1:12" ht="31.5" x14ac:dyDescent="0.25">
      <c r="A88" s="19"/>
      <c r="B88" s="20"/>
      <c r="C88" s="21">
        <v>14</v>
      </c>
      <c r="D88" s="22" t="s">
        <v>448</v>
      </c>
      <c r="E88" s="22" t="s">
        <v>448</v>
      </c>
      <c r="F88" s="44" t="s">
        <v>23</v>
      </c>
      <c r="G88" s="44">
        <v>60</v>
      </c>
      <c r="H88" s="93" t="s">
        <v>27</v>
      </c>
      <c r="I88" s="94">
        <v>2</v>
      </c>
      <c r="J88" s="77">
        <v>1</v>
      </c>
      <c r="K88" s="26">
        <f t="shared" si="5"/>
        <v>0.5</v>
      </c>
      <c r="L88" s="23" t="s">
        <v>449</v>
      </c>
    </row>
    <row r="89" spans="1:12" x14ac:dyDescent="0.25">
      <c r="A89" s="19"/>
      <c r="B89" s="20"/>
      <c r="C89" s="21">
        <v>15</v>
      </c>
      <c r="D89" s="22" t="s">
        <v>450</v>
      </c>
      <c r="E89" s="22" t="s">
        <v>450</v>
      </c>
      <c r="F89" s="44" t="s">
        <v>23</v>
      </c>
      <c r="G89" s="44">
        <v>60</v>
      </c>
      <c r="H89" s="93" t="s">
        <v>27</v>
      </c>
      <c r="I89" s="94">
        <v>3</v>
      </c>
      <c r="J89" s="77">
        <v>1</v>
      </c>
      <c r="K89" s="26">
        <f t="shared" si="5"/>
        <v>0.75</v>
      </c>
      <c r="L89" s="23" t="s">
        <v>451</v>
      </c>
    </row>
    <row r="90" spans="1:12" ht="29" x14ac:dyDescent="0.25">
      <c r="A90" s="19"/>
      <c r="B90" s="20"/>
      <c r="C90" s="21">
        <v>16</v>
      </c>
      <c r="D90" s="22" t="s">
        <v>452</v>
      </c>
      <c r="E90" s="22" t="s">
        <v>452</v>
      </c>
      <c r="F90" s="44" t="s">
        <v>23</v>
      </c>
      <c r="G90" s="44">
        <v>60</v>
      </c>
      <c r="H90" s="93" t="s">
        <v>24</v>
      </c>
      <c r="I90" s="94"/>
      <c r="J90" s="77">
        <v>1</v>
      </c>
      <c r="K90" s="26">
        <f t="shared" si="5"/>
        <v>0</v>
      </c>
      <c r="L90" s="23" t="s">
        <v>453</v>
      </c>
    </row>
    <row r="91" spans="1:12" ht="18.5" x14ac:dyDescent="0.45">
      <c r="A91" s="14" t="s">
        <v>31</v>
      </c>
      <c r="B91" s="20"/>
      <c r="C91" s="124" t="s">
        <v>454</v>
      </c>
      <c r="D91" s="125"/>
      <c r="E91" s="106"/>
      <c r="F91" s="47"/>
      <c r="G91" s="47"/>
      <c r="H91" s="47"/>
      <c r="I91" s="47"/>
      <c r="J91" s="47"/>
      <c r="K91" s="47"/>
      <c r="L91" s="18"/>
    </row>
    <row r="92" spans="1:12" x14ac:dyDescent="0.25">
      <c r="A92" s="19"/>
      <c r="B92" s="20"/>
      <c r="C92" s="28">
        <v>1</v>
      </c>
      <c r="D92" s="22" t="s">
        <v>455</v>
      </c>
      <c r="E92" s="22" t="s">
        <v>455</v>
      </c>
      <c r="F92" s="44" t="s">
        <v>23</v>
      </c>
      <c r="G92" s="44">
        <v>30</v>
      </c>
      <c r="H92" s="93" t="s">
        <v>24</v>
      </c>
      <c r="I92" s="94"/>
      <c r="J92" s="77">
        <v>1</v>
      </c>
      <c r="K92" s="26">
        <f t="shared" ref="K92:K131" si="6">$J92*I92/4</f>
        <v>0</v>
      </c>
      <c r="L92" s="23" t="s">
        <v>456</v>
      </c>
    </row>
    <row r="93" spans="1:12" ht="29" x14ac:dyDescent="0.25">
      <c r="A93" s="19"/>
      <c r="B93" s="20"/>
      <c r="C93" s="28">
        <v>2</v>
      </c>
      <c r="D93" s="22" t="s">
        <v>457</v>
      </c>
      <c r="E93" s="22" t="s">
        <v>457</v>
      </c>
      <c r="F93" s="44" t="s">
        <v>23</v>
      </c>
      <c r="G93" s="44">
        <v>30</v>
      </c>
      <c r="H93" s="93" t="s">
        <v>24</v>
      </c>
      <c r="I93" s="94"/>
      <c r="J93" s="77">
        <v>1</v>
      </c>
      <c r="K93" s="26">
        <f t="shared" si="6"/>
        <v>0</v>
      </c>
      <c r="L93" s="23" t="s">
        <v>458</v>
      </c>
    </row>
    <row r="94" spans="1:12" x14ac:dyDescent="0.25">
      <c r="A94" s="19"/>
      <c r="B94" s="20"/>
      <c r="C94" s="28">
        <v>3</v>
      </c>
      <c r="D94" s="22" t="s">
        <v>459</v>
      </c>
      <c r="E94" s="22" t="s">
        <v>459</v>
      </c>
      <c r="F94" s="44" t="s">
        <v>23</v>
      </c>
      <c r="G94" s="44">
        <v>30</v>
      </c>
      <c r="H94" s="93" t="s">
        <v>37</v>
      </c>
      <c r="I94" s="94">
        <v>3</v>
      </c>
      <c r="J94" s="77">
        <v>1</v>
      </c>
      <c r="K94" s="26">
        <f t="shared" si="6"/>
        <v>0.75</v>
      </c>
      <c r="L94" s="131" t="s">
        <v>460</v>
      </c>
    </row>
    <row r="95" spans="1:12" x14ac:dyDescent="0.25">
      <c r="A95" s="19"/>
      <c r="B95" s="20"/>
      <c r="C95" s="28">
        <v>4</v>
      </c>
      <c r="D95" s="22" t="s">
        <v>461</v>
      </c>
      <c r="E95" s="22" t="s">
        <v>461</v>
      </c>
      <c r="F95" s="44" t="s">
        <v>23</v>
      </c>
      <c r="G95" s="44">
        <v>30</v>
      </c>
      <c r="H95" s="93" t="s">
        <v>37</v>
      </c>
      <c r="I95" s="94">
        <v>3</v>
      </c>
      <c r="J95" s="77">
        <v>1</v>
      </c>
      <c r="K95" s="26">
        <f t="shared" si="6"/>
        <v>0.75</v>
      </c>
      <c r="L95" s="132"/>
    </row>
    <row r="96" spans="1:12" x14ac:dyDescent="0.25">
      <c r="A96" s="19"/>
      <c r="B96" s="20"/>
      <c r="C96" s="28">
        <v>5</v>
      </c>
      <c r="D96" s="22" t="s">
        <v>462</v>
      </c>
      <c r="E96" s="22" t="s">
        <v>462</v>
      </c>
      <c r="F96" s="44" t="s">
        <v>23</v>
      </c>
      <c r="G96" s="44">
        <v>30</v>
      </c>
      <c r="H96" s="93" t="s">
        <v>37</v>
      </c>
      <c r="I96" s="94">
        <v>3</v>
      </c>
      <c r="J96" s="77">
        <v>1</v>
      </c>
      <c r="K96" s="26">
        <f t="shared" si="6"/>
        <v>0.75</v>
      </c>
      <c r="L96" s="132"/>
    </row>
    <row r="97" spans="1:12" x14ac:dyDescent="0.25">
      <c r="A97" s="19"/>
      <c r="B97" s="20"/>
      <c r="C97" s="28">
        <v>6</v>
      </c>
      <c r="D97" s="22" t="s">
        <v>463</v>
      </c>
      <c r="E97" s="22" t="s">
        <v>463</v>
      </c>
      <c r="F97" s="44" t="s">
        <v>23</v>
      </c>
      <c r="G97" s="44">
        <v>30</v>
      </c>
      <c r="H97" s="93" t="s">
        <v>37</v>
      </c>
      <c r="I97" s="94">
        <v>3</v>
      </c>
      <c r="J97" s="77">
        <v>1</v>
      </c>
      <c r="K97" s="26">
        <f t="shared" si="6"/>
        <v>0.75</v>
      </c>
      <c r="L97" s="133"/>
    </row>
    <row r="98" spans="1:12" x14ac:dyDescent="0.25">
      <c r="A98" s="19"/>
      <c r="B98" s="20"/>
      <c r="C98" s="28">
        <v>7</v>
      </c>
      <c r="D98" s="108" t="s">
        <v>464</v>
      </c>
      <c r="E98" s="22" t="s">
        <v>464</v>
      </c>
      <c r="F98" s="44" t="s">
        <v>23</v>
      </c>
      <c r="G98" s="44">
        <v>30</v>
      </c>
      <c r="H98" s="93" t="s">
        <v>24</v>
      </c>
      <c r="I98" s="94"/>
      <c r="J98" s="77">
        <v>1</v>
      </c>
      <c r="K98" s="26">
        <f t="shared" si="6"/>
        <v>0</v>
      </c>
      <c r="L98" s="23" t="s">
        <v>465</v>
      </c>
    </row>
    <row r="99" spans="1:12" x14ac:dyDescent="0.25">
      <c r="A99" s="19"/>
      <c r="B99" s="20"/>
      <c r="C99" s="28">
        <v>8</v>
      </c>
      <c r="D99" s="22" t="s">
        <v>466</v>
      </c>
      <c r="E99" s="22" t="s">
        <v>466</v>
      </c>
      <c r="F99" s="44" t="s">
        <v>23</v>
      </c>
      <c r="G99" s="44">
        <v>30</v>
      </c>
      <c r="H99" s="93" t="s">
        <v>27</v>
      </c>
      <c r="I99" s="94">
        <v>4</v>
      </c>
      <c r="J99" s="77">
        <v>1</v>
      </c>
      <c r="K99" s="26">
        <f t="shared" si="6"/>
        <v>1</v>
      </c>
      <c r="L99" s="23"/>
    </row>
    <row r="100" spans="1:12" x14ac:dyDescent="0.25">
      <c r="A100" s="19"/>
      <c r="B100" s="20"/>
      <c r="C100" s="28">
        <v>9</v>
      </c>
      <c r="D100" s="22" t="s">
        <v>467</v>
      </c>
      <c r="E100" s="22" t="s">
        <v>467</v>
      </c>
      <c r="F100" s="44" t="s">
        <v>23</v>
      </c>
      <c r="G100" s="44">
        <v>30</v>
      </c>
      <c r="H100" s="93" t="s">
        <v>37</v>
      </c>
      <c r="I100" s="94">
        <v>3</v>
      </c>
      <c r="J100" s="77">
        <v>1</v>
      </c>
      <c r="K100" s="26">
        <f t="shared" si="6"/>
        <v>0.75</v>
      </c>
      <c r="L100" s="131" t="s">
        <v>460</v>
      </c>
    </row>
    <row r="101" spans="1:12" x14ac:dyDescent="0.25">
      <c r="A101" s="19"/>
      <c r="B101" s="20"/>
      <c r="C101" s="28">
        <v>10</v>
      </c>
      <c r="D101" s="22" t="s">
        <v>468</v>
      </c>
      <c r="E101" s="22" t="s">
        <v>468</v>
      </c>
      <c r="F101" s="44" t="s">
        <v>23</v>
      </c>
      <c r="G101" s="44">
        <v>30</v>
      </c>
      <c r="H101" s="93" t="s">
        <v>37</v>
      </c>
      <c r="I101" s="94">
        <v>3</v>
      </c>
      <c r="J101" s="77">
        <v>1</v>
      </c>
      <c r="K101" s="26">
        <f t="shared" si="6"/>
        <v>0.75</v>
      </c>
      <c r="L101" s="132"/>
    </row>
    <row r="102" spans="1:12" x14ac:dyDescent="0.25">
      <c r="A102" s="19"/>
      <c r="B102" s="20"/>
      <c r="C102" s="28">
        <v>11</v>
      </c>
      <c r="D102" s="22" t="s">
        <v>469</v>
      </c>
      <c r="E102" s="22" t="s">
        <v>469</v>
      </c>
      <c r="F102" s="44" t="s">
        <v>23</v>
      </c>
      <c r="G102" s="44">
        <v>30</v>
      </c>
      <c r="H102" s="93" t="s">
        <v>37</v>
      </c>
      <c r="I102" s="94">
        <v>3</v>
      </c>
      <c r="J102" s="77">
        <v>1</v>
      </c>
      <c r="K102" s="26">
        <f t="shared" si="6"/>
        <v>0.75</v>
      </c>
      <c r="L102" s="132"/>
    </row>
    <row r="103" spans="1:12" x14ac:dyDescent="0.25">
      <c r="A103" s="19"/>
      <c r="B103" s="20"/>
      <c r="C103" s="28">
        <v>12</v>
      </c>
      <c r="D103" s="22" t="s">
        <v>470</v>
      </c>
      <c r="E103" s="22" t="s">
        <v>470</v>
      </c>
      <c r="F103" s="44" t="s">
        <v>23</v>
      </c>
      <c r="G103" s="44">
        <v>30</v>
      </c>
      <c r="H103" s="93" t="s">
        <v>37</v>
      </c>
      <c r="I103" s="94">
        <v>3</v>
      </c>
      <c r="J103" s="77">
        <v>1</v>
      </c>
      <c r="K103" s="26">
        <f t="shared" si="6"/>
        <v>0.75</v>
      </c>
      <c r="L103" s="132"/>
    </row>
    <row r="104" spans="1:12" x14ac:dyDescent="0.25">
      <c r="A104" s="19"/>
      <c r="B104" s="20"/>
      <c r="C104" s="28">
        <v>13</v>
      </c>
      <c r="D104" s="22" t="s">
        <v>471</v>
      </c>
      <c r="E104" s="22" t="s">
        <v>471</v>
      </c>
      <c r="F104" s="44" t="s">
        <v>23</v>
      </c>
      <c r="G104" s="44">
        <v>30</v>
      </c>
      <c r="H104" s="93" t="s">
        <v>37</v>
      </c>
      <c r="I104" s="94">
        <v>3</v>
      </c>
      <c r="J104" s="77">
        <v>1</v>
      </c>
      <c r="K104" s="26">
        <f t="shared" si="6"/>
        <v>0.75</v>
      </c>
      <c r="L104" s="132"/>
    </row>
    <row r="105" spans="1:12" x14ac:dyDescent="0.25">
      <c r="A105" s="19"/>
      <c r="B105" s="20"/>
      <c r="C105" s="28">
        <v>14</v>
      </c>
      <c r="D105" s="22" t="s">
        <v>472</v>
      </c>
      <c r="E105" s="22" t="s">
        <v>472</v>
      </c>
      <c r="F105" s="44" t="s">
        <v>23</v>
      </c>
      <c r="G105" s="44">
        <v>30</v>
      </c>
      <c r="H105" s="93" t="s">
        <v>37</v>
      </c>
      <c r="I105" s="94">
        <v>3</v>
      </c>
      <c r="J105" s="77">
        <v>1</v>
      </c>
      <c r="K105" s="26">
        <f t="shared" si="6"/>
        <v>0.75</v>
      </c>
      <c r="L105" s="133"/>
    </row>
    <row r="106" spans="1:12" ht="29" x14ac:dyDescent="0.25">
      <c r="A106" s="19"/>
      <c r="B106" s="20"/>
      <c r="C106" s="28">
        <v>15</v>
      </c>
      <c r="D106" s="22" t="s">
        <v>473</v>
      </c>
      <c r="E106" s="22" t="s">
        <v>473</v>
      </c>
      <c r="F106" s="44" t="s">
        <v>23</v>
      </c>
      <c r="G106" s="44">
        <v>30</v>
      </c>
      <c r="H106" s="93" t="s">
        <v>27</v>
      </c>
      <c r="I106" s="94">
        <v>4</v>
      </c>
      <c r="J106" s="77">
        <v>1</v>
      </c>
      <c r="K106" s="26">
        <f t="shared" si="6"/>
        <v>1</v>
      </c>
      <c r="L106" s="23" t="s">
        <v>474</v>
      </c>
    </row>
    <row r="107" spans="1:12" x14ac:dyDescent="0.25">
      <c r="A107" s="19"/>
      <c r="B107" s="20"/>
      <c r="C107" s="28">
        <v>16</v>
      </c>
      <c r="D107" s="22" t="s">
        <v>475</v>
      </c>
      <c r="E107" s="22" t="s">
        <v>475</v>
      </c>
      <c r="F107" s="44" t="s">
        <v>23</v>
      </c>
      <c r="G107" s="44">
        <v>30</v>
      </c>
      <c r="H107" s="93" t="s">
        <v>37</v>
      </c>
      <c r="I107" s="94"/>
      <c r="J107" s="77">
        <v>1</v>
      </c>
      <c r="K107" s="26">
        <f t="shared" si="6"/>
        <v>0</v>
      </c>
      <c r="L107" s="131" t="s">
        <v>460</v>
      </c>
    </row>
    <row r="108" spans="1:12" x14ac:dyDescent="0.25">
      <c r="A108" s="19"/>
      <c r="B108" s="20"/>
      <c r="C108" s="28">
        <v>17</v>
      </c>
      <c r="D108" s="22" t="s">
        <v>476</v>
      </c>
      <c r="E108" s="22" t="s">
        <v>476</v>
      </c>
      <c r="F108" s="44" t="s">
        <v>23</v>
      </c>
      <c r="G108" s="44">
        <v>30</v>
      </c>
      <c r="H108" s="93" t="s">
        <v>37</v>
      </c>
      <c r="I108" s="94"/>
      <c r="J108" s="77">
        <v>1</v>
      </c>
      <c r="K108" s="26">
        <f t="shared" si="6"/>
        <v>0</v>
      </c>
      <c r="L108" s="132"/>
    </row>
    <row r="109" spans="1:12" x14ac:dyDescent="0.25">
      <c r="A109" s="19"/>
      <c r="B109" s="20"/>
      <c r="C109" s="28">
        <v>18</v>
      </c>
      <c r="D109" s="22" t="s">
        <v>477</v>
      </c>
      <c r="E109" s="22" t="s">
        <v>477</v>
      </c>
      <c r="F109" s="44" t="s">
        <v>23</v>
      </c>
      <c r="G109" s="44">
        <v>30</v>
      </c>
      <c r="H109" s="93" t="s">
        <v>37</v>
      </c>
      <c r="I109" s="94">
        <v>3</v>
      </c>
      <c r="J109" s="77">
        <v>1</v>
      </c>
      <c r="K109" s="26">
        <f t="shared" si="6"/>
        <v>0.75</v>
      </c>
      <c r="L109" s="132"/>
    </row>
    <row r="110" spans="1:12" x14ac:dyDescent="0.25">
      <c r="A110" s="19"/>
      <c r="B110" s="20"/>
      <c r="C110" s="28">
        <v>19</v>
      </c>
      <c r="D110" s="22" t="s">
        <v>478</v>
      </c>
      <c r="E110" s="22" t="s">
        <v>478</v>
      </c>
      <c r="F110" s="44" t="s">
        <v>23</v>
      </c>
      <c r="G110" s="44">
        <v>30</v>
      </c>
      <c r="H110" s="93" t="s">
        <v>37</v>
      </c>
      <c r="I110" s="94">
        <v>3</v>
      </c>
      <c r="J110" s="77">
        <v>1</v>
      </c>
      <c r="K110" s="26">
        <f t="shared" si="6"/>
        <v>0.75</v>
      </c>
      <c r="L110" s="132"/>
    </row>
    <row r="111" spans="1:12" x14ac:dyDescent="0.25">
      <c r="A111" s="19"/>
      <c r="B111" s="20"/>
      <c r="C111" s="28">
        <v>20</v>
      </c>
      <c r="D111" s="22" t="s">
        <v>479</v>
      </c>
      <c r="E111" s="22" t="s">
        <v>479</v>
      </c>
      <c r="F111" s="44" t="s">
        <v>23</v>
      </c>
      <c r="G111" s="44">
        <v>30</v>
      </c>
      <c r="H111" s="93" t="s">
        <v>37</v>
      </c>
      <c r="I111" s="94">
        <v>3</v>
      </c>
      <c r="J111" s="77">
        <v>1</v>
      </c>
      <c r="K111" s="26">
        <f t="shared" si="6"/>
        <v>0.75</v>
      </c>
      <c r="L111" s="132"/>
    </row>
    <row r="112" spans="1:12" x14ac:dyDescent="0.25">
      <c r="A112" s="19"/>
      <c r="B112" s="20"/>
      <c r="C112" s="28">
        <v>21</v>
      </c>
      <c r="D112" s="22" t="s">
        <v>480</v>
      </c>
      <c r="E112" s="22" t="s">
        <v>480</v>
      </c>
      <c r="F112" s="44" t="s">
        <v>23</v>
      </c>
      <c r="G112" s="44">
        <v>30</v>
      </c>
      <c r="H112" s="93" t="s">
        <v>37</v>
      </c>
      <c r="I112" s="94">
        <v>3</v>
      </c>
      <c r="J112" s="77">
        <v>1</v>
      </c>
      <c r="K112" s="26">
        <f t="shared" si="6"/>
        <v>0.75</v>
      </c>
      <c r="L112" s="132"/>
    </row>
    <row r="113" spans="1:12" x14ac:dyDescent="0.25">
      <c r="A113" s="19"/>
      <c r="B113" s="20"/>
      <c r="C113" s="28">
        <v>22</v>
      </c>
      <c r="D113" s="22" t="s">
        <v>481</v>
      </c>
      <c r="E113" s="22" t="s">
        <v>481</v>
      </c>
      <c r="F113" s="44" t="s">
        <v>23</v>
      </c>
      <c r="G113" s="44">
        <v>30</v>
      </c>
      <c r="H113" s="93" t="s">
        <v>37</v>
      </c>
      <c r="I113" s="94">
        <v>3</v>
      </c>
      <c r="J113" s="77">
        <v>1</v>
      </c>
      <c r="K113" s="26">
        <f t="shared" si="6"/>
        <v>0.75</v>
      </c>
      <c r="L113" s="133"/>
    </row>
    <row r="114" spans="1:12" x14ac:dyDescent="0.25">
      <c r="A114" s="19"/>
      <c r="B114" s="20"/>
      <c r="C114" s="28">
        <v>23</v>
      </c>
      <c r="D114" s="22" t="s">
        <v>482</v>
      </c>
      <c r="E114" s="22" t="s">
        <v>482</v>
      </c>
      <c r="F114" s="44" t="s">
        <v>23</v>
      </c>
      <c r="G114" s="44">
        <v>30</v>
      </c>
      <c r="H114" s="93" t="s">
        <v>27</v>
      </c>
      <c r="I114" s="94">
        <v>4</v>
      </c>
      <c r="J114" s="77">
        <v>1</v>
      </c>
      <c r="K114" s="26">
        <f t="shared" si="6"/>
        <v>1</v>
      </c>
      <c r="L114" s="23" t="s">
        <v>483</v>
      </c>
    </row>
    <row r="115" spans="1:12" x14ac:dyDescent="0.25">
      <c r="A115" s="19"/>
      <c r="B115" s="20"/>
      <c r="C115" s="28">
        <v>24</v>
      </c>
      <c r="D115" s="22" t="s">
        <v>484</v>
      </c>
      <c r="E115" s="22" t="s">
        <v>484</v>
      </c>
      <c r="F115" s="44" t="s">
        <v>23</v>
      </c>
      <c r="G115" s="44">
        <v>30</v>
      </c>
      <c r="H115" s="93" t="s">
        <v>27</v>
      </c>
      <c r="I115" s="94">
        <v>4</v>
      </c>
      <c r="J115" s="77">
        <v>1</v>
      </c>
      <c r="K115" s="26">
        <f t="shared" si="6"/>
        <v>1</v>
      </c>
      <c r="L115" s="23" t="s">
        <v>485</v>
      </c>
    </row>
    <row r="116" spans="1:12" x14ac:dyDescent="0.25">
      <c r="A116" s="19"/>
      <c r="B116" s="20"/>
      <c r="C116" s="28">
        <v>25</v>
      </c>
      <c r="D116" s="22" t="s">
        <v>486</v>
      </c>
      <c r="E116" s="22" t="s">
        <v>486</v>
      </c>
      <c r="F116" s="44" t="s">
        <v>23</v>
      </c>
      <c r="G116" s="44">
        <v>30</v>
      </c>
      <c r="H116" s="93" t="s">
        <v>27</v>
      </c>
      <c r="I116" s="94">
        <v>4</v>
      </c>
      <c r="J116" s="77">
        <v>1</v>
      </c>
      <c r="K116" s="26">
        <f t="shared" si="6"/>
        <v>1</v>
      </c>
      <c r="L116" s="23"/>
    </row>
    <row r="117" spans="1:12" x14ac:dyDescent="0.25">
      <c r="A117" s="19"/>
      <c r="B117" s="20"/>
      <c r="C117" s="28">
        <v>26</v>
      </c>
      <c r="D117" s="22" t="s">
        <v>487</v>
      </c>
      <c r="E117" s="22" t="s">
        <v>487</v>
      </c>
      <c r="F117" s="44" t="s">
        <v>23</v>
      </c>
      <c r="G117" s="44">
        <v>60</v>
      </c>
      <c r="H117" s="93" t="s">
        <v>37</v>
      </c>
      <c r="I117" s="94">
        <v>3</v>
      </c>
      <c r="J117" s="77">
        <v>1</v>
      </c>
      <c r="K117" s="26">
        <f t="shared" si="6"/>
        <v>0.75</v>
      </c>
      <c r="L117" s="131" t="s">
        <v>460</v>
      </c>
    </row>
    <row r="118" spans="1:12" x14ac:dyDescent="0.25">
      <c r="A118" s="19"/>
      <c r="B118" s="20"/>
      <c r="C118" s="28">
        <v>27</v>
      </c>
      <c r="D118" s="22" t="s">
        <v>488</v>
      </c>
      <c r="E118" s="22" t="s">
        <v>488</v>
      </c>
      <c r="F118" s="44" t="s">
        <v>23</v>
      </c>
      <c r="G118" s="44">
        <v>60</v>
      </c>
      <c r="H118" s="93" t="s">
        <v>37</v>
      </c>
      <c r="I118" s="94">
        <v>3</v>
      </c>
      <c r="J118" s="77">
        <v>1</v>
      </c>
      <c r="K118" s="26">
        <f t="shared" si="6"/>
        <v>0.75</v>
      </c>
      <c r="L118" s="132"/>
    </row>
    <row r="119" spans="1:12" x14ac:dyDescent="0.25">
      <c r="A119" s="19"/>
      <c r="B119" s="20"/>
      <c r="C119" s="28">
        <v>28</v>
      </c>
      <c r="D119" s="22" t="s">
        <v>489</v>
      </c>
      <c r="E119" s="22" t="s">
        <v>489</v>
      </c>
      <c r="F119" s="44" t="s">
        <v>23</v>
      </c>
      <c r="G119" s="44">
        <v>60</v>
      </c>
      <c r="H119" s="93" t="s">
        <v>37</v>
      </c>
      <c r="I119" s="94">
        <v>3</v>
      </c>
      <c r="J119" s="77">
        <v>1</v>
      </c>
      <c r="K119" s="26">
        <f t="shared" si="6"/>
        <v>0.75</v>
      </c>
      <c r="L119" s="132"/>
    </row>
    <row r="120" spans="1:12" x14ac:dyDescent="0.25">
      <c r="A120" s="19"/>
      <c r="B120" s="20"/>
      <c r="C120" s="28">
        <v>29</v>
      </c>
      <c r="D120" s="22" t="s">
        <v>490</v>
      </c>
      <c r="E120" s="22" t="s">
        <v>490</v>
      </c>
      <c r="F120" s="44" t="s">
        <v>23</v>
      </c>
      <c r="G120" s="44">
        <v>60</v>
      </c>
      <c r="H120" s="93" t="s">
        <v>37</v>
      </c>
      <c r="I120" s="94">
        <v>3</v>
      </c>
      <c r="J120" s="77">
        <v>1</v>
      </c>
      <c r="K120" s="26">
        <f t="shared" si="6"/>
        <v>0.75</v>
      </c>
      <c r="L120" s="132"/>
    </row>
    <row r="121" spans="1:12" x14ac:dyDescent="0.25">
      <c r="A121" s="19"/>
      <c r="B121" s="20"/>
      <c r="C121" s="28">
        <v>30</v>
      </c>
      <c r="D121" s="22" t="s">
        <v>491</v>
      </c>
      <c r="E121" s="22" t="s">
        <v>491</v>
      </c>
      <c r="F121" s="44" t="s">
        <v>23</v>
      </c>
      <c r="G121" s="44">
        <v>60</v>
      </c>
      <c r="H121" s="93" t="s">
        <v>37</v>
      </c>
      <c r="I121" s="94">
        <v>3</v>
      </c>
      <c r="J121" s="77">
        <v>1</v>
      </c>
      <c r="K121" s="26">
        <f t="shared" si="6"/>
        <v>0.75</v>
      </c>
      <c r="L121" s="132"/>
    </row>
    <row r="122" spans="1:12" x14ac:dyDescent="0.25">
      <c r="A122" s="19"/>
      <c r="B122" s="20"/>
      <c r="C122" s="28">
        <v>31</v>
      </c>
      <c r="D122" s="22" t="s">
        <v>492</v>
      </c>
      <c r="E122" s="22" t="s">
        <v>492</v>
      </c>
      <c r="F122" s="44" t="s">
        <v>23</v>
      </c>
      <c r="G122" s="44">
        <v>60</v>
      </c>
      <c r="H122" s="93" t="s">
        <v>37</v>
      </c>
      <c r="I122" s="94">
        <v>3</v>
      </c>
      <c r="J122" s="77">
        <v>1</v>
      </c>
      <c r="K122" s="26">
        <f t="shared" si="6"/>
        <v>0.75</v>
      </c>
      <c r="L122" s="133"/>
    </row>
    <row r="123" spans="1:12" x14ac:dyDescent="0.25">
      <c r="A123" s="19"/>
      <c r="B123" s="20"/>
      <c r="C123" s="28">
        <v>32</v>
      </c>
      <c r="D123" s="22" t="s">
        <v>493</v>
      </c>
      <c r="E123" s="22" t="s">
        <v>493</v>
      </c>
      <c r="F123" s="44" t="s">
        <v>74</v>
      </c>
      <c r="G123" s="44">
        <v>60</v>
      </c>
      <c r="H123" s="93" t="s">
        <v>24</v>
      </c>
      <c r="I123" s="94"/>
      <c r="J123" s="77">
        <v>0.5</v>
      </c>
      <c r="K123" s="26">
        <f t="shared" si="6"/>
        <v>0</v>
      </c>
      <c r="L123" s="131" t="s">
        <v>494</v>
      </c>
    </row>
    <row r="124" spans="1:12" x14ac:dyDescent="0.25">
      <c r="A124" s="19"/>
      <c r="B124" s="20"/>
      <c r="C124" s="28">
        <v>33</v>
      </c>
      <c r="D124" s="22" t="s">
        <v>495</v>
      </c>
      <c r="E124" s="22" t="s">
        <v>495</v>
      </c>
      <c r="F124" s="44" t="s">
        <v>74</v>
      </c>
      <c r="G124" s="44">
        <v>60</v>
      </c>
      <c r="H124" s="93" t="s">
        <v>24</v>
      </c>
      <c r="I124" s="94"/>
      <c r="J124" s="77">
        <v>0.5</v>
      </c>
      <c r="K124" s="26">
        <f t="shared" si="6"/>
        <v>0</v>
      </c>
      <c r="L124" s="132"/>
    </row>
    <row r="125" spans="1:12" x14ac:dyDescent="0.25">
      <c r="A125" s="19"/>
      <c r="B125" s="20"/>
      <c r="C125" s="28">
        <v>34</v>
      </c>
      <c r="D125" s="22" t="s">
        <v>496</v>
      </c>
      <c r="E125" s="22" t="s">
        <v>496</v>
      </c>
      <c r="F125" s="44" t="s">
        <v>74</v>
      </c>
      <c r="G125" s="44">
        <v>60</v>
      </c>
      <c r="H125" s="93" t="s">
        <v>24</v>
      </c>
      <c r="I125" s="94"/>
      <c r="J125" s="77">
        <v>0.5</v>
      </c>
      <c r="K125" s="26">
        <f t="shared" si="6"/>
        <v>0</v>
      </c>
      <c r="L125" s="132"/>
    </row>
    <row r="126" spans="1:12" x14ac:dyDescent="0.25">
      <c r="A126" s="19"/>
      <c r="B126" s="20"/>
      <c r="C126" s="28">
        <v>35</v>
      </c>
      <c r="D126" s="22" t="s">
        <v>497</v>
      </c>
      <c r="E126" s="22" t="s">
        <v>497</v>
      </c>
      <c r="F126" s="44" t="s">
        <v>74</v>
      </c>
      <c r="G126" s="44">
        <v>60</v>
      </c>
      <c r="H126" s="93" t="s">
        <v>24</v>
      </c>
      <c r="I126" s="94"/>
      <c r="J126" s="77">
        <v>0.5</v>
      </c>
      <c r="K126" s="26">
        <f t="shared" si="6"/>
        <v>0</v>
      </c>
      <c r="L126" s="132"/>
    </row>
    <row r="127" spans="1:12" x14ac:dyDescent="0.25">
      <c r="A127" s="19"/>
      <c r="B127" s="20"/>
      <c r="C127" s="28">
        <v>36</v>
      </c>
      <c r="D127" s="22" t="s">
        <v>498</v>
      </c>
      <c r="E127" s="22" t="s">
        <v>498</v>
      </c>
      <c r="F127" s="44" t="s">
        <v>74</v>
      </c>
      <c r="G127" s="44">
        <v>60</v>
      </c>
      <c r="H127" s="93" t="s">
        <v>24</v>
      </c>
      <c r="I127" s="94"/>
      <c r="J127" s="77">
        <v>0.5</v>
      </c>
      <c r="K127" s="26">
        <f t="shared" si="6"/>
        <v>0</v>
      </c>
      <c r="L127" s="132"/>
    </row>
    <row r="128" spans="1:12" x14ac:dyDescent="0.25">
      <c r="A128" s="19"/>
      <c r="B128" s="20"/>
      <c r="C128" s="28">
        <v>37</v>
      </c>
      <c r="D128" s="22" t="s">
        <v>499</v>
      </c>
      <c r="E128" s="22" t="s">
        <v>499</v>
      </c>
      <c r="F128" s="44" t="s">
        <v>74</v>
      </c>
      <c r="G128" s="44">
        <v>60</v>
      </c>
      <c r="H128" s="93" t="s">
        <v>24</v>
      </c>
      <c r="I128" s="94"/>
      <c r="J128" s="77">
        <v>0.5</v>
      </c>
      <c r="K128" s="26">
        <f t="shared" si="6"/>
        <v>0</v>
      </c>
      <c r="L128" s="133"/>
    </row>
    <row r="129" spans="1:12" x14ac:dyDescent="0.25">
      <c r="A129" s="19"/>
      <c r="B129" s="20"/>
      <c r="C129" s="28">
        <v>38</v>
      </c>
      <c r="D129" s="22" t="s">
        <v>500</v>
      </c>
      <c r="E129" s="22" t="s">
        <v>500</v>
      </c>
      <c r="F129" s="44" t="s">
        <v>74</v>
      </c>
      <c r="G129" s="44">
        <v>60</v>
      </c>
      <c r="H129" s="93" t="s">
        <v>24</v>
      </c>
      <c r="I129" s="94"/>
      <c r="J129" s="77">
        <v>0.5</v>
      </c>
      <c r="K129" s="26">
        <f t="shared" si="6"/>
        <v>0</v>
      </c>
      <c r="L129" s="131" t="s">
        <v>501</v>
      </c>
    </row>
    <row r="130" spans="1:12" x14ac:dyDescent="0.25">
      <c r="A130" s="19"/>
      <c r="B130" s="20"/>
      <c r="C130" s="28">
        <v>39</v>
      </c>
      <c r="D130" s="22" t="s">
        <v>502</v>
      </c>
      <c r="E130" s="22" t="s">
        <v>502</v>
      </c>
      <c r="F130" s="44" t="s">
        <v>74</v>
      </c>
      <c r="G130" s="44">
        <v>60</v>
      </c>
      <c r="H130" s="93" t="s">
        <v>24</v>
      </c>
      <c r="I130" s="94"/>
      <c r="J130" s="77">
        <v>0.5</v>
      </c>
      <c r="K130" s="26">
        <f t="shared" si="6"/>
        <v>0</v>
      </c>
      <c r="L130" s="132"/>
    </row>
    <row r="131" spans="1:12" ht="14.15" customHeight="1" x14ac:dyDescent="0.25">
      <c r="A131" s="19"/>
      <c r="B131" s="20"/>
      <c r="C131" s="28">
        <v>40</v>
      </c>
      <c r="D131" s="22" t="s">
        <v>503</v>
      </c>
      <c r="E131" s="22" t="s">
        <v>503</v>
      </c>
      <c r="F131" s="44" t="s">
        <v>74</v>
      </c>
      <c r="G131" s="44">
        <v>60</v>
      </c>
      <c r="H131" s="93" t="s">
        <v>24</v>
      </c>
      <c r="I131" s="94"/>
      <c r="J131" s="77">
        <v>0.5</v>
      </c>
      <c r="K131" s="26">
        <f t="shared" si="6"/>
        <v>0</v>
      </c>
      <c r="L131" s="133"/>
    </row>
    <row r="132" spans="1:12" ht="18.5" x14ac:dyDescent="0.45">
      <c r="A132" s="14" t="s">
        <v>31</v>
      </c>
      <c r="B132" s="20"/>
      <c r="C132" s="124" t="s">
        <v>149</v>
      </c>
      <c r="D132" s="125"/>
      <c r="E132" s="106"/>
      <c r="F132" s="47"/>
      <c r="G132" s="47"/>
      <c r="H132" s="47"/>
      <c r="I132" s="47"/>
      <c r="J132" s="47"/>
      <c r="K132" s="47"/>
      <c r="L132" s="18"/>
    </row>
    <row r="133" spans="1:12" ht="29" x14ac:dyDescent="0.25">
      <c r="A133" s="19"/>
      <c r="B133" s="20"/>
      <c r="C133" s="28">
        <v>1</v>
      </c>
      <c r="D133" s="22" t="s">
        <v>150</v>
      </c>
      <c r="E133" s="44" t="s">
        <v>151</v>
      </c>
      <c r="F133" s="44" t="s">
        <v>23</v>
      </c>
      <c r="G133" s="44">
        <v>30</v>
      </c>
      <c r="H133" s="93" t="s">
        <v>27</v>
      </c>
      <c r="I133" s="94">
        <v>4</v>
      </c>
      <c r="J133" s="77">
        <v>1</v>
      </c>
      <c r="K133" s="26">
        <f t="shared" ref="K133:K145" si="7">$J133*I133/4</f>
        <v>1</v>
      </c>
      <c r="L133" s="23" t="s">
        <v>504</v>
      </c>
    </row>
    <row r="134" spans="1:12" ht="29" x14ac:dyDescent="0.25">
      <c r="A134" s="19"/>
      <c r="B134" s="20"/>
      <c r="C134" s="28">
        <v>2</v>
      </c>
      <c r="D134" s="22" t="s">
        <v>152</v>
      </c>
      <c r="E134" s="44" t="s">
        <v>153</v>
      </c>
      <c r="F134" s="44" t="s">
        <v>23</v>
      </c>
      <c r="G134" s="44">
        <v>30</v>
      </c>
      <c r="H134" s="93" t="s">
        <v>24</v>
      </c>
      <c r="I134" s="94">
        <v>4</v>
      </c>
      <c r="J134" s="77">
        <v>1</v>
      </c>
      <c r="K134" s="26">
        <f t="shared" si="7"/>
        <v>1</v>
      </c>
      <c r="L134" s="23" t="s">
        <v>154</v>
      </c>
    </row>
    <row r="135" spans="1:12" ht="43.5" x14ac:dyDescent="0.25">
      <c r="A135" s="19"/>
      <c r="B135" s="20"/>
      <c r="C135" s="28">
        <v>3</v>
      </c>
      <c r="D135" s="22" t="s">
        <v>160</v>
      </c>
      <c r="E135" s="44" t="s">
        <v>161</v>
      </c>
      <c r="F135" s="44" t="s">
        <v>23</v>
      </c>
      <c r="G135" s="44">
        <v>30</v>
      </c>
      <c r="H135" s="93" t="s">
        <v>27</v>
      </c>
      <c r="I135" s="94">
        <v>4</v>
      </c>
      <c r="J135" s="77">
        <v>1</v>
      </c>
      <c r="K135" s="26">
        <f t="shared" si="7"/>
        <v>1</v>
      </c>
      <c r="L135" s="23" t="s">
        <v>505</v>
      </c>
    </row>
    <row r="136" spans="1:12" ht="29" x14ac:dyDescent="0.25">
      <c r="A136" s="19"/>
      <c r="B136" s="20"/>
      <c r="C136" s="28">
        <v>4</v>
      </c>
      <c r="D136" s="22" t="s">
        <v>162</v>
      </c>
      <c r="E136" s="44" t="s">
        <v>163</v>
      </c>
      <c r="F136" s="44" t="s">
        <v>23</v>
      </c>
      <c r="G136" s="44">
        <v>60</v>
      </c>
      <c r="H136" s="93" t="s">
        <v>27</v>
      </c>
      <c r="I136" s="94">
        <v>4</v>
      </c>
      <c r="J136" s="77">
        <v>1</v>
      </c>
      <c r="K136" s="26">
        <f t="shared" si="7"/>
        <v>1</v>
      </c>
      <c r="L136" s="23"/>
    </row>
    <row r="137" spans="1:12" ht="29" x14ac:dyDescent="0.25">
      <c r="A137" s="19"/>
      <c r="B137" s="20"/>
      <c r="C137" s="28">
        <v>5</v>
      </c>
      <c r="D137" s="108" t="s">
        <v>166</v>
      </c>
      <c r="E137" s="44" t="s">
        <v>167</v>
      </c>
      <c r="F137" s="44" t="s">
        <v>23</v>
      </c>
      <c r="G137" s="44">
        <v>60</v>
      </c>
      <c r="H137" s="93" t="s">
        <v>24</v>
      </c>
      <c r="I137" s="94"/>
      <c r="J137" s="77">
        <v>1</v>
      </c>
      <c r="K137" s="26">
        <f t="shared" si="7"/>
        <v>0</v>
      </c>
      <c r="L137" s="23" t="s">
        <v>77</v>
      </c>
    </row>
    <row r="138" spans="1:12" ht="43.5" x14ac:dyDescent="0.25">
      <c r="A138" s="19"/>
      <c r="B138" s="20"/>
      <c r="C138" s="28">
        <v>6</v>
      </c>
      <c r="D138" s="22" t="s">
        <v>157</v>
      </c>
      <c r="E138" s="44" t="s">
        <v>158</v>
      </c>
      <c r="F138" s="44" t="s">
        <v>23</v>
      </c>
      <c r="G138" s="44">
        <v>60</v>
      </c>
      <c r="H138" s="93" t="s">
        <v>27</v>
      </c>
      <c r="I138" s="94">
        <v>4</v>
      </c>
      <c r="J138" s="77">
        <v>1</v>
      </c>
      <c r="K138" s="26">
        <f t="shared" si="7"/>
        <v>1</v>
      </c>
      <c r="L138" s="23" t="s">
        <v>506</v>
      </c>
    </row>
    <row r="139" spans="1:12" ht="43.5" x14ac:dyDescent="0.25">
      <c r="A139" s="19"/>
      <c r="B139" s="20"/>
      <c r="C139" s="28">
        <v>7</v>
      </c>
      <c r="D139" s="108" t="s">
        <v>164</v>
      </c>
      <c r="E139" s="44" t="s">
        <v>165</v>
      </c>
      <c r="F139" s="44" t="s">
        <v>23</v>
      </c>
      <c r="G139" s="44">
        <v>90</v>
      </c>
      <c r="H139" s="93" t="s">
        <v>24</v>
      </c>
      <c r="I139" s="94"/>
      <c r="J139" s="77">
        <v>1</v>
      </c>
      <c r="K139" s="26">
        <f t="shared" si="7"/>
        <v>0</v>
      </c>
      <c r="L139" s="23" t="s">
        <v>77</v>
      </c>
    </row>
    <row r="140" spans="1:12" x14ac:dyDescent="0.25">
      <c r="A140" s="19"/>
      <c r="B140" s="20"/>
      <c r="C140" s="28">
        <v>8</v>
      </c>
      <c r="D140" s="22" t="s">
        <v>171</v>
      </c>
      <c r="E140" s="44" t="s">
        <v>172</v>
      </c>
      <c r="F140" s="44" t="s">
        <v>74</v>
      </c>
      <c r="G140" s="44">
        <v>60</v>
      </c>
      <c r="H140" s="93" t="s">
        <v>27</v>
      </c>
      <c r="I140" s="94">
        <v>0</v>
      </c>
      <c r="J140" s="77">
        <v>1</v>
      </c>
      <c r="K140" s="26">
        <f t="shared" si="7"/>
        <v>0</v>
      </c>
      <c r="L140" s="23"/>
    </row>
    <row r="141" spans="1:12" ht="52.5" x14ac:dyDescent="0.25">
      <c r="A141" s="19"/>
      <c r="B141" s="20"/>
      <c r="C141" s="28">
        <v>9</v>
      </c>
      <c r="D141" s="22" t="s">
        <v>174</v>
      </c>
      <c r="E141" s="44" t="s">
        <v>175</v>
      </c>
      <c r="F141" s="44" t="s">
        <v>74</v>
      </c>
      <c r="G141" s="44">
        <v>60</v>
      </c>
      <c r="H141" s="93" t="s">
        <v>37</v>
      </c>
      <c r="I141" s="94">
        <v>3</v>
      </c>
      <c r="J141" s="77">
        <v>1</v>
      </c>
      <c r="K141" s="26">
        <f t="shared" si="7"/>
        <v>0.75</v>
      </c>
      <c r="L141" s="23" t="s">
        <v>173</v>
      </c>
    </row>
    <row r="142" spans="1:12" ht="29" x14ac:dyDescent="0.25">
      <c r="A142" s="19"/>
      <c r="B142" s="20"/>
      <c r="C142" s="21">
        <v>10</v>
      </c>
      <c r="D142" s="22" t="s">
        <v>169</v>
      </c>
      <c r="E142" s="44" t="s">
        <v>170</v>
      </c>
      <c r="F142" s="44" t="s">
        <v>74</v>
      </c>
      <c r="G142" s="44">
        <v>90</v>
      </c>
      <c r="H142" s="93" t="s">
        <v>27</v>
      </c>
      <c r="I142" s="94">
        <v>4</v>
      </c>
      <c r="J142" s="78">
        <v>0.5</v>
      </c>
      <c r="K142" s="26">
        <f t="shared" si="7"/>
        <v>0.5</v>
      </c>
      <c r="L142" s="23" t="s">
        <v>176</v>
      </c>
    </row>
    <row r="143" spans="1:12" ht="29" x14ac:dyDescent="0.25">
      <c r="A143" s="19"/>
      <c r="B143" s="20"/>
      <c r="C143" s="21">
        <v>11</v>
      </c>
      <c r="D143" s="22" t="s">
        <v>177</v>
      </c>
      <c r="E143" s="44" t="s">
        <v>178</v>
      </c>
      <c r="F143" s="44" t="s">
        <v>74</v>
      </c>
      <c r="G143" s="44">
        <v>90</v>
      </c>
      <c r="H143" s="93" t="s">
        <v>28</v>
      </c>
      <c r="I143" s="94">
        <v>0</v>
      </c>
      <c r="J143" s="78">
        <v>0.5</v>
      </c>
      <c r="K143" s="26">
        <f t="shared" si="7"/>
        <v>0</v>
      </c>
      <c r="L143" s="23"/>
    </row>
    <row r="144" spans="1:12" x14ac:dyDescent="0.25">
      <c r="A144" s="19"/>
      <c r="B144" s="20"/>
      <c r="C144" s="21">
        <v>12</v>
      </c>
      <c r="D144" s="22" t="s">
        <v>179</v>
      </c>
      <c r="E144" s="44" t="s">
        <v>180</v>
      </c>
      <c r="F144" s="44" t="s">
        <v>74</v>
      </c>
      <c r="G144" s="44">
        <v>90</v>
      </c>
      <c r="H144" s="93" t="s">
        <v>27</v>
      </c>
      <c r="I144" s="94">
        <v>4</v>
      </c>
      <c r="J144" s="78">
        <v>0.5</v>
      </c>
      <c r="K144" s="26">
        <f t="shared" si="7"/>
        <v>0.5</v>
      </c>
      <c r="L144" s="23"/>
    </row>
    <row r="145" spans="1:12" x14ac:dyDescent="0.25">
      <c r="A145" s="19"/>
      <c r="B145" s="20"/>
      <c r="C145" s="30">
        <v>13</v>
      </c>
      <c r="D145" s="22" t="s">
        <v>181</v>
      </c>
      <c r="E145" s="44" t="s">
        <v>182</v>
      </c>
      <c r="F145" s="54" t="s">
        <v>74</v>
      </c>
      <c r="G145" s="54">
        <v>90</v>
      </c>
      <c r="H145" s="93" t="s">
        <v>27</v>
      </c>
      <c r="I145" s="94">
        <v>4</v>
      </c>
      <c r="J145" s="81">
        <v>0.5</v>
      </c>
      <c r="K145" s="82">
        <f t="shared" si="7"/>
        <v>0.5</v>
      </c>
      <c r="L145" s="83"/>
    </row>
    <row r="146" spans="1:12" ht="10.5" x14ac:dyDescent="0.25">
      <c r="A146" s="33"/>
      <c r="B146" s="34"/>
      <c r="C146" s="6"/>
      <c r="D146" s="6"/>
      <c r="E146" s="6"/>
      <c r="F146" s="6"/>
      <c r="G146" s="6"/>
      <c r="H146" s="6"/>
      <c r="I146" s="6"/>
      <c r="J146" s="69"/>
      <c r="K146" s="6"/>
      <c r="L146" s="84"/>
    </row>
    <row r="147" spans="1:12" x14ac:dyDescent="0.25">
      <c r="B147" s="6"/>
      <c r="C147" s="126" t="s">
        <v>32</v>
      </c>
      <c r="D147" s="127"/>
      <c r="E147" s="107"/>
      <c r="F147" s="107"/>
      <c r="G147" s="107"/>
      <c r="H147" s="75" t="str">
        <f>COUNTIF(H9:H145,"Y")&amp;" out of "&amp;COUNTIF(H9:H145,"Y")+COUNTIF(H9:H145,"N")+COUNTIF(H9:H145,"P")</f>
        <v>75 out of 102</v>
      </c>
      <c r="I147" s="76">
        <f>IF(ISERROR(AVERAGE(I9:I16,I18:I24,I26:I57,I59:I73, I75:I90, I92:I131, I133:I145)),"",AVERAGE(I9:I16,I18:I24,I26:I57,I59:I73, I75:I90, I92:I131, I45:I133))</f>
        <v>3.5270270270270272</v>
      </c>
      <c r="J147" s="76">
        <f>SUM(J9:J145)</f>
        <v>122</v>
      </c>
      <c r="K147" s="76">
        <f>SUM(K9:K145)</f>
        <v>85.25</v>
      </c>
      <c r="L147" s="88"/>
    </row>
    <row r="148" spans="1:12" x14ac:dyDescent="0.25">
      <c r="B148" s="6"/>
      <c r="C148" s="6"/>
      <c r="D148" s="36" t="s">
        <v>33</v>
      </c>
      <c r="E148" s="36"/>
      <c r="F148" s="36"/>
      <c r="G148" s="36"/>
      <c r="H148" s="37">
        <f>IF(ISERROR(COUNTIF(H9:H145,"Y")/(COUNTIF(H9:H145,"Y")+COUNTIF(H9:H145,"N")+COUNTIF(H9:H145,"P")))," ",COUNTIF(H9:H145,"Y")/(COUNTIF(H9:H145,"Y")+COUNTIF(H9:H145,"N")+COUNTIF(H9:H145,"P")))</f>
        <v>0.73529411764705888</v>
      </c>
      <c r="I148" s="38">
        <f>IF(ISERROR(I147*0.25),"",I147*0.25)</f>
        <v>0.8817567567567568</v>
      </c>
      <c r="J148" s="38"/>
      <c r="K148" s="38">
        <f>K147/J147</f>
        <v>0.69877049180327866</v>
      </c>
      <c r="L148" s="84"/>
    </row>
    <row r="149" spans="1:12" ht="10.5" x14ac:dyDescent="0.25">
      <c r="J149" s="1"/>
    </row>
    <row r="150" spans="1:12" ht="10.5" x14ac:dyDescent="0.25">
      <c r="J150" s="1"/>
    </row>
    <row r="151" spans="1:12" x14ac:dyDescent="0.35">
      <c r="C151" s="39"/>
      <c r="D151" s="40"/>
      <c r="E151" s="40"/>
      <c r="F151" s="40"/>
      <c r="G151" s="40"/>
      <c r="J151" s="1"/>
    </row>
    <row r="152" spans="1:12" x14ac:dyDescent="0.35">
      <c r="C152" s="41"/>
      <c r="D152" s="40"/>
      <c r="E152" s="40"/>
      <c r="F152" s="40"/>
      <c r="G152" s="40"/>
      <c r="J152" s="1"/>
    </row>
    <row r="153" spans="1:12" x14ac:dyDescent="0.35">
      <c r="C153" s="41"/>
      <c r="D153" s="40"/>
      <c r="E153" s="40"/>
      <c r="F153" s="40"/>
      <c r="G153" s="40"/>
      <c r="J153" s="1"/>
    </row>
    <row r="154" spans="1:12" x14ac:dyDescent="0.35">
      <c r="C154" s="41"/>
      <c r="D154" s="40"/>
      <c r="E154" s="40"/>
      <c r="F154" s="40"/>
      <c r="G154" s="40"/>
      <c r="J154" s="1"/>
    </row>
    <row r="155" spans="1:12" x14ac:dyDescent="0.25">
      <c r="C155" s="116"/>
      <c r="D155" s="116"/>
      <c r="E155" s="103"/>
      <c r="F155" s="103"/>
      <c r="G155" s="103"/>
      <c r="J155" s="1"/>
    </row>
    <row r="156" spans="1:12" x14ac:dyDescent="0.35">
      <c r="C156" s="40"/>
      <c r="D156" s="40"/>
      <c r="E156" s="40"/>
      <c r="F156" s="40"/>
      <c r="G156" s="40"/>
      <c r="J156" s="1"/>
    </row>
    <row r="157" spans="1:12" ht="10.5" x14ac:dyDescent="0.25">
      <c r="J157" s="1"/>
    </row>
    <row r="158" spans="1:12" ht="10.5" x14ac:dyDescent="0.25">
      <c r="J158" s="1"/>
    </row>
    <row r="159" spans="1:12" ht="10.5" x14ac:dyDescent="0.25">
      <c r="J159" s="1"/>
    </row>
    <row r="160" spans="1:12" ht="10.5" x14ac:dyDescent="0.25">
      <c r="J160" s="1"/>
    </row>
    <row r="161" spans="10:10" ht="10.5" x14ac:dyDescent="0.25">
      <c r="J161" s="1"/>
    </row>
    <row r="162" spans="10:10" ht="10.5" x14ac:dyDescent="0.25">
      <c r="J162" s="1"/>
    </row>
    <row r="163" spans="10:10" ht="10.5" x14ac:dyDescent="0.25">
      <c r="J163" s="1"/>
    </row>
    <row r="164" spans="10:10" ht="10.5" x14ac:dyDescent="0.25">
      <c r="J164" s="1"/>
    </row>
    <row r="165" spans="10:10" ht="10.5" x14ac:dyDescent="0.25">
      <c r="J165" s="1"/>
    </row>
    <row r="166" spans="10:10" ht="10.5" x14ac:dyDescent="0.25">
      <c r="J166" s="1"/>
    </row>
    <row r="167" spans="10:10" ht="10.5" x14ac:dyDescent="0.25">
      <c r="J167" s="1"/>
    </row>
    <row r="168" spans="10:10" ht="10.5" x14ac:dyDescent="0.25">
      <c r="J168" s="1"/>
    </row>
    <row r="169" spans="10:10" ht="10.5" x14ac:dyDescent="0.25">
      <c r="J169" s="1"/>
    </row>
    <row r="170" spans="10:10" ht="10.5" x14ac:dyDescent="0.25">
      <c r="J170" s="1"/>
    </row>
    <row r="171" spans="10:10" ht="10.5" x14ac:dyDescent="0.25">
      <c r="J171" s="1"/>
    </row>
    <row r="172" spans="10:10" ht="10.5" x14ac:dyDescent="0.25">
      <c r="J172" s="1"/>
    </row>
    <row r="173" spans="10:10" ht="10.5" x14ac:dyDescent="0.25">
      <c r="J173" s="1"/>
    </row>
    <row r="174" spans="10:10" ht="10.5" x14ac:dyDescent="0.25">
      <c r="J174" s="1"/>
    </row>
    <row r="175" spans="10:10" ht="10.5" x14ac:dyDescent="0.25">
      <c r="J175" s="1"/>
    </row>
    <row r="176" spans="10:10" ht="10.5" x14ac:dyDescent="0.25">
      <c r="J176" s="1"/>
    </row>
    <row r="177" spans="10:10" ht="10.5" x14ac:dyDescent="0.25">
      <c r="J177" s="1"/>
    </row>
    <row r="178" spans="10:10" ht="10.5" x14ac:dyDescent="0.25">
      <c r="J178" s="1"/>
    </row>
    <row r="179" spans="10:10" ht="10.5" x14ac:dyDescent="0.25">
      <c r="J179" s="1"/>
    </row>
    <row r="180" spans="10:10" ht="10.5" x14ac:dyDescent="0.25">
      <c r="J180" s="1"/>
    </row>
    <row r="181" spans="10:10" ht="10.5" x14ac:dyDescent="0.25">
      <c r="J181" s="1"/>
    </row>
    <row r="182" spans="10:10" ht="10.5" x14ac:dyDescent="0.25">
      <c r="J182" s="1"/>
    </row>
    <row r="183" spans="10:10" ht="10.5" x14ac:dyDescent="0.25">
      <c r="J183" s="1"/>
    </row>
    <row r="184" spans="10:10" ht="10.5" x14ac:dyDescent="0.25">
      <c r="J184" s="1"/>
    </row>
    <row r="185" spans="10:10" ht="10.5" x14ac:dyDescent="0.25">
      <c r="J185" s="1"/>
    </row>
    <row r="186" spans="10:10" ht="10.5" x14ac:dyDescent="0.25">
      <c r="J186" s="1"/>
    </row>
    <row r="187" spans="10:10" ht="10.5" x14ac:dyDescent="0.25">
      <c r="J187" s="1"/>
    </row>
    <row r="188" spans="10:10" ht="10.5" x14ac:dyDescent="0.25">
      <c r="J188" s="1"/>
    </row>
    <row r="189" spans="10:10" ht="10.5" x14ac:dyDescent="0.25">
      <c r="J189" s="1"/>
    </row>
    <row r="190" spans="10:10" ht="10.5" x14ac:dyDescent="0.25">
      <c r="J190" s="1"/>
    </row>
    <row r="191" spans="10:10" ht="10.5" x14ac:dyDescent="0.25">
      <c r="J191" s="1"/>
    </row>
    <row r="192" spans="10:10" ht="10.5" x14ac:dyDescent="0.25">
      <c r="J192" s="1"/>
    </row>
    <row r="193" spans="10:10" ht="10.5" x14ac:dyDescent="0.25">
      <c r="J193" s="1"/>
    </row>
    <row r="194" spans="10:10" ht="10.5" x14ac:dyDescent="0.25">
      <c r="J194" s="1"/>
    </row>
    <row r="195" spans="10:10" ht="10.5" x14ac:dyDescent="0.25">
      <c r="J195" s="1"/>
    </row>
    <row r="196" spans="10:10" ht="10.5" x14ac:dyDescent="0.25">
      <c r="J196" s="1"/>
    </row>
    <row r="197" spans="10:10" ht="10.5" x14ac:dyDescent="0.25">
      <c r="J197" s="1"/>
    </row>
    <row r="198" spans="10:10" ht="10.5" x14ac:dyDescent="0.25">
      <c r="J198" s="1"/>
    </row>
    <row r="199" spans="10:10" ht="10.5" x14ac:dyDescent="0.25">
      <c r="J199" s="1"/>
    </row>
    <row r="200" spans="10:10" ht="10.5" x14ac:dyDescent="0.25">
      <c r="J200" s="1"/>
    </row>
    <row r="201" spans="10:10" ht="10.5" x14ac:dyDescent="0.25">
      <c r="J201" s="1"/>
    </row>
    <row r="202" spans="10:10" ht="10.5" x14ac:dyDescent="0.25">
      <c r="J202" s="1"/>
    </row>
    <row r="203" spans="10:10" ht="10.5" x14ac:dyDescent="0.25">
      <c r="J203" s="1"/>
    </row>
    <row r="204" spans="10:10" ht="10.5" x14ac:dyDescent="0.25">
      <c r="J204" s="1"/>
    </row>
    <row r="205" spans="10:10" ht="10.5" x14ac:dyDescent="0.25">
      <c r="J205" s="1"/>
    </row>
    <row r="206" spans="10:10" ht="10.5" x14ac:dyDescent="0.25">
      <c r="J206" s="1"/>
    </row>
    <row r="207" spans="10:10" ht="10.5" x14ac:dyDescent="0.25">
      <c r="J207" s="1"/>
    </row>
    <row r="208" spans="10:10" ht="10.5" x14ac:dyDescent="0.25">
      <c r="J208" s="1"/>
    </row>
    <row r="209" spans="10:10" ht="10.5" x14ac:dyDescent="0.25">
      <c r="J209" s="1"/>
    </row>
    <row r="210" spans="10:10" ht="10.5" x14ac:dyDescent="0.25">
      <c r="J210" s="1"/>
    </row>
    <row r="211" spans="10:10" ht="10.5" x14ac:dyDescent="0.25">
      <c r="J211" s="1"/>
    </row>
    <row r="212" spans="10:10" ht="10.5" x14ac:dyDescent="0.25">
      <c r="J212" s="1"/>
    </row>
    <row r="213" spans="10:10" ht="10.5" x14ac:dyDescent="0.25">
      <c r="J213" s="1"/>
    </row>
    <row r="214" spans="10:10" ht="10.5" x14ac:dyDescent="0.25">
      <c r="J214" s="1"/>
    </row>
    <row r="215" spans="10:10" ht="10.5" x14ac:dyDescent="0.25">
      <c r="J215" s="1"/>
    </row>
    <row r="216" spans="10:10" ht="10.5" x14ac:dyDescent="0.25">
      <c r="J216" s="1"/>
    </row>
    <row r="217" spans="10:10" ht="10.5" x14ac:dyDescent="0.25">
      <c r="J217" s="1"/>
    </row>
    <row r="218" spans="10:10" ht="10.5" x14ac:dyDescent="0.25">
      <c r="J218" s="1"/>
    </row>
    <row r="219" spans="10:10" ht="10.5" x14ac:dyDescent="0.25">
      <c r="J219" s="1"/>
    </row>
    <row r="220" spans="10:10" ht="10.5" x14ac:dyDescent="0.25">
      <c r="J220" s="1"/>
    </row>
    <row r="221" spans="10:10" ht="10.5" x14ac:dyDescent="0.25">
      <c r="J221" s="1"/>
    </row>
    <row r="222" spans="10:10" ht="10.5" x14ac:dyDescent="0.25">
      <c r="J222" s="1"/>
    </row>
    <row r="223" spans="10:10" ht="10.5" x14ac:dyDescent="0.25">
      <c r="J223" s="1"/>
    </row>
    <row r="224" spans="10:10" ht="10.5" x14ac:dyDescent="0.25">
      <c r="J224" s="1"/>
    </row>
    <row r="225" spans="10:10" ht="10.5" x14ac:dyDescent="0.25">
      <c r="J225" s="1"/>
    </row>
    <row r="226" spans="10:10" ht="10.5" x14ac:dyDescent="0.25">
      <c r="J226" s="1"/>
    </row>
    <row r="227" spans="10:10" ht="10.5" x14ac:dyDescent="0.25">
      <c r="J227" s="1"/>
    </row>
    <row r="228" spans="10:10" ht="10.5" x14ac:dyDescent="0.25">
      <c r="J228" s="1"/>
    </row>
    <row r="229" spans="10:10" ht="10.5" x14ac:dyDescent="0.25">
      <c r="J229" s="1"/>
    </row>
    <row r="230" spans="10:10" ht="10.5" x14ac:dyDescent="0.25">
      <c r="J230" s="1"/>
    </row>
    <row r="231" spans="10:10" ht="10.5" x14ac:dyDescent="0.25">
      <c r="J231" s="1"/>
    </row>
    <row r="232" spans="10:10" ht="10.5" x14ac:dyDescent="0.25">
      <c r="J232" s="1"/>
    </row>
    <row r="233" spans="10:10" ht="10.5" x14ac:dyDescent="0.25">
      <c r="J233" s="1"/>
    </row>
    <row r="234" spans="10:10" ht="10.5" x14ac:dyDescent="0.25">
      <c r="J234" s="1"/>
    </row>
    <row r="235" spans="10:10" ht="10.5" x14ac:dyDescent="0.25">
      <c r="J235" s="1"/>
    </row>
    <row r="236" spans="10:10" ht="10.5" x14ac:dyDescent="0.25">
      <c r="J236" s="1"/>
    </row>
    <row r="237" spans="10:10" ht="10.5" x14ac:dyDescent="0.25">
      <c r="J237" s="1"/>
    </row>
    <row r="238" spans="10:10" ht="10.5" x14ac:dyDescent="0.25">
      <c r="J238" s="1"/>
    </row>
    <row r="239" spans="10:10" ht="10.5" x14ac:dyDescent="0.25">
      <c r="J239" s="1"/>
    </row>
    <row r="240" spans="10:10" ht="10.5" x14ac:dyDescent="0.25">
      <c r="J240" s="1"/>
    </row>
    <row r="241" spans="10:10" ht="10.5" x14ac:dyDescent="0.25">
      <c r="J241" s="1"/>
    </row>
    <row r="242" spans="10:10" ht="10.5" x14ac:dyDescent="0.25">
      <c r="J242" s="1"/>
    </row>
    <row r="243" spans="10:10" ht="10.5" x14ac:dyDescent="0.25">
      <c r="J243" s="1"/>
    </row>
    <row r="244" spans="10:10" ht="10.5" x14ac:dyDescent="0.25">
      <c r="J244" s="1"/>
    </row>
    <row r="245" spans="10:10" ht="10.5" x14ac:dyDescent="0.25">
      <c r="J245" s="1"/>
    </row>
    <row r="246" spans="10:10" ht="10.5" x14ac:dyDescent="0.25">
      <c r="J246" s="1"/>
    </row>
    <row r="247" spans="10:10" ht="10.5" x14ac:dyDescent="0.25">
      <c r="J247" s="1"/>
    </row>
    <row r="248" spans="10:10" ht="10.5" x14ac:dyDescent="0.25">
      <c r="J248" s="1"/>
    </row>
    <row r="249" spans="10:10" ht="10.5" x14ac:dyDescent="0.25">
      <c r="J249" s="1"/>
    </row>
    <row r="250" spans="10:10" ht="10.5" x14ac:dyDescent="0.25">
      <c r="J250" s="1"/>
    </row>
    <row r="251" spans="10:10" ht="10.5" x14ac:dyDescent="0.25">
      <c r="J251" s="1"/>
    </row>
    <row r="252" spans="10:10" ht="10.5" x14ac:dyDescent="0.25">
      <c r="J252" s="1"/>
    </row>
    <row r="253" spans="10:10" ht="10.5" x14ac:dyDescent="0.25">
      <c r="J253" s="1"/>
    </row>
    <row r="254" spans="10:10" ht="10.5" x14ac:dyDescent="0.25">
      <c r="J254" s="1"/>
    </row>
    <row r="255" spans="10:10" ht="10.5" x14ac:dyDescent="0.25">
      <c r="J255" s="1"/>
    </row>
    <row r="256" spans="10:10" ht="10.5" x14ac:dyDescent="0.25">
      <c r="J256" s="1"/>
    </row>
    <row r="257" spans="10:10" ht="10.5" x14ac:dyDescent="0.25">
      <c r="J257" s="1"/>
    </row>
    <row r="258" spans="10:10" ht="10.5" x14ac:dyDescent="0.25">
      <c r="J258" s="1"/>
    </row>
    <row r="259" spans="10:10" ht="10.5" x14ac:dyDescent="0.25">
      <c r="J259" s="1"/>
    </row>
    <row r="260" spans="10:10" ht="10.5" x14ac:dyDescent="0.25">
      <c r="J260" s="1"/>
    </row>
    <row r="261" spans="10:10" ht="10.5" x14ac:dyDescent="0.25">
      <c r="J261" s="1"/>
    </row>
    <row r="262" spans="10:10" ht="10.5" x14ac:dyDescent="0.25">
      <c r="J262" s="1"/>
    </row>
    <row r="263" spans="10:10" ht="10.5" x14ac:dyDescent="0.25">
      <c r="J263" s="1"/>
    </row>
    <row r="264" spans="10:10" ht="10.5" x14ac:dyDescent="0.25">
      <c r="J264" s="1"/>
    </row>
    <row r="265" spans="10:10" ht="10.5" x14ac:dyDescent="0.25">
      <c r="J265" s="1"/>
    </row>
    <row r="266" spans="10:10" ht="10.5" x14ac:dyDescent="0.25">
      <c r="J266" s="1"/>
    </row>
    <row r="267" spans="10:10" ht="10.5" x14ac:dyDescent="0.25">
      <c r="J267" s="1"/>
    </row>
    <row r="268" spans="10:10" ht="10.5" x14ac:dyDescent="0.25">
      <c r="J268" s="1"/>
    </row>
    <row r="269" spans="10:10" ht="10.5" x14ac:dyDescent="0.25">
      <c r="J269" s="1"/>
    </row>
    <row r="270" spans="10:10" ht="10.5" x14ac:dyDescent="0.25">
      <c r="J270" s="1"/>
    </row>
    <row r="271" spans="10:10" ht="10.5" x14ac:dyDescent="0.25">
      <c r="J271" s="1"/>
    </row>
    <row r="272" spans="10:10" ht="10.5" x14ac:dyDescent="0.25">
      <c r="J272" s="1"/>
    </row>
    <row r="273" spans="10:10" ht="10.5" x14ac:dyDescent="0.25">
      <c r="J273" s="1"/>
    </row>
    <row r="274" spans="10:10" ht="10.5" x14ac:dyDescent="0.25">
      <c r="J274" s="1"/>
    </row>
    <row r="275" spans="10:10" ht="10.5" x14ac:dyDescent="0.25">
      <c r="J275" s="1"/>
    </row>
    <row r="276" spans="10:10" ht="10.5" x14ac:dyDescent="0.25">
      <c r="J276" s="1"/>
    </row>
    <row r="277" spans="10:10" ht="10.5" x14ac:dyDescent="0.25">
      <c r="J277" s="1"/>
    </row>
    <row r="278" spans="10:10" ht="10.5" x14ac:dyDescent="0.25">
      <c r="J278" s="1"/>
    </row>
    <row r="279" spans="10:10" ht="10.5" x14ac:dyDescent="0.25">
      <c r="J279" s="1"/>
    </row>
    <row r="280" spans="10:10" ht="10.5" x14ac:dyDescent="0.25">
      <c r="J280" s="1"/>
    </row>
    <row r="281" spans="10:10" ht="10.5" x14ac:dyDescent="0.25">
      <c r="J281" s="1"/>
    </row>
    <row r="282" spans="10:10" ht="10.5" x14ac:dyDescent="0.25">
      <c r="J282" s="1"/>
    </row>
    <row r="283" spans="10:10" ht="10.5" x14ac:dyDescent="0.25">
      <c r="J283" s="1"/>
    </row>
    <row r="284" spans="10:10" ht="10.5" x14ac:dyDescent="0.25">
      <c r="J284" s="1"/>
    </row>
    <row r="285" spans="10:10" ht="10.5" x14ac:dyDescent="0.25">
      <c r="J285" s="1"/>
    </row>
    <row r="286" spans="10:10" ht="10.5" x14ac:dyDescent="0.25">
      <c r="J286" s="1"/>
    </row>
    <row r="287" spans="10:10" ht="10.5" x14ac:dyDescent="0.25">
      <c r="J287" s="1"/>
    </row>
    <row r="288" spans="10:10" ht="10.5" x14ac:dyDescent="0.25">
      <c r="J288" s="1"/>
    </row>
    <row r="289" spans="10:10" ht="10.5" x14ac:dyDescent="0.25">
      <c r="J289" s="1"/>
    </row>
    <row r="290" spans="10:10" ht="10.5" x14ac:dyDescent="0.25">
      <c r="J290" s="1"/>
    </row>
    <row r="291" spans="10:10" ht="10.5" x14ac:dyDescent="0.25">
      <c r="J291" s="1"/>
    </row>
    <row r="292" spans="10:10" ht="10.5" x14ac:dyDescent="0.25">
      <c r="J292" s="1"/>
    </row>
    <row r="293" spans="10:10" ht="10.5" x14ac:dyDescent="0.25">
      <c r="J293" s="1"/>
    </row>
    <row r="294" spans="10:10" ht="10.5" x14ac:dyDescent="0.25">
      <c r="J294" s="1"/>
    </row>
    <row r="295" spans="10:10" ht="10.5" x14ac:dyDescent="0.25">
      <c r="J295" s="1"/>
    </row>
    <row r="296" spans="10:10" ht="10.5" x14ac:dyDescent="0.25">
      <c r="J296" s="1"/>
    </row>
    <row r="297" spans="10:10" ht="10.5" x14ac:dyDescent="0.25">
      <c r="J297" s="1"/>
    </row>
    <row r="298" spans="10:10" ht="10.5" x14ac:dyDescent="0.25">
      <c r="J298" s="1"/>
    </row>
    <row r="299" spans="10:10" ht="10.5" x14ac:dyDescent="0.25">
      <c r="J299" s="1"/>
    </row>
    <row r="300" spans="10:10" ht="10.5" x14ac:dyDescent="0.25">
      <c r="J300" s="1"/>
    </row>
    <row r="301" spans="10:10" ht="10.5" x14ac:dyDescent="0.25">
      <c r="J301" s="1"/>
    </row>
    <row r="302" spans="10:10" ht="10.5" x14ac:dyDescent="0.25">
      <c r="J302" s="1"/>
    </row>
    <row r="303" spans="10:10" ht="10.5" x14ac:dyDescent="0.25">
      <c r="J303" s="1"/>
    </row>
    <row r="304" spans="10:10" ht="10.5" x14ac:dyDescent="0.25">
      <c r="J304" s="1"/>
    </row>
    <row r="305" spans="10:10" ht="10.5" x14ac:dyDescent="0.25">
      <c r="J305" s="1"/>
    </row>
    <row r="306" spans="10:10" ht="10.5" x14ac:dyDescent="0.25">
      <c r="J306" s="1"/>
    </row>
    <row r="307" spans="10:10" ht="10.5" x14ac:dyDescent="0.25">
      <c r="J307" s="1"/>
    </row>
    <row r="308" spans="10:10" ht="10.5" x14ac:dyDescent="0.25">
      <c r="J308" s="1"/>
    </row>
    <row r="309" spans="10:10" ht="10.5" x14ac:dyDescent="0.25">
      <c r="J309" s="1"/>
    </row>
    <row r="310" spans="10:10" ht="10.5" x14ac:dyDescent="0.25">
      <c r="J310" s="1"/>
    </row>
    <row r="311" spans="10:10" ht="10.5" x14ac:dyDescent="0.25">
      <c r="J311" s="1"/>
    </row>
    <row r="312" spans="10:10" ht="10.5" x14ac:dyDescent="0.25">
      <c r="J312" s="1"/>
    </row>
    <row r="313" spans="10:10" ht="10.5" x14ac:dyDescent="0.25">
      <c r="J313" s="1"/>
    </row>
    <row r="314" spans="10:10" ht="10.5" x14ac:dyDescent="0.25">
      <c r="J314" s="1"/>
    </row>
    <row r="315" spans="10:10" ht="10.5" x14ac:dyDescent="0.25">
      <c r="J315" s="1"/>
    </row>
    <row r="316" spans="10:10" ht="10.5" x14ac:dyDescent="0.25">
      <c r="J316" s="1"/>
    </row>
    <row r="317" spans="10:10" ht="10.5" x14ac:dyDescent="0.25">
      <c r="J317" s="1"/>
    </row>
    <row r="318" spans="10:10" ht="10.5" x14ac:dyDescent="0.25">
      <c r="J318" s="1"/>
    </row>
    <row r="319" spans="10:10" ht="10.5" x14ac:dyDescent="0.25">
      <c r="J319" s="1"/>
    </row>
    <row r="320" spans="10:10" ht="10.5" x14ac:dyDescent="0.25">
      <c r="J320" s="1"/>
    </row>
    <row r="321" spans="10:10" ht="10.5" x14ac:dyDescent="0.25">
      <c r="J321" s="1"/>
    </row>
    <row r="322" spans="10:10" ht="10.5" x14ac:dyDescent="0.25">
      <c r="J322" s="1"/>
    </row>
    <row r="323" spans="10:10" ht="10.5" x14ac:dyDescent="0.25">
      <c r="J323" s="1"/>
    </row>
    <row r="324" spans="10:10" ht="10.5" x14ac:dyDescent="0.25">
      <c r="J324" s="1"/>
    </row>
    <row r="325" spans="10:10" ht="10.5" x14ac:dyDescent="0.25">
      <c r="J325" s="1"/>
    </row>
    <row r="326" spans="10:10" ht="10.5" x14ac:dyDescent="0.25">
      <c r="J326" s="1"/>
    </row>
    <row r="327" spans="10:10" ht="10.5" x14ac:dyDescent="0.25">
      <c r="J327" s="1"/>
    </row>
    <row r="328" spans="10:10" ht="10.5" x14ac:dyDescent="0.25">
      <c r="J328" s="1"/>
    </row>
    <row r="329" spans="10:10" ht="10.5" x14ac:dyDescent="0.25">
      <c r="J329" s="1"/>
    </row>
    <row r="330" spans="10:10" ht="10.5" x14ac:dyDescent="0.25">
      <c r="J330" s="1"/>
    </row>
    <row r="331" spans="10:10" ht="10.5" x14ac:dyDescent="0.25">
      <c r="J331" s="1"/>
    </row>
    <row r="332" spans="10:10" ht="10.5" x14ac:dyDescent="0.25">
      <c r="J332" s="1"/>
    </row>
    <row r="333" spans="10:10" ht="10.5" x14ac:dyDescent="0.25">
      <c r="J333" s="1"/>
    </row>
    <row r="334" spans="10:10" ht="10.5" x14ac:dyDescent="0.25">
      <c r="J334" s="1"/>
    </row>
    <row r="335" spans="10:10" ht="10.5" x14ac:dyDescent="0.25">
      <c r="J335" s="1"/>
    </row>
    <row r="336" spans="10:10" ht="10.5" x14ac:dyDescent="0.25">
      <c r="J336" s="1"/>
    </row>
    <row r="337" spans="10:10" ht="10.5" x14ac:dyDescent="0.25">
      <c r="J337" s="1"/>
    </row>
    <row r="338" spans="10:10" ht="10.5" x14ac:dyDescent="0.25">
      <c r="J338" s="1"/>
    </row>
    <row r="339" spans="10:10" ht="10.5" x14ac:dyDescent="0.25">
      <c r="J339" s="1"/>
    </row>
    <row r="340" spans="10:10" ht="10.5" x14ac:dyDescent="0.25">
      <c r="J340" s="1"/>
    </row>
    <row r="341" spans="10:10" ht="10.5" x14ac:dyDescent="0.25">
      <c r="J341" s="1"/>
    </row>
    <row r="342" spans="10:10" ht="10.5" x14ac:dyDescent="0.25">
      <c r="J342" s="1"/>
    </row>
    <row r="343" spans="10:10" ht="10.5" x14ac:dyDescent="0.25">
      <c r="J343" s="1"/>
    </row>
    <row r="344" spans="10:10" ht="10.5" x14ac:dyDescent="0.25">
      <c r="J344" s="1"/>
    </row>
    <row r="345" spans="10:10" ht="10.5" x14ac:dyDescent="0.25">
      <c r="J345" s="1"/>
    </row>
    <row r="346" spans="10:10" ht="10.5" x14ac:dyDescent="0.25">
      <c r="J346" s="1"/>
    </row>
    <row r="347" spans="10:10" ht="10.5" x14ac:dyDescent="0.25">
      <c r="J347" s="1"/>
    </row>
    <row r="348" spans="10:10" ht="10.5" x14ac:dyDescent="0.25">
      <c r="J348" s="1"/>
    </row>
    <row r="349" spans="10:10" ht="10.5" x14ac:dyDescent="0.25">
      <c r="J349" s="1"/>
    </row>
    <row r="350" spans="10:10" ht="10.5" x14ac:dyDescent="0.25">
      <c r="J350" s="1"/>
    </row>
    <row r="351" spans="10:10" ht="10.5" x14ac:dyDescent="0.25">
      <c r="J351" s="1"/>
    </row>
    <row r="352" spans="10:10" ht="10.5" x14ac:dyDescent="0.25">
      <c r="J352" s="1"/>
    </row>
    <row r="353" spans="10:10" ht="10.5" x14ac:dyDescent="0.25">
      <c r="J353" s="1"/>
    </row>
    <row r="354" spans="10:10" ht="10.5" x14ac:dyDescent="0.25">
      <c r="J354" s="1"/>
    </row>
    <row r="355" spans="10:10" ht="10.5" x14ac:dyDescent="0.25">
      <c r="J355" s="1"/>
    </row>
    <row r="356" spans="10:10" ht="10.5" x14ac:dyDescent="0.25">
      <c r="J356" s="1"/>
    </row>
    <row r="357" spans="10:10" ht="10.5" x14ac:dyDescent="0.25">
      <c r="J357" s="1"/>
    </row>
    <row r="358" spans="10:10" ht="10.5" x14ac:dyDescent="0.25">
      <c r="J358" s="1"/>
    </row>
    <row r="359" spans="10:10" ht="10.5" x14ac:dyDescent="0.25">
      <c r="J359" s="1"/>
    </row>
    <row r="360" spans="10:10" ht="10.5" x14ac:dyDescent="0.25">
      <c r="J360" s="1"/>
    </row>
    <row r="361" spans="10:10" ht="10.5" x14ac:dyDescent="0.25">
      <c r="J361" s="1"/>
    </row>
    <row r="362" spans="10:10" ht="10.5" x14ac:dyDescent="0.25">
      <c r="J362" s="1"/>
    </row>
    <row r="363" spans="10:10" ht="10.5" x14ac:dyDescent="0.25">
      <c r="J363" s="1"/>
    </row>
    <row r="364" spans="10:10" ht="10.5" x14ac:dyDescent="0.25">
      <c r="J364" s="1"/>
    </row>
    <row r="365" spans="10:10" ht="10.5" x14ac:dyDescent="0.25">
      <c r="J365" s="1"/>
    </row>
    <row r="366" spans="10:10" ht="10.5" x14ac:dyDescent="0.25">
      <c r="J366" s="1"/>
    </row>
    <row r="367" spans="10:10" ht="10.5" x14ac:dyDescent="0.25">
      <c r="J367" s="1"/>
    </row>
    <row r="368" spans="10:10" ht="10.5" x14ac:dyDescent="0.25">
      <c r="J368" s="1"/>
    </row>
    <row r="369" spans="10:10" ht="10.5" x14ac:dyDescent="0.25">
      <c r="J369" s="1"/>
    </row>
    <row r="370" spans="10:10" ht="10.5" x14ac:dyDescent="0.25">
      <c r="J370" s="1"/>
    </row>
    <row r="371" spans="10:10" ht="10.5" x14ac:dyDescent="0.25">
      <c r="J371" s="1"/>
    </row>
    <row r="372" spans="10:10" ht="10.5" x14ac:dyDescent="0.25">
      <c r="J372" s="1"/>
    </row>
    <row r="373" spans="10:10" ht="10.5" x14ac:dyDescent="0.25">
      <c r="J373" s="1"/>
    </row>
    <row r="374" spans="10:10" ht="10.5" x14ac:dyDescent="0.25">
      <c r="J374" s="1"/>
    </row>
    <row r="375" spans="10:10" ht="10.5" x14ac:dyDescent="0.25">
      <c r="J375" s="1"/>
    </row>
    <row r="376" spans="10:10" ht="10.5" x14ac:dyDescent="0.25">
      <c r="J376" s="1"/>
    </row>
    <row r="377" spans="10:10" ht="10.5" x14ac:dyDescent="0.25">
      <c r="J377" s="1"/>
    </row>
    <row r="378" spans="10:10" ht="10.5" x14ac:dyDescent="0.25">
      <c r="J378" s="1"/>
    </row>
    <row r="379" spans="10:10" ht="10.5" x14ac:dyDescent="0.25">
      <c r="J379" s="1"/>
    </row>
    <row r="380" spans="10:10" ht="10.5" x14ac:dyDescent="0.25">
      <c r="J380" s="1"/>
    </row>
    <row r="381" spans="10:10" ht="10.5" x14ac:dyDescent="0.25">
      <c r="J381" s="1"/>
    </row>
    <row r="382" spans="10:10" ht="10.5" x14ac:dyDescent="0.25">
      <c r="J382" s="1"/>
    </row>
    <row r="383" spans="10:10" ht="10.5" x14ac:dyDescent="0.25">
      <c r="J383" s="1"/>
    </row>
    <row r="384" spans="10:10" ht="10.5" x14ac:dyDescent="0.25">
      <c r="J384" s="1"/>
    </row>
    <row r="385" spans="10:10" ht="10.5" x14ac:dyDescent="0.25">
      <c r="J385" s="1"/>
    </row>
    <row r="386" spans="10:10" ht="10.5" x14ac:dyDescent="0.25">
      <c r="J386" s="1"/>
    </row>
    <row r="387" spans="10:10" ht="10.5" x14ac:dyDescent="0.25">
      <c r="J387" s="1"/>
    </row>
    <row r="388" spans="10:10" ht="10.5" x14ac:dyDescent="0.25">
      <c r="J388" s="1"/>
    </row>
    <row r="389" spans="10:10" ht="10.5" x14ac:dyDescent="0.25">
      <c r="J389" s="1"/>
    </row>
    <row r="390" spans="10:10" ht="10.5" x14ac:dyDescent="0.25">
      <c r="J390" s="1"/>
    </row>
    <row r="391" spans="10:10" ht="10.5" x14ac:dyDescent="0.25">
      <c r="J391" s="1"/>
    </row>
    <row r="392" spans="10:10" ht="10.5" x14ac:dyDescent="0.25">
      <c r="J392" s="1"/>
    </row>
    <row r="393" spans="10:10" ht="10.5" x14ac:dyDescent="0.25">
      <c r="J393" s="1"/>
    </row>
    <row r="394" spans="10:10" ht="10.5" x14ac:dyDescent="0.25">
      <c r="J394" s="1"/>
    </row>
    <row r="395" spans="10:10" ht="10.5" x14ac:dyDescent="0.25">
      <c r="J395" s="1"/>
    </row>
    <row r="396" spans="10:10" ht="10.5" x14ac:dyDescent="0.25">
      <c r="J396" s="1"/>
    </row>
    <row r="397" spans="10:10" ht="10.5" x14ac:dyDescent="0.25">
      <c r="J397" s="1"/>
    </row>
    <row r="398" spans="10:10" ht="10.5" x14ac:dyDescent="0.25">
      <c r="J398" s="1"/>
    </row>
    <row r="399" spans="10:10" ht="10.5" x14ac:dyDescent="0.25">
      <c r="J399" s="1"/>
    </row>
    <row r="400" spans="10:10" ht="10.5" x14ac:dyDescent="0.25">
      <c r="J400" s="1"/>
    </row>
    <row r="401" spans="10:10" ht="10.5" x14ac:dyDescent="0.25">
      <c r="J401" s="1"/>
    </row>
    <row r="402" spans="10:10" ht="10.5" x14ac:dyDescent="0.25">
      <c r="J402" s="1"/>
    </row>
    <row r="403" spans="10:10" ht="10.5" x14ac:dyDescent="0.25">
      <c r="J403" s="1"/>
    </row>
    <row r="404" spans="10:10" ht="10.5" x14ac:dyDescent="0.25">
      <c r="J404" s="1"/>
    </row>
    <row r="405" spans="10:10" ht="10.5" x14ac:dyDescent="0.25">
      <c r="J405" s="1"/>
    </row>
    <row r="406" spans="10:10" ht="10.5" x14ac:dyDescent="0.25">
      <c r="J406" s="1"/>
    </row>
    <row r="407" spans="10:10" ht="10.5" x14ac:dyDescent="0.25">
      <c r="J407" s="1"/>
    </row>
    <row r="408" spans="10:10" ht="10.5" x14ac:dyDescent="0.25">
      <c r="J408" s="1"/>
    </row>
    <row r="409" spans="10:10" ht="10.5" x14ac:dyDescent="0.25">
      <c r="J409" s="1"/>
    </row>
    <row r="410" spans="10:10" ht="10.5" x14ac:dyDescent="0.25">
      <c r="J410" s="1"/>
    </row>
    <row r="411" spans="10:10" ht="10.5" x14ac:dyDescent="0.25">
      <c r="J411" s="1"/>
    </row>
    <row r="412" spans="10:10" ht="10.5" x14ac:dyDescent="0.25">
      <c r="J412" s="1"/>
    </row>
    <row r="413" spans="10:10" ht="10.5" x14ac:dyDescent="0.25">
      <c r="J413" s="1"/>
    </row>
    <row r="414" spans="10:10" ht="10.5" x14ac:dyDescent="0.25">
      <c r="J414" s="1"/>
    </row>
    <row r="415" spans="10:10" ht="10.5" x14ac:dyDescent="0.25">
      <c r="J415" s="1"/>
    </row>
    <row r="416" spans="10:10" ht="10.5" x14ac:dyDescent="0.25">
      <c r="J416" s="1"/>
    </row>
    <row r="417" spans="10:10" ht="10.5" x14ac:dyDescent="0.25">
      <c r="J417" s="1"/>
    </row>
    <row r="418" spans="10:10" ht="10.5" x14ac:dyDescent="0.25">
      <c r="J418" s="1"/>
    </row>
    <row r="419" spans="10:10" ht="10.5" x14ac:dyDescent="0.25">
      <c r="J419" s="1"/>
    </row>
    <row r="420" spans="10:10" ht="10.5" x14ac:dyDescent="0.25">
      <c r="J420" s="1"/>
    </row>
    <row r="421" spans="10:10" ht="10.5" x14ac:dyDescent="0.25">
      <c r="J421" s="1"/>
    </row>
    <row r="422" spans="10:10" ht="10.5" x14ac:dyDescent="0.25">
      <c r="J422" s="1"/>
    </row>
    <row r="423" spans="10:10" ht="10.5" x14ac:dyDescent="0.25">
      <c r="J423" s="1"/>
    </row>
    <row r="424" spans="10:10" ht="10.5" x14ac:dyDescent="0.25">
      <c r="J424" s="1"/>
    </row>
    <row r="425" spans="10:10" ht="10.5" x14ac:dyDescent="0.25">
      <c r="J425" s="1"/>
    </row>
    <row r="426" spans="10:10" ht="10.5" x14ac:dyDescent="0.25">
      <c r="J426" s="1"/>
    </row>
    <row r="427" spans="10:10" ht="10.5" x14ac:dyDescent="0.25">
      <c r="J427" s="1"/>
    </row>
    <row r="428" spans="10:10" ht="10.5" x14ac:dyDescent="0.25">
      <c r="J428" s="1"/>
    </row>
    <row r="429" spans="10:10" ht="10.5" x14ac:dyDescent="0.25">
      <c r="J429" s="1"/>
    </row>
    <row r="430" spans="10:10" ht="10.5" x14ac:dyDescent="0.25">
      <c r="J430" s="1"/>
    </row>
    <row r="431" spans="10:10" ht="10.5" x14ac:dyDescent="0.25">
      <c r="J431" s="1"/>
    </row>
    <row r="432" spans="10:10" ht="10.5" x14ac:dyDescent="0.25">
      <c r="J432" s="1"/>
    </row>
    <row r="433" spans="10:10" ht="10.5" x14ac:dyDescent="0.25">
      <c r="J433" s="1"/>
    </row>
    <row r="434" spans="10:10" ht="10.5" x14ac:dyDescent="0.25">
      <c r="J434" s="1"/>
    </row>
    <row r="435" spans="10:10" ht="10.5" x14ac:dyDescent="0.25">
      <c r="J435" s="1"/>
    </row>
    <row r="436" spans="10:10" ht="10.5" x14ac:dyDescent="0.25">
      <c r="J436" s="1"/>
    </row>
    <row r="437" spans="10:10" ht="10.5" x14ac:dyDescent="0.25">
      <c r="J437" s="1"/>
    </row>
    <row r="438" spans="10:10" ht="10.5" x14ac:dyDescent="0.25">
      <c r="J438" s="1"/>
    </row>
    <row r="439" spans="10:10" ht="10.5" x14ac:dyDescent="0.25">
      <c r="J439" s="1"/>
    </row>
    <row r="440" spans="10:10" ht="10.5" x14ac:dyDescent="0.25">
      <c r="J440" s="1"/>
    </row>
    <row r="441" spans="10:10" ht="10.5" x14ac:dyDescent="0.25">
      <c r="J441" s="1"/>
    </row>
    <row r="442" spans="10:10" ht="10.5" x14ac:dyDescent="0.25">
      <c r="J442" s="1"/>
    </row>
    <row r="443" spans="10:10" ht="10.5" x14ac:dyDescent="0.25">
      <c r="J443" s="1"/>
    </row>
    <row r="444" spans="10:10" ht="10.5" x14ac:dyDescent="0.25">
      <c r="J444" s="1"/>
    </row>
    <row r="445" spans="10:10" ht="10.5" x14ac:dyDescent="0.25">
      <c r="J445" s="1"/>
    </row>
    <row r="446" spans="10:10" ht="10.5" x14ac:dyDescent="0.25">
      <c r="J446" s="1"/>
    </row>
    <row r="447" spans="10:10" ht="10.5" x14ac:dyDescent="0.25">
      <c r="J447" s="1"/>
    </row>
    <row r="448" spans="10:10" ht="10.5" x14ac:dyDescent="0.25">
      <c r="J448" s="1"/>
    </row>
    <row r="449" spans="10:10" ht="10.5" x14ac:dyDescent="0.25">
      <c r="J449" s="1"/>
    </row>
    <row r="450" spans="10:10" ht="10.5" x14ac:dyDescent="0.25">
      <c r="J450" s="1"/>
    </row>
    <row r="451" spans="10:10" ht="10.5" x14ac:dyDescent="0.25">
      <c r="J451" s="1"/>
    </row>
    <row r="452" spans="10:10" ht="10.5" x14ac:dyDescent="0.25">
      <c r="J452" s="1"/>
    </row>
    <row r="453" spans="10:10" ht="10.5" x14ac:dyDescent="0.25">
      <c r="J453" s="1"/>
    </row>
    <row r="454" spans="10:10" ht="10.5" x14ac:dyDescent="0.25">
      <c r="J454" s="1"/>
    </row>
    <row r="455" spans="10:10" ht="10.5" x14ac:dyDescent="0.25">
      <c r="J455" s="1"/>
    </row>
    <row r="456" spans="10:10" ht="10.5" x14ac:dyDescent="0.25">
      <c r="J456" s="1"/>
    </row>
    <row r="457" spans="10:10" ht="10.5" x14ac:dyDescent="0.25">
      <c r="J457" s="1"/>
    </row>
    <row r="458" spans="10:10" ht="10.5" x14ac:dyDescent="0.25">
      <c r="J458" s="1"/>
    </row>
    <row r="459" spans="10:10" ht="10.5" x14ac:dyDescent="0.25">
      <c r="J459" s="1"/>
    </row>
    <row r="460" spans="10:10" ht="10.5" x14ac:dyDescent="0.25">
      <c r="J460" s="1"/>
    </row>
    <row r="461" spans="10:10" ht="10.5" x14ac:dyDescent="0.25">
      <c r="J461" s="1"/>
    </row>
    <row r="462" spans="10:10" ht="10.5" x14ac:dyDescent="0.25">
      <c r="J462" s="1"/>
    </row>
    <row r="463" spans="10:10" ht="10.5" x14ac:dyDescent="0.25">
      <c r="J463" s="1"/>
    </row>
    <row r="464" spans="10:10" ht="10.5" x14ac:dyDescent="0.25">
      <c r="J464" s="1"/>
    </row>
    <row r="465" spans="10:10" ht="10.5" x14ac:dyDescent="0.25">
      <c r="J465" s="1"/>
    </row>
    <row r="466" spans="10:10" ht="10.5" x14ac:dyDescent="0.25">
      <c r="J466" s="1"/>
    </row>
    <row r="467" spans="10:10" ht="10.5" x14ac:dyDescent="0.25">
      <c r="J467" s="1"/>
    </row>
    <row r="468" spans="10:10" ht="10.5" x14ac:dyDescent="0.25">
      <c r="J468" s="1"/>
    </row>
    <row r="469" spans="10:10" ht="10.5" x14ac:dyDescent="0.25">
      <c r="J469" s="1"/>
    </row>
    <row r="470" spans="10:10" ht="10.5" x14ac:dyDescent="0.25">
      <c r="J470" s="1"/>
    </row>
    <row r="471" spans="10:10" ht="10.5" x14ac:dyDescent="0.25">
      <c r="J471" s="1"/>
    </row>
    <row r="472" spans="10:10" ht="10.5" x14ac:dyDescent="0.25">
      <c r="J472" s="1"/>
    </row>
    <row r="473" spans="10:10" ht="10.5" x14ac:dyDescent="0.25">
      <c r="J473" s="1"/>
    </row>
    <row r="474" spans="10:10" ht="10.5" x14ac:dyDescent="0.25">
      <c r="J474" s="1"/>
    </row>
    <row r="475" spans="10:10" ht="10.5" x14ac:dyDescent="0.25">
      <c r="J475" s="1"/>
    </row>
    <row r="476" spans="10:10" ht="10.5" x14ac:dyDescent="0.25">
      <c r="J476" s="1"/>
    </row>
    <row r="477" spans="10:10" ht="10.5" x14ac:dyDescent="0.25">
      <c r="J477" s="1"/>
    </row>
    <row r="478" spans="10:10" ht="10.5" x14ac:dyDescent="0.25">
      <c r="J478" s="1"/>
    </row>
    <row r="479" spans="10:10" ht="10.5" x14ac:dyDescent="0.25">
      <c r="J479" s="1"/>
    </row>
    <row r="480" spans="10:10" ht="10.5" x14ac:dyDescent="0.25">
      <c r="J480" s="1"/>
    </row>
    <row r="481" spans="10:10" ht="10.5" x14ac:dyDescent="0.25">
      <c r="J481" s="1"/>
    </row>
    <row r="482" spans="10:10" ht="10.5" x14ac:dyDescent="0.25">
      <c r="J482" s="1"/>
    </row>
    <row r="483" spans="10:10" ht="10.5" x14ac:dyDescent="0.25">
      <c r="J483" s="1"/>
    </row>
    <row r="484" spans="10:10" ht="10.5" x14ac:dyDescent="0.25">
      <c r="J484" s="1"/>
    </row>
    <row r="485" spans="10:10" ht="10.5" x14ac:dyDescent="0.25">
      <c r="J485" s="1"/>
    </row>
    <row r="486" spans="10:10" ht="10.5" x14ac:dyDescent="0.25">
      <c r="J486" s="1"/>
    </row>
    <row r="487" spans="10:10" ht="10.5" x14ac:dyDescent="0.25">
      <c r="J487" s="1"/>
    </row>
    <row r="488" spans="10:10" ht="10.5" x14ac:dyDescent="0.25">
      <c r="J488" s="1"/>
    </row>
    <row r="489" spans="10:10" ht="10.5" x14ac:dyDescent="0.25">
      <c r="J489" s="1"/>
    </row>
    <row r="490" spans="10:10" ht="10.5" x14ac:dyDescent="0.25">
      <c r="J490" s="1"/>
    </row>
    <row r="491" spans="10:10" ht="10.5" x14ac:dyDescent="0.25">
      <c r="J491" s="1"/>
    </row>
    <row r="492" spans="10:10" ht="10.5" x14ac:dyDescent="0.25">
      <c r="J492" s="1"/>
    </row>
    <row r="493" spans="10:10" ht="10.5" x14ac:dyDescent="0.25">
      <c r="J493" s="1"/>
    </row>
    <row r="494" spans="10:10" ht="10.5" x14ac:dyDescent="0.25">
      <c r="J494" s="1"/>
    </row>
    <row r="495" spans="10:10" ht="10.5" x14ac:dyDescent="0.25">
      <c r="J495" s="1"/>
    </row>
    <row r="496" spans="10:10" ht="10.5" x14ac:dyDescent="0.25">
      <c r="J496" s="1"/>
    </row>
    <row r="497" spans="10:10" ht="10.5" x14ac:dyDescent="0.25">
      <c r="J497" s="1"/>
    </row>
    <row r="498" spans="10:10" ht="10.5" x14ac:dyDescent="0.25">
      <c r="J498" s="1"/>
    </row>
    <row r="499" spans="10:10" ht="10.5" x14ac:dyDescent="0.25">
      <c r="J499" s="1"/>
    </row>
    <row r="500" spans="10:10" ht="10.5" x14ac:dyDescent="0.25">
      <c r="J500" s="1"/>
    </row>
    <row r="501" spans="10:10" ht="10.5" x14ac:dyDescent="0.25">
      <c r="J501" s="1"/>
    </row>
    <row r="502" spans="10:10" ht="10.5" x14ac:dyDescent="0.25">
      <c r="J502" s="1"/>
    </row>
    <row r="503" spans="10:10" ht="10.5" x14ac:dyDescent="0.25">
      <c r="J503" s="1"/>
    </row>
    <row r="504" spans="10:10" ht="10.5" x14ac:dyDescent="0.25">
      <c r="J504" s="1"/>
    </row>
    <row r="505" spans="10:10" ht="10.5" x14ac:dyDescent="0.25">
      <c r="J505" s="1"/>
    </row>
    <row r="506" spans="10:10" ht="10.5" x14ac:dyDescent="0.25">
      <c r="J506" s="1"/>
    </row>
    <row r="507" spans="10:10" ht="10.5" x14ac:dyDescent="0.25">
      <c r="J507" s="1"/>
    </row>
    <row r="508" spans="10:10" ht="10.5" x14ac:dyDescent="0.25">
      <c r="J508" s="1"/>
    </row>
    <row r="509" spans="10:10" ht="10.5" x14ac:dyDescent="0.25">
      <c r="J509" s="1"/>
    </row>
    <row r="510" spans="10:10" ht="10.5" x14ac:dyDescent="0.25">
      <c r="J510" s="1"/>
    </row>
    <row r="511" spans="10:10" ht="10.5" x14ac:dyDescent="0.25">
      <c r="J511" s="1"/>
    </row>
    <row r="512" spans="10:10" ht="10.5" x14ac:dyDescent="0.25">
      <c r="J512" s="1"/>
    </row>
    <row r="513" spans="10:10" ht="10.5" x14ac:dyDescent="0.25">
      <c r="J513" s="1"/>
    </row>
    <row r="514" spans="10:10" ht="10.5" x14ac:dyDescent="0.25">
      <c r="J514" s="1"/>
    </row>
    <row r="515" spans="10:10" ht="10.5" x14ac:dyDescent="0.25">
      <c r="J515" s="1"/>
    </row>
    <row r="516" spans="10:10" ht="10.5" x14ac:dyDescent="0.25">
      <c r="J516" s="1"/>
    </row>
    <row r="517" spans="10:10" ht="10.5" x14ac:dyDescent="0.25">
      <c r="J517" s="1"/>
    </row>
    <row r="518" spans="10:10" ht="10.5" x14ac:dyDescent="0.25">
      <c r="J518" s="1"/>
    </row>
    <row r="519" spans="10:10" ht="10.5" x14ac:dyDescent="0.25">
      <c r="J519" s="1"/>
    </row>
    <row r="520" spans="10:10" ht="10.5" x14ac:dyDescent="0.25">
      <c r="J520" s="1"/>
    </row>
    <row r="521" spans="10:10" ht="10.5" x14ac:dyDescent="0.25">
      <c r="J521" s="1"/>
    </row>
    <row r="522" spans="10:10" ht="10.5" x14ac:dyDescent="0.25">
      <c r="J522" s="1"/>
    </row>
    <row r="523" spans="10:10" ht="10.5" x14ac:dyDescent="0.25">
      <c r="J523" s="1"/>
    </row>
    <row r="524" spans="10:10" ht="10.5" x14ac:dyDescent="0.25">
      <c r="J524" s="1"/>
    </row>
    <row r="525" spans="10:10" ht="10.5" x14ac:dyDescent="0.25">
      <c r="J525" s="1"/>
    </row>
    <row r="526" spans="10:10" ht="10.5" x14ac:dyDescent="0.25">
      <c r="J526" s="1"/>
    </row>
    <row r="527" spans="10:10" ht="10.5" x14ac:dyDescent="0.25">
      <c r="J527" s="1"/>
    </row>
    <row r="528" spans="10:10" ht="10.5" x14ac:dyDescent="0.25">
      <c r="J528" s="1"/>
    </row>
    <row r="529" spans="10:10" ht="10.5" x14ac:dyDescent="0.25">
      <c r="J529" s="1"/>
    </row>
    <row r="530" spans="10:10" ht="10.5" x14ac:dyDescent="0.25">
      <c r="J530" s="1"/>
    </row>
    <row r="531" spans="10:10" ht="10.5" x14ac:dyDescent="0.25">
      <c r="J531" s="1"/>
    </row>
    <row r="532" spans="10:10" ht="10.5" x14ac:dyDescent="0.25">
      <c r="J532" s="1"/>
    </row>
    <row r="533" spans="10:10" ht="10.5" x14ac:dyDescent="0.25">
      <c r="J533" s="1"/>
    </row>
    <row r="534" spans="10:10" ht="10.5" x14ac:dyDescent="0.25">
      <c r="J534" s="1"/>
    </row>
    <row r="535" spans="10:10" ht="10.5" x14ac:dyDescent="0.25">
      <c r="J535" s="1"/>
    </row>
    <row r="536" spans="10:10" ht="10.5" x14ac:dyDescent="0.25">
      <c r="J536" s="1"/>
    </row>
    <row r="537" spans="10:10" ht="10.5" x14ac:dyDescent="0.25">
      <c r="J537" s="1"/>
    </row>
    <row r="538" spans="10:10" ht="10.5" x14ac:dyDescent="0.25">
      <c r="J538" s="1"/>
    </row>
    <row r="539" spans="10:10" ht="10.5" x14ac:dyDescent="0.25">
      <c r="J539" s="1"/>
    </row>
    <row r="540" spans="10:10" ht="10.5" x14ac:dyDescent="0.25">
      <c r="J540" s="1"/>
    </row>
    <row r="541" spans="10:10" ht="10.5" x14ac:dyDescent="0.25">
      <c r="J541" s="1"/>
    </row>
    <row r="542" spans="10:10" ht="10.5" x14ac:dyDescent="0.25">
      <c r="J542" s="1"/>
    </row>
    <row r="543" spans="10:10" ht="10.5" x14ac:dyDescent="0.25">
      <c r="J543" s="1"/>
    </row>
    <row r="544" spans="10:10" ht="10.5" x14ac:dyDescent="0.25">
      <c r="J544" s="1"/>
    </row>
    <row r="545" spans="10:10" ht="10.5" x14ac:dyDescent="0.25">
      <c r="J545" s="1"/>
    </row>
    <row r="546" spans="10:10" ht="10.5" x14ac:dyDescent="0.25">
      <c r="J546" s="1"/>
    </row>
    <row r="547" spans="10:10" ht="10.5" x14ac:dyDescent="0.25">
      <c r="J547" s="1"/>
    </row>
    <row r="548" spans="10:10" ht="10.5" x14ac:dyDescent="0.25">
      <c r="J548" s="1"/>
    </row>
    <row r="549" spans="10:10" ht="10.5" x14ac:dyDescent="0.25">
      <c r="J549" s="1"/>
    </row>
    <row r="550" spans="10:10" ht="10.5" x14ac:dyDescent="0.25">
      <c r="J550" s="1"/>
    </row>
    <row r="551" spans="10:10" ht="10.5" x14ac:dyDescent="0.25">
      <c r="J551" s="1"/>
    </row>
    <row r="552" spans="10:10" ht="10.5" x14ac:dyDescent="0.25">
      <c r="J552" s="1"/>
    </row>
    <row r="553" spans="10:10" ht="10.5" x14ac:dyDescent="0.25">
      <c r="J553" s="1"/>
    </row>
    <row r="554" spans="10:10" ht="10.5" x14ac:dyDescent="0.25">
      <c r="J554" s="1"/>
    </row>
    <row r="555" spans="10:10" ht="10.5" x14ac:dyDescent="0.25">
      <c r="J555" s="1"/>
    </row>
    <row r="556" spans="10:10" ht="10.5" x14ac:dyDescent="0.25">
      <c r="J556" s="1"/>
    </row>
    <row r="557" spans="10:10" ht="10.5" x14ac:dyDescent="0.25">
      <c r="J557" s="1"/>
    </row>
    <row r="558" spans="10:10" ht="10.5" x14ac:dyDescent="0.25">
      <c r="J558" s="1"/>
    </row>
    <row r="559" spans="10:10" ht="10.5" x14ac:dyDescent="0.25">
      <c r="J559" s="1"/>
    </row>
    <row r="560" spans="10:10" ht="10.5" x14ac:dyDescent="0.25">
      <c r="J560" s="1"/>
    </row>
    <row r="561" spans="10:10" ht="10.5" x14ac:dyDescent="0.25">
      <c r="J561" s="1"/>
    </row>
    <row r="562" spans="10:10" ht="10.5" x14ac:dyDescent="0.25">
      <c r="J562" s="1"/>
    </row>
    <row r="563" spans="10:10" ht="10.5" x14ac:dyDescent="0.25">
      <c r="J563" s="1"/>
    </row>
    <row r="564" spans="10:10" ht="10.5" x14ac:dyDescent="0.25">
      <c r="J564" s="1"/>
    </row>
    <row r="565" spans="10:10" ht="10.5" x14ac:dyDescent="0.25">
      <c r="J565" s="1"/>
    </row>
    <row r="566" spans="10:10" ht="10.5" x14ac:dyDescent="0.25">
      <c r="J566" s="1"/>
    </row>
    <row r="567" spans="10:10" ht="10.5" x14ac:dyDescent="0.25">
      <c r="J567" s="1"/>
    </row>
    <row r="568" spans="10:10" ht="10.5" x14ac:dyDescent="0.25">
      <c r="J568" s="1"/>
    </row>
    <row r="569" spans="10:10" ht="10.5" x14ac:dyDescent="0.25">
      <c r="J569" s="1"/>
    </row>
    <row r="570" spans="10:10" ht="10.5" x14ac:dyDescent="0.25">
      <c r="J570" s="1"/>
    </row>
    <row r="571" spans="10:10" ht="10.5" x14ac:dyDescent="0.25">
      <c r="J571" s="1"/>
    </row>
    <row r="572" spans="10:10" ht="10.5" x14ac:dyDescent="0.25">
      <c r="J572" s="1"/>
    </row>
    <row r="573" spans="10:10" ht="10.5" x14ac:dyDescent="0.25">
      <c r="J573" s="1"/>
    </row>
    <row r="574" spans="10:10" ht="10.5" x14ac:dyDescent="0.25">
      <c r="J574" s="1"/>
    </row>
    <row r="575" spans="10:10" ht="10.5" x14ac:dyDescent="0.25">
      <c r="J575" s="1"/>
    </row>
    <row r="576" spans="10:10" ht="10.5" x14ac:dyDescent="0.25">
      <c r="J576" s="1"/>
    </row>
    <row r="577" spans="10:10" ht="10.5" x14ac:dyDescent="0.25">
      <c r="J577" s="1"/>
    </row>
    <row r="578" spans="10:10" ht="10.5" x14ac:dyDescent="0.25">
      <c r="J578" s="1"/>
    </row>
    <row r="579" spans="10:10" ht="10.5" x14ac:dyDescent="0.25">
      <c r="J579" s="1"/>
    </row>
    <row r="580" spans="10:10" ht="10.5" x14ac:dyDescent="0.25">
      <c r="J580" s="1"/>
    </row>
    <row r="581" spans="10:10" ht="10.5" x14ac:dyDescent="0.25">
      <c r="J581" s="1"/>
    </row>
    <row r="582" spans="10:10" ht="10.5" x14ac:dyDescent="0.25">
      <c r="J582" s="1"/>
    </row>
    <row r="583" spans="10:10" ht="10.5" x14ac:dyDescent="0.25">
      <c r="J583" s="1"/>
    </row>
    <row r="584" spans="10:10" ht="10.5" x14ac:dyDescent="0.25">
      <c r="J584" s="1"/>
    </row>
    <row r="585" spans="10:10" ht="10.5" x14ac:dyDescent="0.25">
      <c r="J585" s="1"/>
    </row>
    <row r="586" spans="10:10" ht="10.5" x14ac:dyDescent="0.25">
      <c r="J586" s="1"/>
    </row>
    <row r="587" spans="10:10" ht="10.5" x14ac:dyDescent="0.25">
      <c r="J587" s="1"/>
    </row>
    <row r="588" spans="10:10" ht="10.5" x14ac:dyDescent="0.25">
      <c r="J588" s="1"/>
    </row>
    <row r="589" spans="10:10" ht="10.5" x14ac:dyDescent="0.25">
      <c r="J589" s="1"/>
    </row>
    <row r="590" spans="10:10" ht="10.5" x14ac:dyDescent="0.25">
      <c r="J590" s="1"/>
    </row>
    <row r="591" spans="10:10" ht="10.5" x14ac:dyDescent="0.25">
      <c r="J591" s="1"/>
    </row>
    <row r="592" spans="10:10" ht="10.5" x14ac:dyDescent="0.25">
      <c r="J592" s="1"/>
    </row>
    <row r="593" spans="10:10" ht="10.5" x14ac:dyDescent="0.25">
      <c r="J593" s="1"/>
    </row>
    <row r="594" spans="10:10" ht="10.5" x14ac:dyDescent="0.25">
      <c r="J594" s="1"/>
    </row>
    <row r="595" spans="10:10" ht="10.5" x14ac:dyDescent="0.25">
      <c r="J595" s="1"/>
    </row>
    <row r="596" spans="10:10" ht="10.5" x14ac:dyDescent="0.25">
      <c r="J596" s="1"/>
    </row>
    <row r="597" spans="10:10" ht="10.5" x14ac:dyDescent="0.25">
      <c r="J597" s="1"/>
    </row>
  </sheetData>
  <autoFilter ref="C6:K145" xr:uid="{05B58449-A738-482D-AAE8-A5C57F31989E}"/>
  <sortState xmlns:xlrd2="http://schemas.microsoft.com/office/spreadsheetml/2017/richdata2" ref="D133:G145">
    <sortCondition descending="1" ref="F133:F145"/>
    <sortCondition ref="G133:G145"/>
    <sortCondition ref="D133:D145"/>
  </sortState>
  <mergeCells count="22">
    <mergeCell ref="L129:L131"/>
    <mergeCell ref="L94:L97"/>
    <mergeCell ref="L100:L105"/>
    <mergeCell ref="L107:L113"/>
    <mergeCell ref="L117:L122"/>
    <mergeCell ref="L123:L128"/>
    <mergeCell ref="C155:D155"/>
    <mergeCell ref="C8:D8"/>
    <mergeCell ref="C17:D17"/>
    <mergeCell ref="C132:D132"/>
    <mergeCell ref="C91:D91"/>
    <mergeCell ref="C65:D65"/>
    <mergeCell ref="C7:D7"/>
    <mergeCell ref="C25:D25"/>
    <mergeCell ref="C58:D58"/>
    <mergeCell ref="C74:D74"/>
    <mergeCell ref="C147:D147"/>
    <mergeCell ref="G2:H2"/>
    <mergeCell ref="G3:H3"/>
    <mergeCell ref="G4:H4"/>
    <mergeCell ref="C2:D3"/>
    <mergeCell ref="C4:D4"/>
  </mergeCells>
  <conditionalFormatting sqref="K32:K38 K10:K16 K18:K30">
    <cfRule type="cellIs" dxfId="129" priority="63" operator="equal">
      <formula>"N"</formula>
    </cfRule>
    <cfRule type="cellIs" dxfId="128" priority="64" operator="equal">
      <formula>"Y"</formula>
    </cfRule>
  </conditionalFormatting>
  <conditionalFormatting sqref="K40:K64 I58 K66:K73 H25:I25">
    <cfRule type="cellIs" dxfId="127" priority="61" operator="equal">
      <formula>"N"</formula>
    </cfRule>
    <cfRule type="cellIs" dxfId="126" priority="62" operator="equal">
      <formula>"Y"</formula>
    </cfRule>
  </conditionalFormatting>
  <conditionalFormatting sqref="H25:I25">
    <cfRule type="cellIs" dxfId="125" priority="60" operator="equal">
      <formula>"P"</formula>
    </cfRule>
  </conditionalFormatting>
  <conditionalFormatting sqref="H58:I58">
    <cfRule type="cellIs" dxfId="124" priority="58" operator="equal">
      <formula>"N"</formula>
    </cfRule>
    <cfRule type="cellIs" dxfId="123" priority="59" operator="equal">
      <formula>"Y"</formula>
    </cfRule>
  </conditionalFormatting>
  <conditionalFormatting sqref="H58:I58">
    <cfRule type="cellIs" dxfId="122" priority="57" operator="equal">
      <formula>"P"</formula>
    </cfRule>
  </conditionalFormatting>
  <conditionalFormatting sqref="J25">
    <cfRule type="cellIs" dxfId="121" priority="55" operator="equal">
      <formula>"N"</formula>
    </cfRule>
    <cfRule type="cellIs" dxfId="120" priority="56" operator="equal">
      <formula>"Y"</formula>
    </cfRule>
  </conditionalFormatting>
  <conditionalFormatting sqref="K9">
    <cfRule type="cellIs" dxfId="119" priority="53" operator="equal">
      <formula>"N"</formula>
    </cfRule>
    <cfRule type="cellIs" dxfId="118" priority="54" operator="equal">
      <formula>"Y"</formula>
    </cfRule>
  </conditionalFormatting>
  <conditionalFormatting sqref="I58">
    <cfRule type="cellIs" dxfId="117" priority="52" operator="equal">
      <formula>"P"</formula>
    </cfRule>
  </conditionalFormatting>
  <conditionalFormatting sqref="K31">
    <cfRule type="cellIs" dxfId="116" priority="50" operator="equal">
      <formula>"N"</formula>
    </cfRule>
    <cfRule type="cellIs" dxfId="115" priority="51" operator="equal">
      <formula>"Y"</formula>
    </cfRule>
  </conditionalFormatting>
  <conditionalFormatting sqref="K39">
    <cfRule type="cellIs" dxfId="114" priority="48" operator="equal">
      <formula>"N"</formula>
    </cfRule>
    <cfRule type="cellIs" dxfId="113" priority="49" operator="equal">
      <formula>"Y"</formula>
    </cfRule>
  </conditionalFormatting>
  <conditionalFormatting sqref="J58">
    <cfRule type="cellIs" dxfId="112" priority="46" operator="equal">
      <formula>"N"</formula>
    </cfRule>
    <cfRule type="cellIs" dxfId="111" priority="47" operator="equal">
      <formula>"Y"</formula>
    </cfRule>
  </conditionalFormatting>
  <conditionalFormatting sqref="K65 I65">
    <cfRule type="cellIs" dxfId="110" priority="44" operator="equal">
      <formula>"N"</formula>
    </cfRule>
    <cfRule type="cellIs" dxfId="109" priority="45" operator="equal">
      <formula>"Y"</formula>
    </cfRule>
  </conditionalFormatting>
  <conditionalFormatting sqref="H65:I65">
    <cfRule type="cellIs" dxfId="108" priority="42" operator="equal">
      <formula>"N"</formula>
    </cfRule>
    <cfRule type="cellIs" dxfId="107" priority="43" operator="equal">
      <formula>"Y"</formula>
    </cfRule>
  </conditionalFormatting>
  <conditionalFormatting sqref="H65:I65">
    <cfRule type="cellIs" dxfId="106" priority="41" operator="equal">
      <formula>"P"</formula>
    </cfRule>
  </conditionalFormatting>
  <conditionalFormatting sqref="I65">
    <cfRule type="cellIs" dxfId="105" priority="40" operator="equal">
      <formula>"P"</formula>
    </cfRule>
  </conditionalFormatting>
  <conditionalFormatting sqref="J65">
    <cfRule type="cellIs" dxfId="104" priority="38" operator="equal">
      <formula>"N"</formula>
    </cfRule>
    <cfRule type="cellIs" dxfId="103" priority="39" operator="equal">
      <formula>"Y"</formula>
    </cfRule>
  </conditionalFormatting>
  <conditionalFormatting sqref="K75:K90">
    <cfRule type="cellIs" dxfId="102" priority="36" operator="equal">
      <formula>"N"</formula>
    </cfRule>
    <cfRule type="cellIs" dxfId="101" priority="37" operator="equal">
      <formula>"Y"</formula>
    </cfRule>
  </conditionalFormatting>
  <conditionalFormatting sqref="K92:K131">
    <cfRule type="cellIs" dxfId="100" priority="34" operator="equal">
      <formula>"N"</formula>
    </cfRule>
    <cfRule type="cellIs" dxfId="99" priority="35" operator="equal">
      <formula>"Y"</formula>
    </cfRule>
  </conditionalFormatting>
  <conditionalFormatting sqref="K133:K139">
    <cfRule type="cellIs" dxfId="98" priority="32" operator="equal">
      <formula>"N"</formula>
    </cfRule>
    <cfRule type="cellIs" dxfId="97" priority="33" operator="equal">
      <formula>"Y"</formula>
    </cfRule>
  </conditionalFormatting>
  <conditionalFormatting sqref="H9:I16">
    <cfRule type="cellIs" dxfId="96" priority="30" operator="equal">
      <formula>"N"</formula>
    </cfRule>
    <cfRule type="cellIs" dxfId="95" priority="31" operator="equal">
      <formula>"Y"</formula>
    </cfRule>
  </conditionalFormatting>
  <conditionalFormatting sqref="H9:H16">
    <cfRule type="cellIs" dxfId="94" priority="29" operator="equal">
      <formula>"P"</formula>
    </cfRule>
  </conditionalFormatting>
  <conditionalFormatting sqref="H18:I24">
    <cfRule type="cellIs" dxfId="93" priority="27" operator="equal">
      <formula>"N"</formula>
    </cfRule>
    <cfRule type="cellIs" dxfId="92" priority="28" operator="equal">
      <formula>"Y"</formula>
    </cfRule>
  </conditionalFormatting>
  <conditionalFormatting sqref="H18:H24">
    <cfRule type="cellIs" dxfId="91" priority="26" operator="equal">
      <formula>"P"</formula>
    </cfRule>
  </conditionalFormatting>
  <conditionalFormatting sqref="H26:I57">
    <cfRule type="cellIs" dxfId="90" priority="24" operator="equal">
      <formula>"N"</formula>
    </cfRule>
    <cfRule type="cellIs" dxfId="89" priority="25" operator="equal">
      <formula>"Y"</formula>
    </cfRule>
  </conditionalFormatting>
  <conditionalFormatting sqref="H26:H57">
    <cfRule type="cellIs" dxfId="88" priority="23" operator="equal">
      <formula>"P"</formula>
    </cfRule>
  </conditionalFormatting>
  <conditionalFormatting sqref="H59:I64">
    <cfRule type="cellIs" dxfId="87" priority="21" operator="equal">
      <formula>"N"</formula>
    </cfRule>
    <cfRule type="cellIs" dxfId="86" priority="22" operator="equal">
      <formula>"Y"</formula>
    </cfRule>
  </conditionalFormatting>
  <conditionalFormatting sqref="H59:H64">
    <cfRule type="cellIs" dxfId="85" priority="20" operator="equal">
      <formula>"P"</formula>
    </cfRule>
  </conditionalFormatting>
  <conditionalFormatting sqref="H66:I73">
    <cfRule type="cellIs" dxfId="84" priority="18" operator="equal">
      <formula>"N"</formula>
    </cfRule>
    <cfRule type="cellIs" dxfId="83" priority="19" operator="equal">
      <formula>"Y"</formula>
    </cfRule>
  </conditionalFormatting>
  <conditionalFormatting sqref="H66:H73">
    <cfRule type="cellIs" dxfId="82" priority="17" operator="equal">
      <formula>"P"</formula>
    </cfRule>
  </conditionalFormatting>
  <conditionalFormatting sqref="H75:I90">
    <cfRule type="cellIs" dxfId="81" priority="15" operator="equal">
      <formula>"N"</formula>
    </cfRule>
    <cfRule type="cellIs" dxfId="80" priority="16" operator="equal">
      <formula>"Y"</formula>
    </cfRule>
  </conditionalFormatting>
  <conditionalFormatting sqref="H75:H90">
    <cfRule type="cellIs" dxfId="79" priority="14" operator="equal">
      <formula>"P"</formula>
    </cfRule>
  </conditionalFormatting>
  <conditionalFormatting sqref="H92:I131">
    <cfRule type="cellIs" dxfId="78" priority="12" operator="equal">
      <formula>"N"</formula>
    </cfRule>
    <cfRule type="cellIs" dxfId="77" priority="13" operator="equal">
      <formula>"Y"</formula>
    </cfRule>
  </conditionalFormatting>
  <conditionalFormatting sqref="H92:H131">
    <cfRule type="cellIs" dxfId="76" priority="11" operator="equal">
      <formula>"P"</formula>
    </cfRule>
  </conditionalFormatting>
  <conditionalFormatting sqref="H133:I139">
    <cfRule type="cellIs" dxfId="75" priority="9" operator="equal">
      <formula>"N"</formula>
    </cfRule>
    <cfRule type="cellIs" dxfId="74" priority="10" operator="equal">
      <formula>"Y"</formula>
    </cfRule>
  </conditionalFormatting>
  <conditionalFormatting sqref="H133:H139">
    <cfRule type="cellIs" dxfId="73" priority="8" operator="equal">
      <formula>"P"</formula>
    </cfRule>
  </conditionalFormatting>
  <conditionalFormatting sqref="K140:K145">
    <cfRule type="cellIs" dxfId="72" priority="6" operator="equal">
      <formula>"N"</formula>
    </cfRule>
    <cfRule type="cellIs" dxfId="71" priority="7" operator="equal">
      <formula>"Y"</formula>
    </cfRule>
  </conditionalFormatting>
  <conditionalFormatting sqref="H140:H145">
    <cfRule type="cellIs" dxfId="70" priority="4" operator="equal">
      <formula>"N"</formula>
    </cfRule>
    <cfRule type="cellIs" dxfId="69" priority="5" operator="equal">
      <formula>"Y"</formula>
    </cfRule>
  </conditionalFormatting>
  <conditionalFormatting sqref="H140:H145">
    <cfRule type="cellIs" dxfId="68" priority="3" operator="equal">
      <formula>"P"</formula>
    </cfRule>
  </conditionalFormatting>
  <conditionalFormatting sqref="I140:I145">
    <cfRule type="cellIs" dxfId="67" priority="1" operator="equal">
      <formula>"N"</formula>
    </cfRule>
    <cfRule type="cellIs" dxfId="66" priority="2" operator="equal">
      <formula>"Y"</formula>
    </cfRule>
  </conditionalFormatting>
  <dataValidations count="4">
    <dataValidation type="list" allowBlank="1" showInputMessage="1" showErrorMessage="1" sqref="I25 I140:I145" xr:uid="{BB7F2CEA-1448-48C0-8265-182CEE23C908}">
      <formula1>$AC$8:$AC$12</formula1>
    </dataValidation>
    <dataValidation type="list" allowBlank="1" showInputMessage="1" showErrorMessage="1" sqref="H25 H140:H145" xr:uid="{4A04E409-8A5A-410B-9086-4659858FA5FC}">
      <formula1>$AC$3:$AC$6</formula1>
    </dataValidation>
    <dataValidation type="list" allowBlank="1" showInputMessage="1" showErrorMessage="1" sqref="H92:H131 H9:H16 H18:H24 H26:H57 H59:H64 H66:H73 H75:H90 H133:H139" xr:uid="{8A9B81BE-2BAA-4F10-96C9-D54454BAF5D2}">
      <formula1>$P$8:$P$11</formula1>
    </dataValidation>
    <dataValidation type="list" allowBlank="1" showInputMessage="1" showErrorMessage="1" sqref="I92:I131 I9:I16 I18:I24 I26:I57 I59:I64 I66:I73 I75:I90 I133:I139" xr:uid="{44092079-FFAD-4665-A2BC-8D25359652C3}">
      <formula1>$P$13:$P$17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3634-E68A-4E0B-A811-4D0714F831B6}">
  <dimension ref="A1:O111"/>
  <sheetViews>
    <sheetView topLeftCell="A63" zoomScale="55" zoomScaleNormal="55" workbookViewId="0">
      <selection activeCell="K80" sqref="K80"/>
    </sheetView>
  </sheetViews>
  <sheetFormatPr defaultColWidth="9.1796875" defaultRowHeight="14.5" x14ac:dyDescent="0.25"/>
  <cols>
    <col min="1" max="1" width="3.7265625" style="1" customWidth="1"/>
    <col min="2" max="2" width="1.7265625" style="1" customWidth="1"/>
    <col min="3" max="3" width="4.26953125" style="1" customWidth="1"/>
    <col min="4" max="4" width="74.26953125" style="1" customWidth="1"/>
    <col min="5" max="5" width="51.81640625" style="1" customWidth="1"/>
    <col min="6" max="7" width="16.26953125" style="1" customWidth="1"/>
    <col min="8" max="8" width="15.1796875" style="1" customWidth="1"/>
    <col min="9" max="9" width="10.7265625" style="1" customWidth="1"/>
    <col min="10" max="10" width="11.26953125" style="73" customWidth="1"/>
    <col min="11" max="11" width="10.7265625" style="1" customWidth="1"/>
    <col min="12" max="12" width="44.7265625" style="1" customWidth="1"/>
    <col min="13" max="16384" width="9.1796875" style="1"/>
  </cols>
  <sheetData>
    <row r="1" spans="1:15" x14ac:dyDescent="0.25">
      <c r="L1" s="2"/>
    </row>
    <row r="2" spans="1:15" s="3" customFormat="1" ht="15" customHeight="1" x14ac:dyDescent="0.35">
      <c r="A2" s="1"/>
      <c r="B2" s="1"/>
      <c r="C2" s="117" t="s">
        <v>6</v>
      </c>
      <c r="D2" s="117"/>
      <c r="E2" s="104"/>
      <c r="F2" s="55" t="s">
        <v>1</v>
      </c>
      <c r="G2" s="118" t="s">
        <v>184</v>
      </c>
      <c r="H2" s="118"/>
      <c r="J2" s="57"/>
    </row>
    <row r="3" spans="1:15" s="3" customFormat="1" ht="18.649999999999999" customHeight="1" thickBot="1" x14ac:dyDescent="0.4">
      <c r="A3" s="1"/>
      <c r="B3" s="1"/>
      <c r="C3" s="117"/>
      <c r="D3" s="117"/>
      <c r="E3" s="104"/>
      <c r="F3" s="55" t="s">
        <v>3</v>
      </c>
      <c r="G3" s="118" t="s">
        <v>573</v>
      </c>
      <c r="H3" s="118"/>
      <c r="J3" s="57"/>
    </row>
    <row r="4" spans="1:15" s="3" customFormat="1" ht="19.5" customHeight="1" thickTop="1" thickBot="1" x14ac:dyDescent="0.4">
      <c r="A4" s="1"/>
      <c r="B4" s="1"/>
      <c r="C4" s="119" t="s">
        <v>420</v>
      </c>
      <c r="D4" s="120"/>
      <c r="E4" s="104"/>
      <c r="F4" s="55" t="s">
        <v>5</v>
      </c>
      <c r="G4" s="118" t="s">
        <v>574</v>
      </c>
      <c r="H4" s="118"/>
      <c r="J4" s="57"/>
    </row>
    <row r="5" spans="1:15" s="3" customFormat="1" ht="11" thickTop="1" x14ac:dyDescent="0.25">
      <c r="J5" s="57"/>
    </row>
    <row r="6" spans="1:15" s="3" customFormat="1" ht="10.5" x14ac:dyDescent="0.25">
      <c r="A6" s="4"/>
      <c r="B6" s="5"/>
      <c r="C6" s="6"/>
      <c r="D6" s="6"/>
      <c r="E6" s="6"/>
      <c r="F6" s="6"/>
      <c r="G6" s="6"/>
      <c r="H6" s="7" t="s">
        <v>8</v>
      </c>
      <c r="I6" s="8" t="s">
        <v>9</v>
      </c>
      <c r="J6" s="57"/>
      <c r="K6" s="8"/>
      <c r="L6" s="9"/>
    </row>
    <row r="7" spans="1:15" s="13" customFormat="1" x14ac:dyDescent="0.25">
      <c r="A7" s="10"/>
      <c r="B7" s="11"/>
      <c r="C7" s="122" t="s">
        <v>10</v>
      </c>
      <c r="D7" s="123"/>
      <c r="E7" s="105" t="s">
        <v>11</v>
      </c>
      <c r="F7" s="105" t="s">
        <v>12</v>
      </c>
      <c r="G7" s="105" t="s">
        <v>13</v>
      </c>
      <c r="H7" s="65" t="s">
        <v>14</v>
      </c>
      <c r="I7" s="105" t="s">
        <v>15</v>
      </c>
      <c r="J7" s="68" t="s">
        <v>16</v>
      </c>
      <c r="K7" s="72" t="s">
        <v>17</v>
      </c>
      <c r="L7" s="56" t="s">
        <v>18</v>
      </c>
    </row>
    <row r="8" spans="1:15" ht="18.5" x14ac:dyDescent="0.45">
      <c r="A8" s="14" t="s">
        <v>19</v>
      </c>
      <c r="B8" s="15"/>
      <c r="C8" s="124" t="s">
        <v>20</v>
      </c>
      <c r="D8" s="125"/>
      <c r="E8" s="106"/>
      <c r="F8" s="106"/>
      <c r="G8" s="106"/>
      <c r="H8" s="16"/>
      <c r="I8" s="17"/>
      <c r="J8" s="17"/>
      <c r="K8" s="17"/>
      <c r="L8" s="18"/>
      <c r="O8" s="57" t="s">
        <v>27</v>
      </c>
    </row>
    <row r="9" spans="1:15" x14ac:dyDescent="0.25">
      <c r="A9" s="19"/>
      <c r="B9" s="20"/>
      <c r="C9" s="21">
        <v>1</v>
      </c>
      <c r="D9" s="22" t="s">
        <v>575</v>
      </c>
      <c r="E9" s="22" t="s">
        <v>576</v>
      </c>
      <c r="F9" s="44" t="s">
        <v>23</v>
      </c>
      <c r="G9" s="44">
        <v>30</v>
      </c>
      <c r="H9" s="67" t="s">
        <v>27</v>
      </c>
      <c r="I9" s="66">
        <v>4</v>
      </c>
      <c r="J9" s="77">
        <v>1</v>
      </c>
      <c r="K9" s="26">
        <f t="shared" ref="K9:K16" si="0">$J9*I9/4</f>
        <v>1</v>
      </c>
      <c r="L9" s="23"/>
      <c r="O9" s="57" t="s">
        <v>28</v>
      </c>
    </row>
    <row r="10" spans="1:15" x14ac:dyDescent="0.25">
      <c r="A10" s="19"/>
      <c r="B10" s="20"/>
      <c r="C10" s="21">
        <v>2</v>
      </c>
      <c r="D10" s="22" t="s">
        <v>577</v>
      </c>
      <c r="E10" s="22" t="s">
        <v>578</v>
      </c>
      <c r="F10" s="44" t="s">
        <v>23</v>
      </c>
      <c r="G10" s="44">
        <v>30</v>
      </c>
      <c r="H10" s="67" t="s">
        <v>27</v>
      </c>
      <c r="I10" s="66">
        <v>4</v>
      </c>
      <c r="J10" s="77">
        <v>1</v>
      </c>
      <c r="K10" s="26">
        <f t="shared" si="0"/>
        <v>1</v>
      </c>
      <c r="L10" s="22"/>
      <c r="O10" s="57" t="s">
        <v>37</v>
      </c>
    </row>
    <row r="11" spans="1:15" x14ac:dyDescent="0.25">
      <c r="A11" s="19"/>
      <c r="B11" s="20"/>
      <c r="C11" s="21">
        <v>3</v>
      </c>
      <c r="D11" s="24" t="s">
        <v>579</v>
      </c>
      <c r="E11" s="24" t="s">
        <v>580</v>
      </c>
      <c r="F11" s="44" t="s">
        <v>23</v>
      </c>
      <c r="G11" s="44">
        <v>30</v>
      </c>
      <c r="H11" s="67" t="s">
        <v>27</v>
      </c>
      <c r="I11" s="66">
        <v>4</v>
      </c>
      <c r="J11" s="77">
        <v>1</v>
      </c>
      <c r="K11" s="26">
        <f t="shared" si="0"/>
        <v>1</v>
      </c>
      <c r="L11" s="23"/>
      <c r="O11" s="57" t="s">
        <v>24</v>
      </c>
    </row>
    <row r="12" spans="1:15" x14ac:dyDescent="0.25">
      <c r="A12" s="19"/>
      <c r="B12" s="20"/>
      <c r="C12" s="21">
        <v>4</v>
      </c>
      <c r="D12" s="24" t="s">
        <v>581</v>
      </c>
      <c r="E12" s="22" t="s">
        <v>582</v>
      </c>
      <c r="F12" s="44" t="s">
        <v>23</v>
      </c>
      <c r="G12" s="44">
        <v>30</v>
      </c>
      <c r="H12" s="67" t="s">
        <v>27</v>
      </c>
      <c r="I12" s="66">
        <v>4</v>
      </c>
      <c r="J12" s="77">
        <v>1</v>
      </c>
      <c r="K12" s="26">
        <f t="shared" si="0"/>
        <v>1</v>
      </c>
      <c r="L12" s="23"/>
      <c r="O12" s="57"/>
    </row>
    <row r="13" spans="1:15" x14ac:dyDescent="0.25">
      <c r="A13" s="19"/>
      <c r="B13" s="20"/>
      <c r="C13" s="21">
        <v>5</v>
      </c>
      <c r="D13" s="24" t="s">
        <v>583</v>
      </c>
      <c r="E13" s="24" t="s">
        <v>584</v>
      </c>
      <c r="F13" s="44" t="s">
        <v>23</v>
      </c>
      <c r="G13" s="44">
        <v>30</v>
      </c>
      <c r="H13" s="67" t="s">
        <v>27</v>
      </c>
      <c r="I13" s="66">
        <v>4</v>
      </c>
      <c r="J13" s="77">
        <v>1</v>
      </c>
      <c r="K13" s="26">
        <f t="shared" si="0"/>
        <v>1</v>
      </c>
      <c r="L13" s="23"/>
      <c r="O13" s="63">
        <v>0</v>
      </c>
    </row>
    <row r="14" spans="1:15" x14ac:dyDescent="0.25">
      <c r="A14" s="19"/>
      <c r="B14" s="20"/>
      <c r="C14" s="21">
        <v>6</v>
      </c>
      <c r="D14" s="59" t="s">
        <v>585</v>
      </c>
      <c r="E14" s="24" t="s">
        <v>586</v>
      </c>
      <c r="F14" s="44" t="s">
        <v>23</v>
      </c>
      <c r="G14" s="44">
        <v>30</v>
      </c>
      <c r="H14" s="67" t="s">
        <v>27</v>
      </c>
      <c r="I14" s="66">
        <v>4</v>
      </c>
      <c r="J14" s="77">
        <v>1</v>
      </c>
      <c r="K14" s="26">
        <f t="shared" si="0"/>
        <v>1</v>
      </c>
      <c r="L14" s="23"/>
      <c r="O14" s="63">
        <v>1</v>
      </c>
    </row>
    <row r="15" spans="1:15" x14ac:dyDescent="0.25">
      <c r="A15" s="19"/>
      <c r="B15" s="20"/>
      <c r="C15" s="21">
        <v>7</v>
      </c>
      <c r="D15" s="24" t="s">
        <v>587</v>
      </c>
      <c r="E15" s="24" t="s">
        <v>588</v>
      </c>
      <c r="F15" s="44" t="s">
        <v>23</v>
      </c>
      <c r="G15" s="44">
        <v>30</v>
      </c>
      <c r="H15" s="67" t="s">
        <v>27</v>
      </c>
      <c r="I15" s="66">
        <v>4</v>
      </c>
      <c r="J15" s="77">
        <v>1</v>
      </c>
      <c r="K15" s="26">
        <f t="shared" si="0"/>
        <v>1</v>
      </c>
      <c r="L15" s="23"/>
      <c r="O15" s="63">
        <v>2</v>
      </c>
    </row>
    <row r="16" spans="1:15" x14ac:dyDescent="0.25">
      <c r="A16" s="19"/>
      <c r="B16" s="20"/>
      <c r="C16" s="21">
        <v>8</v>
      </c>
      <c r="D16" s="24" t="s">
        <v>589</v>
      </c>
      <c r="E16" s="24" t="s">
        <v>590</v>
      </c>
      <c r="F16" s="44" t="s">
        <v>23</v>
      </c>
      <c r="G16" s="44">
        <v>60</v>
      </c>
      <c r="H16" s="67" t="s">
        <v>27</v>
      </c>
      <c r="I16" s="66">
        <v>4</v>
      </c>
      <c r="J16" s="77">
        <v>1</v>
      </c>
      <c r="K16" s="26">
        <f t="shared" si="0"/>
        <v>1</v>
      </c>
      <c r="L16" s="27"/>
      <c r="O16" s="63">
        <v>3</v>
      </c>
    </row>
    <row r="17" spans="1:15" ht="18.5" x14ac:dyDescent="0.45">
      <c r="A17" s="14" t="s">
        <v>29</v>
      </c>
      <c r="B17" s="20"/>
      <c r="C17" s="124" t="s">
        <v>91</v>
      </c>
      <c r="D17" s="125"/>
      <c r="E17" s="106"/>
      <c r="F17" s="47"/>
      <c r="G17" s="47"/>
      <c r="H17" s="47"/>
      <c r="I17" s="47"/>
      <c r="J17" s="47"/>
      <c r="K17" s="47"/>
      <c r="L17" s="18"/>
      <c r="O17" s="63">
        <v>4</v>
      </c>
    </row>
    <row r="18" spans="1:15" ht="29" x14ac:dyDescent="0.25">
      <c r="A18" s="19"/>
      <c r="B18" s="20"/>
      <c r="C18" s="21">
        <v>1</v>
      </c>
      <c r="D18" s="22" t="s">
        <v>103</v>
      </c>
      <c r="E18" s="44" t="s">
        <v>591</v>
      </c>
      <c r="F18" s="44" t="s">
        <v>23</v>
      </c>
      <c r="G18" s="44">
        <v>30</v>
      </c>
      <c r="H18" s="67" t="s">
        <v>27</v>
      </c>
      <c r="I18" s="66">
        <v>4</v>
      </c>
      <c r="J18" s="77">
        <v>1</v>
      </c>
      <c r="K18" s="26">
        <f t="shared" ref="K18:K27" si="1">$J18*I18/4</f>
        <v>1</v>
      </c>
      <c r="L18" s="27"/>
    </row>
    <row r="19" spans="1:15" x14ac:dyDescent="0.25">
      <c r="A19" s="19"/>
      <c r="B19" s="20"/>
      <c r="C19" s="21">
        <v>2</v>
      </c>
      <c r="D19" s="22" t="s">
        <v>592</v>
      </c>
      <c r="E19" s="22" t="s">
        <v>582</v>
      </c>
      <c r="F19" s="44" t="s">
        <v>23</v>
      </c>
      <c r="G19" s="44">
        <v>30</v>
      </c>
      <c r="H19" s="67" t="s">
        <v>27</v>
      </c>
      <c r="I19" s="66">
        <v>4</v>
      </c>
      <c r="J19" s="77">
        <v>1</v>
      </c>
      <c r="K19" s="26">
        <f t="shared" si="1"/>
        <v>1</v>
      </c>
      <c r="L19" s="27"/>
    </row>
    <row r="20" spans="1:15" ht="29" x14ac:dyDescent="0.25">
      <c r="A20" s="19"/>
      <c r="B20" s="20"/>
      <c r="C20" s="21">
        <v>3</v>
      </c>
      <c r="D20" s="22" t="s">
        <v>593</v>
      </c>
      <c r="E20" s="22" t="s">
        <v>594</v>
      </c>
      <c r="F20" s="44" t="s">
        <v>23</v>
      </c>
      <c r="G20" s="44">
        <v>30</v>
      </c>
      <c r="H20" s="67" t="s">
        <v>28</v>
      </c>
      <c r="I20" s="66">
        <v>0</v>
      </c>
      <c r="J20" s="77">
        <v>1</v>
      </c>
      <c r="K20" s="26">
        <f t="shared" si="1"/>
        <v>0</v>
      </c>
      <c r="L20" s="27"/>
    </row>
    <row r="21" spans="1:15" x14ac:dyDescent="0.25">
      <c r="A21" s="19"/>
      <c r="B21" s="20"/>
      <c r="C21" s="21">
        <v>4</v>
      </c>
      <c r="D21" s="22" t="s">
        <v>98</v>
      </c>
      <c r="E21" s="44" t="s">
        <v>595</v>
      </c>
      <c r="F21" s="44" t="s">
        <v>23</v>
      </c>
      <c r="G21" s="44">
        <v>30</v>
      </c>
      <c r="H21" s="67" t="s">
        <v>27</v>
      </c>
      <c r="I21" s="66">
        <v>4</v>
      </c>
      <c r="J21" s="77">
        <v>1</v>
      </c>
      <c r="K21" s="26">
        <f t="shared" si="1"/>
        <v>1</v>
      </c>
      <c r="L21" s="27"/>
    </row>
    <row r="22" spans="1:15" x14ac:dyDescent="0.25">
      <c r="A22" s="19"/>
      <c r="B22" s="20"/>
      <c r="C22" s="21">
        <v>5</v>
      </c>
      <c r="D22" s="22" t="s">
        <v>96</v>
      </c>
      <c r="E22" s="44" t="s">
        <v>596</v>
      </c>
      <c r="F22" s="44" t="s">
        <v>23</v>
      </c>
      <c r="G22" s="44">
        <v>30</v>
      </c>
      <c r="H22" s="67" t="s">
        <v>27</v>
      </c>
      <c r="I22" s="66">
        <v>4</v>
      </c>
      <c r="J22" s="77">
        <v>1</v>
      </c>
      <c r="K22" s="26">
        <f t="shared" si="1"/>
        <v>1</v>
      </c>
      <c r="L22" s="27"/>
    </row>
    <row r="23" spans="1:15" ht="43.5" x14ac:dyDescent="0.25">
      <c r="A23" s="19"/>
      <c r="B23" s="20"/>
      <c r="C23" s="21">
        <v>6</v>
      </c>
      <c r="D23" s="22" t="s">
        <v>94</v>
      </c>
      <c r="E23" s="44" t="s">
        <v>597</v>
      </c>
      <c r="F23" s="44" t="s">
        <v>23</v>
      </c>
      <c r="G23" s="44">
        <v>30</v>
      </c>
      <c r="H23" s="67" t="s">
        <v>27</v>
      </c>
      <c r="I23" s="66">
        <v>4</v>
      </c>
      <c r="J23" s="77">
        <v>1</v>
      </c>
      <c r="K23" s="26">
        <f t="shared" si="1"/>
        <v>1</v>
      </c>
      <c r="L23" s="27"/>
    </row>
    <row r="24" spans="1:15" ht="29" x14ac:dyDescent="0.25">
      <c r="A24" s="19"/>
      <c r="B24" s="20"/>
      <c r="C24" s="21">
        <v>7</v>
      </c>
      <c r="D24" s="22" t="s">
        <v>92</v>
      </c>
      <c r="E24" s="44" t="s">
        <v>598</v>
      </c>
      <c r="F24" s="44" t="s">
        <v>23</v>
      </c>
      <c r="G24" s="44">
        <v>30</v>
      </c>
      <c r="H24" s="67" t="s">
        <v>27</v>
      </c>
      <c r="I24" s="66">
        <v>4</v>
      </c>
      <c r="J24" s="77">
        <v>1</v>
      </c>
      <c r="K24" s="26">
        <f t="shared" si="1"/>
        <v>1</v>
      </c>
      <c r="L24" s="27"/>
    </row>
    <row r="25" spans="1:15" x14ac:dyDescent="0.25">
      <c r="A25" s="19"/>
      <c r="B25" s="20"/>
      <c r="C25" s="21">
        <v>8</v>
      </c>
      <c r="D25" s="22" t="s">
        <v>100</v>
      </c>
      <c r="E25" s="44" t="s">
        <v>599</v>
      </c>
      <c r="F25" s="44" t="s">
        <v>23</v>
      </c>
      <c r="G25" s="44">
        <v>30</v>
      </c>
      <c r="H25" s="67" t="s">
        <v>27</v>
      </c>
      <c r="I25" s="66">
        <v>4</v>
      </c>
      <c r="J25" s="77">
        <v>1</v>
      </c>
      <c r="K25" s="26">
        <f t="shared" si="1"/>
        <v>1</v>
      </c>
      <c r="L25" s="27"/>
    </row>
    <row r="26" spans="1:15" x14ac:dyDescent="0.25">
      <c r="A26" s="19"/>
      <c r="B26" s="20"/>
      <c r="C26" s="21"/>
      <c r="D26" s="22" t="s">
        <v>105</v>
      </c>
      <c r="E26" s="44" t="s">
        <v>600</v>
      </c>
      <c r="F26" s="44" t="s">
        <v>23</v>
      </c>
      <c r="G26" s="44">
        <v>30</v>
      </c>
      <c r="H26" s="67" t="s">
        <v>27</v>
      </c>
      <c r="I26" s="66">
        <v>4</v>
      </c>
      <c r="J26" s="77">
        <v>1</v>
      </c>
      <c r="K26" s="26">
        <f t="shared" si="1"/>
        <v>1</v>
      </c>
      <c r="L26" s="27"/>
    </row>
    <row r="27" spans="1:15" x14ac:dyDescent="0.25">
      <c r="A27" s="19"/>
      <c r="B27" s="20"/>
      <c r="C27" s="21">
        <v>9</v>
      </c>
      <c r="D27" s="22" t="s">
        <v>601</v>
      </c>
      <c r="E27" s="22" t="s">
        <v>602</v>
      </c>
      <c r="F27" s="44" t="s">
        <v>74</v>
      </c>
      <c r="G27" s="44">
        <v>60</v>
      </c>
      <c r="H27" s="67" t="s">
        <v>27</v>
      </c>
      <c r="I27" s="66">
        <v>4</v>
      </c>
      <c r="J27" s="78">
        <v>0.5</v>
      </c>
      <c r="K27" s="26">
        <f t="shared" si="1"/>
        <v>0.5</v>
      </c>
      <c r="L27" s="27"/>
    </row>
    <row r="28" spans="1:15" ht="18.5" x14ac:dyDescent="0.45">
      <c r="A28" s="14" t="s">
        <v>30</v>
      </c>
      <c r="B28" s="20"/>
      <c r="C28" s="124" t="s">
        <v>108</v>
      </c>
      <c r="D28" s="125"/>
      <c r="E28" s="106"/>
      <c r="F28" s="47"/>
      <c r="G28" s="47"/>
      <c r="H28" s="16" t="str">
        <f>IF(ISERROR(COUNTIF(H32:H38,"Y")/(COUNTIF(H32:H38,"Y")+COUNTIF(H32:H38,"N")+COUNTIF(H32:H38,"P")))," ",COUNTIF(H32:H38,"Y")/(COUNTIF(H32:H38,"Y")+COUNTIF(H32:H38,"N")+COUNTIF(H32:H38,"P")))</f>
        <v xml:space="preserve"> </v>
      </c>
      <c r="I28" s="17"/>
      <c r="J28" s="17"/>
      <c r="K28" s="17"/>
      <c r="L28" s="18"/>
    </row>
    <row r="29" spans="1:15" x14ac:dyDescent="0.25">
      <c r="A29" s="19"/>
      <c r="B29" s="20"/>
      <c r="C29" s="21">
        <v>1</v>
      </c>
      <c r="D29" s="22" t="s">
        <v>603</v>
      </c>
      <c r="E29" s="22"/>
      <c r="F29" s="44" t="s">
        <v>23</v>
      </c>
      <c r="G29" s="44">
        <v>30</v>
      </c>
      <c r="H29" s="67"/>
      <c r="I29" s="66"/>
      <c r="J29" s="77">
        <v>1</v>
      </c>
      <c r="K29" s="26">
        <f t="shared" ref="K29:K38" si="2">$J29*I29/4</f>
        <v>0</v>
      </c>
      <c r="L29" s="27"/>
    </row>
    <row r="30" spans="1:15" x14ac:dyDescent="0.25">
      <c r="A30" s="19"/>
      <c r="B30" s="20"/>
      <c r="C30" s="21">
        <v>2</v>
      </c>
      <c r="D30" s="22" t="s">
        <v>604</v>
      </c>
      <c r="E30" s="22"/>
      <c r="F30" s="44" t="s">
        <v>23</v>
      </c>
      <c r="G30" s="44">
        <v>30</v>
      </c>
      <c r="H30" s="67"/>
      <c r="I30" s="66"/>
      <c r="J30" s="77">
        <v>1</v>
      </c>
      <c r="K30" s="26">
        <f t="shared" si="2"/>
        <v>0</v>
      </c>
      <c r="L30" s="27"/>
    </row>
    <row r="31" spans="1:15" x14ac:dyDescent="0.25">
      <c r="A31" s="19"/>
      <c r="B31" s="20"/>
      <c r="C31" s="21">
        <v>3</v>
      </c>
      <c r="D31" s="22" t="s">
        <v>605</v>
      </c>
      <c r="E31" s="22"/>
      <c r="F31" s="44" t="s">
        <v>23</v>
      </c>
      <c r="G31" s="44">
        <v>30</v>
      </c>
      <c r="H31" s="67"/>
      <c r="I31" s="66"/>
      <c r="J31" s="77">
        <v>1</v>
      </c>
      <c r="K31" s="26">
        <f t="shared" si="2"/>
        <v>0</v>
      </c>
      <c r="L31" s="27"/>
    </row>
    <row r="32" spans="1:15" x14ac:dyDescent="0.25">
      <c r="A32" s="19"/>
      <c r="B32" s="20"/>
      <c r="C32" s="21">
        <v>4</v>
      </c>
      <c r="D32" s="22" t="s">
        <v>606</v>
      </c>
      <c r="E32" s="22"/>
      <c r="F32" s="44" t="s">
        <v>23</v>
      </c>
      <c r="G32" s="44">
        <v>30</v>
      </c>
      <c r="H32" s="67"/>
      <c r="I32" s="66"/>
      <c r="J32" s="77">
        <v>1</v>
      </c>
      <c r="K32" s="26">
        <f t="shared" si="2"/>
        <v>0</v>
      </c>
      <c r="L32" s="23"/>
    </row>
    <row r="33" spans="1:12" x14ac:dyDescent="0.25">
      <c r="A33" s="19"/>
      <c r="B33" s="20"/>
      <c r="C33" s="21">
        <v>5</v>
      </c>
      <c r="D33" s="22" t="s">
        <v>607</v>
      </c>
      <c r="E33" s="22"/>
      <c r="F33" s="44" t="s">
        <v>23</v>
      </c>
      <c r="G33" s="44">
        <v>30</v>
      </c>
      <c r="H33" s="67"/>
      <c r="I33" s="66"/>
      <c r="J33" s="77">
        <v>1</v>
      </c>
      <c r="K33" s="26">
        <f t="shared" si="2"/>
        <v>0</v>
      </c>
      <c r="L33" s="23"/>
    </row>
    <row r="34" spans="1:12" x14ac:dyDescent="0.25">
      <c r="A34" s="19"/>
      <c r="B34" s="20"/>
      <c r="C34" s="21">
        <v>6</v>
      </c>
      <c r="D34" s="22" t="s">
        <v>608</v>
      </c>
      <c r="E34" s="22"/>
      <c r="F34" s="44" t="s">
        <v>23</v>
      </c>
      <c r="G34" s="44">
        <v>30</v>
      </c>
      <c r="H34" s="67"/>
      <c r="I34" s="66"/>
      <c r="J34" s="77">
        <v>1</v>
      </c>
      <c r="K34" s="26">
        <f t="shared" si="2"/>
        <v>0</v>
      </c>
      <c r="L34" s="23"/>
    </row>
    <row r="35" spans="1:12" x14ac:dyDescent="0.25">
      <c r="A35" s="19"/>
      <c r="B35" s="20"/>
      <c r="C35" s="21">
        <v>7</v>
      </c>
      <c r="D35" s="22" t="s">
        <v>609</v>
      </c>
      <c r="E35" s="22"/>
      <c r="F35" s="44" t="s">
        <v>23</v>
      </c>
      <c r="G35" s="44">
        <v>30</v>
      </c>
      <c r="H35" s="67"/>
      <c r="I35" s="66"/>
      <c r="J35" s="77">
        <v>1</v>
      </c>
      <c r="K35" s="26">
        <f t="shared" si="2"/>
        <v>0</v>
      </c>
      <c r="L35" s="23"/>
    </row>
    <row r="36" spans="1:12" x14ac:dyDescent="0.25">
      <c r="A36" s="19"/>
      <c r="B36" s="20"/>
      <c r="C36" s="28">
        <v>8</v>
      </c>
      <c r="D36" s="22" t="s">
        <v>610</v>
      </c>
      <c r="E36" s="22"/>
      <c r="F36" s="44" t="s">
        <v>23</v>
      </c>
      <c r="G36" s="44">
        <v>30</v>
      </c>
      <c r="H36" s="67"/>
      <c r="I36" s="66"/>
      <c r="J36" s="77">
        <v>1</v>
      </c>
      <c r="K36" s="26">
        <f t="shared" si="2"/>
        <v>0</v>
      </c>
      <c r="L36" s="23"/>
    </row>
    <row r="37" spans="1:12" x14ac:dyDescent="0.25">
      <c r="A37" s="19"/>
      <c r="B37" s="20"/>
      <c r="C37" s="28">
        <v>9</v>
      </c>
      <c r="D37" s="22" t="s">
        <v>611</v>
      </c>
      <c r="E37" s="22"/>
      <c r="F37" s="44" t="s">
        <v>23</v>
      </c>
      <c r="G37" s="44">
        <v>30</v>
      </c>
      <c r="H37" s="67"/>
      <c r="I37" s="66"/>
      <c r="J37" s="77">
        <v>1</v>
      </c>
      <c r="K37" s="26">
        <f t="shared" si="2"/>
        <v>0</v>
      </c>
      <c r="L37" s="23"/>
    </row>
    <row r="38" spans="1:12" x14ac:dyDescent="0.25">
      <c r="A38" s="19"/>
      <c r="B38" s="20"/>
      <c r="C38" s="28">
        <v>10</v>
      </c>
      <c r="D38" s="22" t="s">
        <v>612</v>
      </c>
      <c r="E38" s="22"/>
      <c r="F38" s="44" t="s">
        <v>23</v>
      </c>
      <c r="G38" s="44">
        <v>30</v>
      </c>
      <c r="H38" s="67"/>
      <c r="I38" s="66"/>
      <c r="J38" s="77">
        <v>1</v>
      </c>
      <c r="K38" s="26">
        <f t="shared" si="2"/>
        <v>0</v>
      </c>
      <c r="L38" s="23"/>
    </row>
    <row r="39" spans="1:12" ht="18.5" x14ac:dyDescent="0.45">
      <c r="A39" s="14" t="s">
        <v>31</v>
      </c>
      <c r="B39" s="20"/>
      <c r="C39" s="124" t="s">
        <v>613</v>
      </c>
      <c r="D39" s="125"/>
      <c r="E39" s="106"/>
      <c r="F39" s="47"/>
      <c r="G39" s="47"/>
      <c r="H39" s="16"/>
      <c r="I39" s="17"/>
      <c r="J39" s="17"/>
      <c r="K39" s="17"/>
      <c r="L39" s="18"/>
    </row>
    <row r="40" spans="1:12" x14ac:dyDescent="0.25">
      <c r="A40" s="19"/>
      <c r="B40" s="20"/>
      <c r="C40" s="21">
        <v>1</v>
      </c>
      <c r="D40" s="22" t="s">
        <v>614</v>
      </c>
      <c r="E40" s="22" t="s">
        <v>615</v>
      </c>
      <c r="F40" s="44" t="s">
        <v>23</v>
      </c>
      <c r="G40" s="44">
        <v>30</v>
      </c>
      <c r="H40" s="67" t="s">
        <v>28</v>
      </c>
      <c r="I40" s="66">
        <v>1</v>
      </c>
      <c r="J40" s="77">
        <v>1</v>
      </c>
      <c r="K40" s="26">
        <f t="shared" ref="K40:K46" si="3">$J40*I40/4</f>
        <v>0.25</v>
      </c>
      <c r="L40" s="23"/>
    </row>
    <row r="41" spans="1:12" x14ac:dyDescent="0.25">
      <c r="A41" s="19"/>
      <c r="B41" s="20"/>
      <c r="C41" s="21">
        <v>2</v>
      </c>
      <c r="D41" s="22" t="s">
        <v>616</v>
      </c>
      <c r="E41" s="22" t="s">
        <v>617</v>
      </c>
      <c r="F41" s="44" t="s">
        <v>23</v>
      </c>
      <c r="G41" s="44">
        <v>30</v>
      </c>
      <c r="H41" s="67" t="s">
        <v>27</v>
      </c>
      <c r="I41" s="66">
        <v>4</v>
      </c>
      <c r="J41" s="77">
        <v>1</v>
      </c>
      <c r="K41" s="26">
        <f t="shared" si="3"/>
        <v>1</v>
      </c>
      <c r="L41" s="23"/>
    </row>
    <row r="42" spans="1:12" x14ac:dyDescent="0.25">
      <c r="A42" s="19"/>
      <c r="B42" s="20"/>
      <c r="C42" s="21">
        <v>3</v>
      </c>
      <c r="D42" s="22" t="s">
        <v>618</v>
      </c>
      <c r="E42" s="22" t="s">
        <v>619</v>
      </c>
      <c r="F42" s="44" t="s">
        <v>23</v>
      </c>
      <c r="G42" s="44">
        <v>30</v>
      </c>
      <c r="H42" s="67" t="s">
        <v>27</v>
      </c>
      <c r="I42" s="66">
        <v>4</v>
      </c>
      <c r="J42" s="77">
        <v>1</v>
      </c>
      <c r="K42" s="26">
        <f t="shared" si="3"/>
        <v>1</v>
      </c>
      <c r="L42" s="23"/>
    </row>
    <row r="43" spans="1:12" x14ac:dyDescent="0.25">
      <c r="A43" s="19"/>
      <c r="B43" s="20"/>
      <c r="C43" s="21">
        <v>4</v>
      </c>
      <c r="D43" s="22" t="s">
        <v>620</v>
      </c>
      <c r="E43" s="22" t="s">
        <v>621</v>
      </c>
      <c r="F43" s="44" t="s">
        <v>23</v>
      </c>
      <c r="G43" s="44">
        <v>30</v>
      </c>
      <c r="H43" s="67" t="s">
        <v>28</v>
      </c>
      <c r="I43" s="66">
        <v>1</v>
      </c>
      <c r="J43" s="77">
        <v>1</v>
      </c>
      <c r="K43" s="26">
        <f t="shared" si="3"/>
        <v>0.25</v>
      </c>
      <c r="L43" s="23"/>
    </row>
    <row r="44" spans="1:12" x14ac:dyDescent="0.25">
      <c r="A44" s="19"/>
      <c r="B44" s="20"/>
      <c r="C44" s="21">
        <v>5</v>
      </c>
      <c r="D44" s="22" t="s">
        <v>622</v>
      </c>
      <c r="E44" s="22" t="s">
        <v>623</v>
      </c>
      <c r="F44" s="44" t="s">
        <v>23</v>
      </c>
      <c r="G44" s="44">
        <v>30</v>
      </c>
      <c r="H44" s="67" t="s">
        <v>28</v>
      </c>
      <c r="I44" s="66">
        <v>1</v>
      </c>
      <c r="J44" s="77">
        <v>1</v>
      </c>
      <c r="K44" s="26">
        <f t="shared" si="3"/>
        <v>0.25</v>
      </c>
      <c r="L44" s="23"/>
    </row>
    <row r="45" spans="1:12" x14ac:dyDescent="0.25">
      <c r="A45" s="19"/>
      <c r="B45" s="20"/>
      <c r="C45" s="21">
        <v>6</v>
      </c>
      <c r="D45" s="22" t="s">
        <v>624</v>
      </c>
      <c r="E45" s="22" t="s">
        <v>625</v>
      </c>
      <c r="F45" s="44" t="s">
        <v>23</v>
      </c>
      <c r="G45" s="44">
        <v>30</v>
      </c>
      <c r="H45" s="67" t="s">
        <v>27</v>
      </c>
      <c r="I45" s="66">
        <v>4</v>
      </c>
      <c r="J45" s="77">
        <v>1</v>
      </c>
      <c r="K45" s="26">
        <f t="shared" si="3"/>
        <v>1</v>
      </c>
      <c r="L45" s="23"/>
    </row>
    <row r="46" spans="1:12" x14ac:dyDescent="0.25">
      <c r="A46" s="19"/>
      <c r="B46" s="20"/>
      <c r="C46" s="21">
        <v>7</v>
      </c>
      <c r="D46" s="22" t="s">
        <v>626</v>
      </c>
      <c r="E46" s="22" t="s">
        <v>627</v>
      </c>
      <c r="F46" s="44" t="s">
        <v>23</v>
      </c>
      <c r="G46" s="44">
        <v>30</v>
      </c>
      <c r="H46" s="67" t="s">
        <v>28</v>
      </c>
      <c r="I46" s="66">
        <v>1</v>
      </c>
      <c r="J46" s="77">
        <v>1</v>
      </c>
      <c r="K46" s="26">
        <f t="shared" si="3"/>
        <v>0.25</v>
      </c>
      <c r="L46" s="23"/>
    </row>
    <row r="47" spans="1:12" ht="18.5" x14ac:dyDescent="0.45">
      <c r="A47" s="14" t="s">
        <v>31</v>
      </c>
      <c r="B47" s="20"/>
      <c r="C47" s="124" t="s">
        <v>149</v>
      </c>
      <c r="D47" s="125"/>
      <c r="E47" s="106"/>
      <c r="F47" s="47"/>
      <c r="G47" s="47"/>
      <c r="H47" s="16"/>
      <c r="I47" s="17"/>
      <c r="J47" s="17"/>
      <c r="K47" s="17"/>
      <c r="L47" s="18"/>
    </row>
    <row r="48" spans="1:12" ht="29" x14ac:dyDescent="0.25">
      <c r="A48" s="19"/>
      <c r="B48" s="20"/>
      <c r="C48" s="28">
        <v>1</v>
      </c>
      <c r="D48" s="22" t="s">
        <v>628</v>
      </c>
      <c r="E48" s="22" t="s">
        <v>629</v>
      </c>
      <c r="F48" s="44" t="s">
        <v>23</v>
      </c>
      <c r="G48" s="44">
        <v>30</v>
      </c>
      <c r="H48" s="67" t="s">
        <v>27</v>
      </c>
      <c r="I48" s="66">
        <v>4</v>
      </c>
      <c r="J48" s="77">
        <v>1</v>
      </c>
      <c r="K48" s="26">
        <f t="shared" ref="K48:K73" si="4">$J48*I48/4</f>
        <v>1</v>
      </c>
      <c r="L48" s="23"/>
    </row>
    <row r="49" spans="1:12" x14ac:dyDescent="0.25">
      <c r="A49" s="19"/>
      <c r="B49" s="20"/>
      <c r="C49" s="28">
        <v>2</v>
      </c>
      <c r="D49" s="22" t="s">
        <v>630</v>
      </c>
      <c r="E49" s="22" t="s">
        <v>631</v>
      </c>
      <c r="F49" s="44" t="s">
        <v>23</v>
      </c>
      <c r="G49" s="44">
        <v>30</v>
      </c>
      <c r="H49" s="67" t="s">
        <v>27</v>
      </c>
      <c r="I49" s="66">
        <v>4</v>
      </c>
      <c r="J49" s="77">
        <v>1</v>
      </c>
      <c r="K49" s="26">
        <f t="shared" si="4"/>
        <v>1</v>
      </c>
      <c r="L49" s="23"/>
    </row>
    <row r="50" spans="1:12" x14ac:dyDescent="0.25">
      <c r="A50" s="19"/>
      <c r="B50" s="20"/>
      <c r="C50" s="28">
        <v>3</v>
      </c>
      <c r="D50" s="22" t="s">
        <v>632</v>
      </c>
      <c r="E50" s="22" t="s">
        <v>633</v>
      </c>
      <c r="F50" s="44" t="s">
        <v>23</v>
      </c>
      <c r="G50" s="44">
        <v>30</v>
      </c>
      <c r="H50" s="67" t="s">
        <v>24</v>
      </c>
      <c r="I50" s="66">
        <v>0</v>
      </c>
      <c r="J50" s="77">
        <v>1</v>
      </c>
      <c r="K50" s="26">
        <f t="shared" si="4"/>
        <v>0</v>
      </c>
      <c r="L50" s="23"/>
    </row>
    <row r="51" spans="1:12" x14ac:dyDescent="0.25">
      <c r="A51" s="19"/>
      <c r="B51" s="20"/>
      <c r="C51" s="28">
        <v>4</v>
      </c>
      <c r="D51" s="22" t="s">
        <v>634</v>
      </c>
      <c r="E51" s="22" t="s">
        <v>635</v>
      </c>
      <c r="F51" s="44" t="s">
        <v>23</v>
      </c>
      <c r="G51" s="44">
        <v>30</v>
      </c>
      <c r="H51" s="67" t="s">
        <v>27</v>
      </c>
      <c r="I51" s="66">
        <v>4</v>
      </c>
      <c r="J51" s="77">
        <v>1</v>
      </c>
      <c r="K51" s="26">
        <f t="shared" si="4"/>
        <v>1</v>
      </c>
      <c r="L51" s="23"/>
    </row>
    <row r="52" spans="1:12" x14ac:dyDescent="0.25">
      <c r="A52" s="19"/>
      <c r="B52" s="20"/>
      <c r="C52" s="28">
        <v>5</v>
      </c>
      <c r="D52" s="22" t="s">
        <v>636</v>
      </c>
      <c r="E52" s="22" t="s">
        <v>637</v>
      </c>
      <c r="F52" s="44" t="s">
        <v>23</v>
      </c>
      <c r="G52" s="44">
        <v>30</v>
      </c>
      <c r="H52" s="67" t="s">
        <v>27</v>
      </c>
      <c r="I52" s="66">
        <v>4</v>
      </c>
      <c r="J52" s="77">
        <v>1</v>
      </c>
      <c r="K52" s="26">
        <f t="shared" si="4"/>
        <v>1</v>
      </c>
      <c r="L52" s="23"/>
    </row>
    <row r="53" spans="1:12" x14ac:dyDescent="0.25">
      <c r="A53" s="19"/>
      <c r="B53" s="20"/>
      <c r="C53" s="28">
        <v>6</v>
      </c>
      <c r="D53" s="22" t="s">
        <v>638</v>
      </c>
      <c r="E53" s="22" t="s">
        <v>639</v>
      </c>
      <c r="F53" s="44" t="s">
        <v>23</v>
      </c>
      <c r="G53" s="44">
        <v>30</v>
      </c>
      <c r="H53" s="67" t="s">
        <v>27</v>
      </c>
      <c r="I53" s="66">
        <v>4</v>
      </c>
      <c r="J53" s="77">
        <v>1</v>
      </c>
      <c r="K53" s="26">
        <f t="shared" si="4"/>
        <v>1</v>
      </c>
      <c r="L53" s="23"/>
    </row>
    <row r="54" spans="1:12" x14ac:dyDescent="0.25">
      <c r="A54" s="19"/>
      <c r="B54" s="20"/>
      <c r="C54" s="28">
        <v>7</v>
      </c>
      <c r="D54" s="22" t="s">
        <v>640</v>
      </c>
      <c r="E54" s="22" t="s">
        <v>641</v>
      </c>
      <c r="F54" s="44" t="s">
        <v>23</v>
      </c>
      <c r="G54" s="44">
        <v>30</v>
      </c>
      <c r="H54" s="67" t="s">
        <v>27</v>
      </c>
      <c r="I54" s="66">
        <v>4</v>
      </c>
      <c r="J54" s="77">
        <v>1</v>
      </c>
      <c r="K54" s="26">
        <f t="shared" si="4"/>
        <v>1</v>
      </c>
      <c r="L54" s="23"/>
    </row>
    <row r="55" spans="1:12" ht="29" x14ac:dyDescent="0.25">
      <c r="A55" s="19"/>
      <c r="B55" s="20"/>
      <c r="C55" s="28">
        <v>8</v>
      </c>
      <c r="D55" s="22" t="s">
        <v>642</v>
      </c>
      <c r="E55" s="22" t="s">
        <v>643</v>
      </c>
      <c r="F55" s="44" t="s">
        <v>23</v>
      </c>
      <c r="G55" s="44">
        <v>30</v>
      </c>
      <c r="H55" s="67" t="s">
        <v>27</v>
      </c>
      <c r="I55" s="66">
        <v>4</v>
      </c>
      <c r="J55" s="77">
        <v>1</v>
      </c>
      <c r="K55" s="26">
        <f t="shared" si="4"/>
        <v>1</v>
      </c>
      <c r="L55" s="23"/>
    </row>
    <row r="56" spans="1:12" ht="29" x14ac:dyDescent="0.25">
      <c r="A56" s="19"/>
      <c r="B56" s="20"/>
      <c r="C56" s="28">
        <v>9</v>
      </c>
      <c r="D56" s="22" t="s">
        <v>644</v>
      </c>
      <c r="E56" s="22" t="s">
        <v>643</v>
      </c>
      <c r="F56" s="44" t="s">
        <v>23</v>
      </c>
      <c r="G56" s="44">
        <v>30</v>
      </c>
      <c r="H56" s="67" t="s">
        <v>27</v>
      </c>
      <c r="I56" s="66">
        <v>4</v>
      </c>
      <c r="J56" s="77">
        <v>1</v>
      </c>
      <c r="K56" s="26">
        <f t="shared" si="4"/>
        <v>1</v>
      </c>
      <c r="L56" s="23"/>
    </row>
    <row r="57" spans="1:12" ht="29" x14ac:dyDescent="0.25">
      <c r="A57" s="19"/>
      <c r="B57" s="20"/>
      <c r="C57" s="28">
        <v>10</v>
      </c>
      <c r="D57" s="22" t="s">
        <v>645</v>
      </c>
      <c r="E57" s="22" t="s">
        <v>643</v>
      </c>
      <c r="F57" s="44" t="s">
        <v>23</v>
      </c>
      <c r="G57" s="44">
        <v>30</v>
      </c>
      <c r="H57" s="67" t="s">
        <v>27</v>
      </c>
      <c r="I57" s="66">
        <v>4</v>
      </c>
      <c r="J57" s="77">
        <v>1</v>
      </c>
      <c r="K57" s="26">
        <f t="shared" si="4"/>
        <v>1</v>
      </c>
      <c r="L57" s="23"/>
    </row>
    <row r="58" spans="1:12" ht="29" x14ac:dyDescent="0.25">
      <c r="A58" s="19"/>
      <c r="B58" s="20"/>
      <c r="C58" s="28">
        <v>11</v>
      </c>
      <c r="D58" s="22" t="s">
        <v>646</v>
      </c>
      <c r="E58" s="22" t="s">
        <v>647</v>
      </c>
      <c r="F58" s="44" t="s">
        <v>23</v>
      </c>
      <c r="G58" s="44">
        <v>30</v>
      </c>
      <c r="H58" s="67" t="s">
        <v>27</v>
      </c>
      <c r="I58" s="66">
        <v>4</v>
      </c>
      <c r="J58" s="77">
        <v>1</v>
      </c>
      <c r="K58" s="26">
        <f t="shared" si="4"/>
        <v>1</v>
      </c>
      <c r="L58" s="23"/>
    </row>
    <row r="59" spans="1:12" x14ac:dyDescent="0.25">
      <c r="A59" s="19"/>
      <c r="B59" s="20"/>
      <c r="C59" s="28">
        <v>12</v>
      </c>
      <c r="D59" s="22" t="s">
        <v>648</v>
      </c>
      <c r="E59" s="22" t="s">
        <v>649</v>
      </c>
      <c r="F59" s="44" t="s">
        <v>23</v>
      </c>
      <c r="G59" s="44">
        <v>30</v>
      </c>
      <c r="H59" s="67" t="s">
        <v>27</v>
      </c>
      <c r="I59" s="66">
        <v>4</v>
      </c>
      <c r="J59" s="77">
        <v>1</v>
      </c>
      <c r="K59" s="26">
        <f t="shared" si="4"/>
        <v>1</v>
      </c>
      <c r="L59" s="23"/>
    </row>
    <row r="60" spans="1:12" x14ac:dyDescent="0.25">
      <c r="A60" s="19"/>
      <c r="B60" s="20"/>
      <c r="C60" s="28">
        <v>13</v>
      </c>
      <c r="D60" s="22" t="s">
        <v>650</v>
      </c>
      <c r="E60" s="22" t="s">
        <v>651</v>
      </c>
      <c r="F60" s="44" t="s">
        <v>23</v>
      </c>
      <c r="G60" s="44">
        <v>30</v>
      </c>
      <c r="H60" s="67" t="s">
        <v>27</v>
      </c>
      <c r="I60" s="66">
        <v>4</v>
      </c>
      <c r="J60" s="77">
        <v>1</v>
      </c>
      <c r="K60" s="26">
        <f t="shared" si="4"/>
        <v>1</v>
      </c>
      <c r="L60" s="23"/>
    </row>
    <row r="61" spans="1:12" x14ac:dyDescent="0.25">
      <c r="A61" s="19"/>
      <c r="B61" s="20"/>
      <c r="C61" s="28">
        <v>14</v>
      </c>
      <c r="D61" s="43" t="s">
        <v>652</v>
      </c>
      <c r="E61" s="43" t="s">
        <v>653</v>
      </c>
      <c r="F61" s="44" t="s">
        <v>23</v>
      </c>
      <c r="G61" s="44">
        <v>30</v>
      </c>
      <c r="H61" s="67" t="s">
        <v>27</v>
      </c>
      <c r="I61" s="66">
        <v>4</v>
      </c>
      <c r="J61" s="77">
        <v>1</v>
      </c>
      <c r="K61" s="26">
        <f t="shared" si="4"/>
        <v>1</v>
      </c>
      <c r="L61" s="23"/>
    </row>
    <row r="62" spans="1:12" ht="29" x14ac:dyDescent="0.25">
      <c r="A62" s="19"/>
      <c r="B62" s="20"/>
      <c r="C62" s="28">
        <v>15</v>
      </c>
      <c r="D62" s="43" t="s">
        <v>654</v>
      </c>
      <c r="E62" s="43" t="s">
        <v>655</v>
      </c>
      <c r="F62" s="44" t="s">
        <v>23</v>
      </c>
      <c r="G62" s="44">
        <v>30</v>
      </c>
      <c r="H62" s="67" t="s">
        <v>27</v>
      </c>
      <c r="I62" s="66">
        <v>4</v>
      </c>
      <c r="J62" s="77">
        <v>1</v>
      </c>
      <c r="K62" s="26">
        <f t="shared" si="4"/>
        <v>1</v>
      </c>
      <c r="L62" s="23"/>
    </row>
    <row r="63" spans="1:12" x14ac:dyDescent="0.25">
      <c r="A63" s="19"/>
      <c r="B63" s="20"/>
      <c r="C63" s="28">
        <v>16</v>
      </c>
      <c r="D63" s="31" t="s">
        <v>656</v>
      </c>
      <c r="E63" s="31" t="s">
        <v>657</v>
      </c>
      <c r="F63" s="44" t="s">
        <v>23</v>
      </c>
      <c r="G63" s="44">
        <v>30</v>
      </c>
      <c r="H63" s="67" t="s">
        <v>27</v>
      </c>
      <c r="I63" s="66">
        <v>4</v>
      </c>
      <c r="J63" s="77">
        <v>1</v>
      </c>
      <c r="K63" s="26">
        <f t="shared" si="4"/>
        <v>1</v>
      </c>
      <c r="L63" s="23"/>
    </row>
    <row r="64" spans="1:12" x14ac:dyDescent="0.25">
      <c r="A64" s="19"/>
      <c r="B64" s="20"/>
      <c r="C64" s="28">
        <v>17</v>
      </c>
      <c r="D64" s="22" t="s">
        <v>658</v>
      </c>
      <c r="E64" s="22" t="s">
        <v>659</v>
      </c>
      <c r="F64" s="44" t="s">
        <v>23</v>
      </c>
      <c r="G64" s="44">
        <v>30</v>
      </c>
      <c r="H64" s="67" t="s">
        <v>27</v>
      </c>
      <c r="I64" s="66">
        <v>4</v>
      </c>
      <c r="J64" s="77">
        <v>1</v>
      </c>
      <c r="K64" s="26">
        <f t="shared" si="4"/>
        <v>1</v>
      </c>
      <c r="L64" s="23"/>
    </row>
    <row r="65" spans="1:15" ht="29" x14ac:dyDescent="0.25">
      <c r="A65" s="19"/>
      <c r="B65" s="20"/>
      <c r="C65" s="28">
        <v>18</v>
      </c>
      <c r="D65" s="22" t="s">
        <v>660</v>
      </c>
      <c r="E65" s="22" t="s">
        <v>661</v>
      </c>
      <c r="F65" s="44" t="s">
        <v>23</v>
      </c>
      <c r="G65" s="44">
        <v>30</v>
      </c>
      <c r="H65" s="67" t="s">
        <v>27</v>
      </c>
      <c r="I65" s="66">
        <v>3</v>
      </c>
      <c r="J65" s="77">
        <v>1</v>
      </c>
      <c r="K65" s="26">
        <f t="shared" si="4"/>
        <v>0.75</v>
      </c>
      <c r="L65" s="23"/>
    </row>
    <row r="66" spans="1:15" x14ac:dyDescent="0.25">
      <c r="A66" s="19"/>
      <c r="B66" s="20"/>
      <c r="C66" s="28">
        <v>19</v>
      </c>
      <c r="D66" s="22" t="s">
        <v>662</v>
      </c>
      <c r="E66" s="22" t="s">
        <v>663</v>
      </c>
      <c r="F66" s="44" t="s">
        <v>23</v>
      </c>
      <c r="G66" s="44">
        <v>60</v>
      </c>
      <c r="H66" s="67" t="s">
        <v>27</v>
      </c>
      <c r="I66" s="66">
        <v>4</v>
      </c>
      <c r="J66" s="77">
        <v>1</v>
      </c>
      <c r="K66" s="26">
        <f t="shared" si="4"/>
        <v>1</v>
      </c>
      <c r="L66" s="23"/>
    </row>
    <row r="67" spans="1:15" x14ac:dyDescent="0.25">
      <c r="A67" s="19"/>
      <c r="B67" s="20"/>
      <c r="C67" s="28">
        <v>20</v>
      </c>
      <c r="D67" s="22" t="s">
        <v>664</v>
      </c>
      <c r="E67" s="22" t="s">
        <v>665</v>
      </c>
      <c r="F67" s="44" t="s">
        <v>23</v>
      </c>
      <c r="G67" s="44">
        <v>60</v>
      </c>
      <c r="H67" s="67" t="s">
        <v>27</v>
      </c>
      <c r="I67" s="66">
        <v>4</v>
      </c>
      <c r="J67" s="77">
        <v>1</v>
      </c>
      <c r="K67" s="26">
        <f t="shared" si="4"/>
        <v>1</v>
      </c>
      <c r="L67" s="23"/>
    </row>
    <row r="68" spans="1:15" x14ac:dyDescent="0.25">
      <c r="A68" s="19"/>
      <c r="B68" s="20"/>
      <c r="C68" s="28">
        <v>21</v>
      </c>
      <c r="D68" s="22" t="s">
        <v>666</v>
      </c>
      <c r="E68" s="22" t="s">
        <v>667</v>
      </c>
      <c r="F68" s="44" t="s">
        <v>23</v>
      </c>
      <c r="G68" s="44">
        <v>60</v>
      </c>
      <c r="H68" s="67" t="s">
        <v>28</v>
      </c>
      <c r="I68" s="66">
        <v>1</v>
      </c>
      <c r="J68" s="77">
        <v>1</v>
      </c>
      <c r="K68" s="26">
        <f t="shared" si="4"/>
        <v>0.25</v>
      </c>
      <c r="L68" s="23"/>
    </row>
    <row r="69" spans="1:15" x14ac:dyDescent="0.25">
      <c r="A69" s="19"/>
      <c r="B69" s="20"/>
      <c r="C69" s="28">
        <v>22</v>
      </c>
      <c r="D69" s="22" t="s">
        <v>668</v>
      </c>
      <c r="E69" s="22" t="s">
        <v>669</v>
      </c>
      <c r="F69" s="44" t="s">
        <v>23</v>
      </c>
      <c r="G69" s="44">
        <v>60</v>
      </c>
      <c r="H69" s="67" t="s">
        <v>24</v>
      </c>
      <c r="I69" s="66">
        <v>4</v>
      </c>
      <c r="J69" s="77">
        <v>1</v>
      </c>
      <c r="K69" s="26">
        <f t="shared" si="4"/>
        <v>1</v>
      </c>
      <c r="L69" s="23"/>
    </row>
    <row r="70" spans="1:15" x14ac:dyDescent="0.25">
      <c r="A70" s="19"/>
      <c r="B70" s="20"/>
      <c r="C70" s="28">
        <v>23</v>
      </c>
      <c r="D70" s="22" t="s">
        <v>670</v>
      </c>
      <c r="E70" s="22" t="s">
        <v>671</v>
      </c>
      <c r="F70" s="44" t="s">
        <v>23</v>
      </c>
      <c r="G70" s="44">
        <v>60</v>
      </c>
      <c r="H70" s="67" t="s">
        <v>28</v>
      </c>
      <c r="I70" s="66">
        <v>1</v>
      </c>
      <c r="J70" s="77">
        <v>1</v>
      </c>
      <c r="K70" s="26">
        <f t="shared" si="4"/>
        <v>0.25</v>
      </c>
      <c r="L70" s="23"/>
    </row>
    <row r="71" spans="1:15" ht="29" x14ac:dyDescent="0.25">
      <c r="A71" s="19"/>
      <c r="B71" s="20"/>
      <c r="C71" s="28">
        <v>24</v>
      </c>
      <c r="D71" s="22" t="s">
        <v>672</v>
      </c>
      <c r="E71" s="22" t="s">
        <v>673</v>
      </c>
      <c r="F71" s="44" t="s">
        <v>23</v>
      </c>
      <c r="G71" s="44">
        <v>60</v>
      </c>
      <c r="H71" s="67" t="s">
        <v>27</v>
      </c>
      <c r="I71" s="66">
        <v>4</v>
      </c>
      <c r="J71" s="77">
        <v>1</v>
      </c>
      <c r="K71" s="26">
        <f t="shared" si="4"/>
        <v>1</v>
      </c>
      <c r="L71" s="23"/>
      <c r="O71" s="1">
        <v>8</v>
      </c>
    </row>
    <row r="72" spans="1:15" x14ac:dyDescent="0.25">
      <c r="A72" s="19"/>
      <c r="B72" s="20"/>
      <c r="C72" s="28">
        <v>25</v>
      </c>
      <c r="D72" s="22" t="s">
        <v>674</v>
      </c>
      <c r="E72" s="22" t="s">
        <v>675</v>
      </c>
      <c r="F72" s="44" t="s">
        <v>23</v>
      </c>
      <c r="G72" s="44">
        <v>60</v>
      </c>
      <c r="H72" s="67" t="s">
        <v>27</v>
      </c>
      <c r="I72" s="66">
        <v>4</v>
      </c>
      <c r="J72" s="77">
        <v>1</v>
      </c>
      <c r="K72" s="26">
        <f t="shared" si="4"/>
        <v>1</v>
      </c>
      <c r="L72" s="23"/>
    </row>
    <row r="73" spans="1:15" ht="29" x14ac:dyDescent="0.25">
      <c r="A73" s="19"/>
      <c r="B73" s="20"/>
      <c r="C73" s="28">
        <v>26</v>
      </c>
      <c r="D73" s="22" t="s">
        <v>676</v>
      </c>
      <c r="E73" s="115" t="s">
        <v>677</v>
      </c>
      <c r="F73" s="44" t="s">
        <v>23</v>
      </c>
      <c r="G73" s="44">
        <v>60</v>
      </c>
      <c r="H73" s="67" t="s">
        <v>27</v>
      </c>
      <c r="I73" s="66">
        <v>4</v>
      </c>
      <c r="J73" s="77">
        <v>1</v>
      </c>
      <c r="K73" s="26">
        <f t="shared" si="4"/>
        <v>1</v>
      </c>
      <c r="L73" s="83"/>
    </row>
    <row r="74" spans="1:15" ht="29" x14ac:dyDescent="0.25">
      <c r="A74" s="19"/>
      <c r="B74" s="20"/>
      <c r="C74" s="28">
        <v>27</v>
      </c>
      <c r="D74" s="43" t="s">
        <v>678</v>
      </c>
      <c r="E74" s="43" t="s">
        <v>679</v>
      </c>
      <c r="F74" s="44" t="s">
        <v>23</v>
      </c>
      <c r="G74" s="44">
        <v>60</v>
      </c>
      <c r="H74" s="67" t="s">
        <v>27</v>
      </c>
      <c r="I74" s="66">
        <v>3</v>
      </c>
      <c r="J74" s="77">
        <v>1</v>
      </c>
      <c r="K74" s="26">
        <f t="shared" ref="K74:K77" si="5">$J74*I74/4</f>
        <v>0.75</v>
      </c>
      <c r="L74" s="83"/>
    </row>
    <row r="75" spans="1:15" ht="29" x14ac:dyDescent="0.25">
      <c r="A75" s="19"/>
      <c r="B75" s="20"/>
      <c r="C75" s="28">
        <v>28</v>
      </c>
      <c r="D75" s="43" t="s">
        <v>680</v>
      </c>
      <c r="E75" s="43" t="s">
        <v>681</v>
      </c>
      <c r="F75" s="44" t="s">
        <v>23</v>
      </c>
      <c r="G75" s="44">
        <v>60</v>
      </c>
      <c r="H75" s="67" t="s">
        <v>27</v>
      </c>
      <c r="I75" s="66">
        <v>4</v>
      </c>
      <c r="J75" s="77">
        <v>1</v>
      </c>
      <c r="K75" s="26">
        <f t="shared" si="5"/>
        <v>1</v>
      </c>
      <c r="L75" s="83"/>
    </row>
    <row r="76" spans="1:15" ht="29" x14ac:dyDescent="0.25">
      <c r="A76" s="19"/>
      <c r="B76" s="20"/>
      <c r="C76" s="28">
        <v>29</v>
      </c>
      <c r="D76" s="43" t="s">
        <v>682</v>
      </c>
      <c r="E76" s="43" t="s">
        <v>683</v>
      </c>
      <c r="F76" s="44" t="s">
        <v>23</v>
      </c>
      <c r="G76" s="44">
        <v>60</v>
      </c>
      <c r="H76" s="67" t="s">
        <v>27</v>
      </c>
      <c r="I76" s="66">
        <v>4</v>
      </c>
      <c r="J76" s="77">
        <v>1</v>
      </c>
      <c r="K76" s="26">
        <f t="shared" si="5"/>
        <v>1</v>
      </c>
      <c r="L76" s="83"/>
    </row>
    <row r="77" spans="1:15" x14ac:dyDescent="0.25">
      <c r="A77" s="19"/>
      <c r="B77" s="20"/>
      <c r="C77" s="28">
        <v>30</v>
      </c>
      <c r="D77" s="43" t="s">
        <v>684</v>
      </c>
      <c r="E77" s="43" t="s">
        <v>685</v>
      </c>
      <c r="F77" s="44" t="s">
        <v>23</v>
      </c>
      <c r="G77" s="44">
        <v>60</v>
      </c>
      <c r="H77" s="67" t="s">
        <v>27</v>
      </c>
      <c r="I77" s="66">
        <v>4</v>
      </c>
      <c r="J77" s="77">
        <v>1</v>
      </c>
      <c r="K77" s="26">
        <f t="shared" si="5"/>
        <v>1</v>
      </c>
      <c r="L77" s="83"/>
    </row>
    <row r="78" spans="1:15" ht="10.5" x14ac:dyDescent="0.25">
      <c r="A78" s="33"/>
      <c r="B78" s="34"/>
      <c r="C78" s="6"/>
      <c r="D78" s="6"/>
      <c r="E78" s="6"/>
      <c r="F78" s="6"/>
      <c r="G78" s="6"/>
      <c r="H78" s="6"/>
      <c r="I78" s="6"/>
      <c r="J78" s="69"/>
      <c r="K78" s="6"/>
      <c r="L78" s="84"/>
    </row>
    <row r="79" spans="1:15" x14ac:dyDescent="0.25">
      <c r="B79" s="6"/>
      <c r="C79" s="126" t="s">
        <v>32</v>
      </c>
      <c r="D79" s="127"/>
      <c r="E79" s="107"/>
      <c r="F79" s="107"/>
      <c r="G79" s="107"/>
      <c r="H79" s="75" t="str">
        <f>COUNTIF(H13:H77,"Y")&amp;" out of "&amp;COUNTIF(H13:H77,"Y")+COUNTIF(H13:H77,"N")+COUNTIF(H13:H77,"P")</f>
        <v>42 out of 49</v>
      </c>
      <c r="I79" s="76">
        <f>IF(ISERROR(AVERAGE(I9:I16,I18:I27,I29:I38,I40:I46, I48:I77)),"",AVERAGE(I9:I16,I18:I27,I29:I38,I40:I46, I48:I77))</f>
        <v>3.4909090909090907</v>
      </c>
      <c r="J79" s="76">
        <f>SUM(J9:J77)</f>
        <v>64.5</v>
      </c>
      <c r="K79" s="76">
        <f>SUM(K9:K77)</f>
        <v>47.5</v>
      </c>
      <c r="L79" s="88"/>
    </row>
    <row r="80" spans="1:15" x14ac:dyDescent="0.25">
      <c r="B80" s="6"/>
      <c r="C80" s="6"/>
      <c r="D80" s="36" t="s">
        <v>33</v>
      </c>
      <c r="E80" s="36"/>
      <c r="F80" s="36"/>
      <c r="G80" s="36"/>
      <c r="H80" s="37">
        <f>IF(ISERROR(COUNTIF(H8:H77,"Y")/(COUNTIF(H8:H77,"Y")+COUNTIF(H8:H77,"N")+COUNTIF(H8:H77,"P")))," ",COUNTIF(H8:H77,"Y")/(COUNTIF(H8:H77,"Y")+COUNTIF(H8:H77,"N")+COUNTIF(H8:H77,"P")))</f>
        <v>0.86792452830188682</v>
      </c>
      <c r="I80" s="38">
        <f>IF(ISERROR(I79*0.25),"",I79*0.25)</f>
        <v>0.87272727272727268</v>
      </c>
      <c r="J80" s="38"/>
      <c r="K80" s="38">
        <f>K79/J79</f>
        <v>0.73643410852713176</v>
      </c>
      <c r="L80" s="84"/>
    </row>
    <row r="81" spans="3:10" ht="10.5" x14ac:dyDescent="0.25">
      <c r="J81" s="63"/>
    </row>
    <row r="82" spans="3:10" ht="10.5" x14ac:dyDescent="0.25">
      <c r="J82" s="63"/>
    </row>
    <row r="83" spans="3:10" x14ac:dyDescent="0.35">
      <c r="C83" s="39"/>
      <c r="D83" s="40"/>
      <c r="E83" s="40"/>
      <c r="F83" s="40"/>
      <c r="G83" s="40"/>
      <c r="J83" s="63"/>
    </row>
    <row r="84" spans="3:10" x14ac:dyDescent="0.35">
      <c r="C84" s="41"/>
      <c r="D84" s="40"/>
      <c r="E84" s="40"/>
      <c r="F84" s="40"/>
      <c r="G84" s="40"/>
      <c r="J84" s="63"/>
    </row>
    <row r="85" spans="3:10" x14ac:dyDescent="0.35">
      <c r="C85" s="41"/>
      <c r="D85" s="40"/>
      <c r="E85" s="40"/>
      <c r="F85" s="40"/>
      <c r="G85" s="40"/>
      <c r="J85" s="63"/>
    </row>
    <row r="86" spans="3:10" x14ac:dyDescent="0.35">
      <c r="C86" s="41"/>
      <c r="D86" s="40"/>
      <c r="E86" s="40"/>
      <c r="F86" s="40"/>
      <c r="G86" s="40"/>
      <c r="J86" s="63"/>
    </row>
    <row r="87" spans="3:10" x14ac:dyDescent="0.25">
      <c r="C87" s="116"/>
      <c r="D87" s="116"/>
      <c r="E87" s="103"/>
      <c r="F87" s="103"/>
      <c r="G87" s="103"/>
      <c r="J87" s="63"/>
    </row>
    <row r="88" spans="3:10" x14ac:dyDescent="0.35">
      <c r="C88" s="40"/>
      <c r="D88" s="40"/>
      <c r="E88" s="40"/>
      <c r="F88" s="40"/>
      <c r="G88" s="40"/>
      <c r="J88" s="63"/>
    </row>
    <row r="89" spans="3:10" ht="10.5" x14ac:dyDescent="0.25">
      <c r="J89" s="63"/>
    </row>
    <row r="90" spans="3:10" ht="10.5" x14ac:dyDescent="0.25">
      <c r="J90" s="63"/>
    </row>
    <row r="91" spans="3:10" ht="10.5" x14ac:dyDescent="0.25">
      <c r="J91" s="63"/>
    </row>
    <row r="92" spans="3:10" ht="10.5" x14ac:dyDescent="0.25">
      <c r="J92" s="63"/>
    </row>
    <row r="93" spans="3:10" ht="10.5" x14ac:dyDescent="0.25">
      <c r="J93" s="63"/>
    </row>
    <row r="94" spans="3:10" ht="10.5" x14ac:dyDescent="0.25">
      <c r="J94" s="63"/>
    </row>
    <row r="95" spans="3:10" ht="10.5" x14ac:dyDescent="0.25">
      <c r="J95" s="63"/>
    </row>
    <row r="96" spans="3:10" ht="10.5" x14ac:dyDescent="0.25">
      <c r="J96" s="63"/>
    </row>
    <row r="97" spans="10:10" ht="10.5" x14ac:dyDescent="0.25">
      <c r="J97" s="63"/>
    </row>
    <row r="98" spans="10:10" ht="10.5" x14ac:dyDescent="0.25">
      <c r="J98" s="63"/>
    </row>
    <row r="99" spans="10:10" ht="10.5" x14ac:dyDescent="0.25">
      <c r="J99" s="63"/>
    </row>
    <row r="100" spans="10:10" ht="10.5" x14ac:dyDescent="0.25">
      <c r="J100" s="63"/>
    </row>
    <row r="101" spans="10:10" ht="10.5" x14ac:dyDescent="0.25">
      <c r="J101" s="63"/>
    </row>
    <row r="102" spans="10:10" ht="10.5" x14ac:dyDescent="0.25">
      <c r="J102" s="63"/>
    </row>
    <row r="103" spans="10:10" ht="10.5" x14ac:dyDescent="0.25">
      <c r="J103" s="63"/>
    </row>
    <row r="104" spans="10:10" ht="10.5" x14ac:dyDescent="0.25">
      <c r="J104" s="63"/>
    </row>
    <row r="105" spans="10:10" ht="10.5" x14ac:dyDescent="0.25">
      <c r="J105" s="63"/>
    </row>
    <row r="106" spans="10:10" ht="10.5" x14ac:dyDescent="0.25">
      <c r="J106" s="63"/>
    </row>
    <row r="107" spans="10:10" ht="10.5" x14ac:dyDescent="0.25">
      <c r="J107" s="63"/>
    </row>
    <row r="108" spans="10:10" ht="10.5" x14ac:dyDescent="0.25">
      <c r="J108" s="63"/>
    </row>
    <row r="109" spans="10:10" ht="10.5" x14ac:dyDescent="0.25">
      <c r="J109" s="63"/>
    </row>
    <row r="110" spans="10:10" ht="10.5" x14ac:dyDescent="0.25">
      <c r="J110" s="63"/>
    </row>
    <row r="111" spans="10:10" ht="10.5" x14ac:dyDescent="0.25">
      <c r="J111" s="63"/>
    </row>
  </sheetData>
  <autoFilter ref="C6:K77" xr:uid="{AB115420-2FDF-422B-8A86-9CD47FC5D2BA}"/>
  <sortState xmlns:xlrd2="http://schemas.microsoft.com/office/spreadsheetml/2017/richdata2" ref="D48:G77">
    <sortCondition descending="1" ref="F48:F77"/>
    <sortCondition ref="G48:G77"/>
    <sortCondition ref="D48:D77"/>
  </sortState>
  <mergeCells count="13">
    <mergeCell ref="C87:D87"/>
    <mergeCell ref="C2:D3"/>
    <mergeCell ref="C4:D4"/>
    <mergeCell ref="C7:D7"/>
    <mergeCell ref="C8:D8"/>
    <mergeCell ref="C17:D17"/>
    <mergeCell ref="C28:D28"/>
    <mergeCell ref="C39:D39"/>
    <mergeCell ref="G2:H2"/>
    <mergeCell ref="G3:H3"/>
    <mergeCell ref="G4:H4"/>
    <mergeCell ref="C47:D47"/>
    <mergeCell ref="C79:D79"/>
  </mergeCells>
  <conditionalFormatting sqref="K32:K38 K18:K30">
    <cfRule type="cellIs" dxfId="31" priority="68" operator="equal">
      <formula>"N"</formula>
    </cfRule>
    <cfRule type="cellIs" dxfId="30" priority="69" operator="equal">
      <formula>"Y"</formula>
    </cfRule>
  </conditionalFormatting>
  <conditionalFormatting sqref="K40:K46 K10:K16 K48:K58 K60:K73 H18:I28 H9:I16">
    <cfRule type="cellIs" dxfId="29" priority="65" operator="equal">
      <formula>"N"</formula>
    </cfRule>
    <cfRule type="cellIs" dxfId="28" priority="66" operator="equal">
      <formula>"Y"</formula>
    </cfRule>
  </conditionalFormatting>
  <conditionalFormatting sqref="K39 I39">
    <cfRule type="cellIs" dxfId="27" priority="63" operator="equal">
      <formula>"N"</formula>
    </cfRule>
    <cfRule type="cellIs" dxfId="26" priority="64" operator="equal">
      <formula>"Y"</formula>
    </cfRule>
  </conditionalFormatting>
  <conditionalFormatting sqref="H18:I28 H9:I16">
    <cfRule type="cellIs" dxfId="25" priority="62" operator="equal">
      <formula>"P"</formula>
    </cfRule>
  </conditionalFormatting>
  <conditionalFormatting sqref="J39">
    <cfRule type="cellIs" dxfId="24" priority="54" operator="equal">
      <formula>"N"</formula>
    </cfRule>
    <cfRule type="cellIs" dxfId="23" priority="55" operator="equal">
      <formula>"Y"</formula>
    </cfRule>
  </conditionalFormatting>
  <conditionalFormatting sqref="J28">
    <cfRule type="cellIs" dxfId="22" priority="52" operator="equal">
      <formula>"N"</formula>
    </cfRule>
    <cfRule type="cellIs" dxfId="21" priority="53" operator="equal">
      <formula>"Y"</formula>
    </cfRule>
  </conditionalFormatting>
  <conditionalFormatting sqref="K9">
    <cfRule type="cellIs" dxfId="20" priority="48" operator="equal">
      <formula>"N"</formula>
    </cfRule>
    <cfRule type="cellIs" dxfId="19" priority="49" operator="equal">
      <formula>"Y"</formula>
    </cfRule>
  </conditionalFormatting>
  <conditionalFormatting sqref="K31">
    <cfRule type="cellIs" dxfId="18" priority="41" operator="equal">
      <formula>"N"</formula>
    </cfRule>
    <cfRule type="cellIs" dxfId="17" priority="42" operator="equal">
      <formula>"Y"</formula>
    </cfRule>
  </conditionalFormatting>
  <conditionalFormatting sqref="K47 I47">
    <cfRule type="cellIs" dxfId="16" priority="36" operator="equal">
      <formula>"N"</formula>
    </cfRule>
    <cfRule type="cellIs" dxfId="15" priority="37" operator="equal">
      <formula>"Y"</formula>
    </cfRule>
  </conditionalFormatting>
  <conditionalFormatting sqref="J47">
    <cfRule type="cellIs" dxfId="14" priority="34" operator="equal">
      <formula>"N"</formula>
    </cfRule>
    <cfRule type="cellIs" dxfId="13" priority="35" operator="equal">
      <formula>"Y"</formula>
    </cfRule>
  </conditionalFormatting>
  <conditionalFormatting sqref="K59">
    <cfRule type="cellIs" dxfId="12" priority="32" operator="equal">
      <formula>"N"</formula>
    </cfRule>
    <cfRule type="cellIs" dxfId="11" priority="33" operator="equal">
      <formula>"Y"</formula>
    </cfRule>
  </conditionalFormatting>
  <conditionalFormatting sqref="K74:K77">
    <cfRule type="cellIs" dxfId="10" priority="17" operator="equal">
      <formula>"N"</formula>
    </cfRule>
    <cfRule type="cellIs" dxfId="9" priority="18" operator="equal">
      <formula>"Y"</formula>
    </cfRule>
  </conditionalFormatting>
  <conditionalFormatting sqref="H29:I38">
    <cfRule type="cellIs" dxfId="8" priority="8" operator="equal">
      <formula>"N"</formula>
    </cfRule>
    <cfRule type="cellIs" dxfId="7" priority="9" operator="equal">
      <formula>"Y"</formula>
    </cfRule>
  </conditionalFormatting>
  <conditionalFormatting sqref="H29:I38">
    <cfRule type="cellIs" dxfId="6" priority="7" operator="equal">
      <formula>"P"</formula>
    </cfRule>
  </conditionalFormatting>
  <conditionalFormatting sqref="H40:I46">
    <cfRule type="cellIs" dxfId="5" priority="5" operator="equal">
      <formula>"N"</formula>
    </cfRule>
    <cfRule type="cellIs" dxfId="4" priority="6" operator="equal">
      <formula>"Y"</formula>
    </cfRule>
  </conditionalFormatting>
  <conditionalFormatting sqref="H40:I46">
    <cfRule type="cellIs" dxfId="3" priority="4" operator="equal">
      <formula>"P"</formula>
    </cfRule>
  </conditionalFormatting>
  <conditionalFormatting sqref="H48:I77">
    <cfRule type="cellIs" dxfId="2" priority="2" operator="equal">
      <formula>"N"</formula>
    </cfRule>
    <cfRule type="cellIs" dxfId="1" priority="3" operator="equal">
      <formula>"Y"</formula>
    </cfRule>
  </conditionalFormatting>
  <conditionalFormatting sqref="H48:I77">
    <cfRule type="cellIs" dxfId="0" priority="1" operator="equal">
      <formula>"P"</formula>
    </cfRule>
  </conditionalFormatting>
  <dataValidations count="4">
    <dataValidation type="list" allowBlank="1" showInputMessage="1" showErrorMessage="1" sqref="I28" xr:uid="{67A97B2D-55BD-47E4-AA22-ABD5439D1BCD}">
      <formula1>$AC$8:$AC$12</formula1>
    </dataValidation>
    <dataValidation type="list" allowBlank="1" showInputMessage="1" showErrorMessage="1" sqref="H28" xr:uid="{4C84F9D1-ED78-4CD2-B7DE-12E559DFF943}">
      <formula1>$AC$3:$AC$6</formula1>
    </dataValidation>
    <dataValidation type="list" allowBlank="1" showInputMessage="1" showErrorMessage="1" sqref="H48:H77 H18:H27 H29:H38 H40:H46 H9:H16" xr:uid="{AB4512EC-302A-4F6A-BD13-816414944C1E}">
      <formula1>$O$8:$O$11</formula1>
    </dataValidation>
    <dataValidation type="list" allowBlank="1" showInputMessage="1" showErrorMessage="1" sqref="I48:I77 I18:I27 I29:I38 I40:I46 I9:I16" xr:uid="{BAE8DDD2-59FD-4FF0-A08E-66027A640299}">
      <formula1>$O$13:$O$17</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2864F-26B3-45A1-8924-B3CEF6B86BEF}">
  <sheetPr>
    <tabColor rgb="FFFF0000"/>
  </sheetPr>
  <dimension ref="A1:O111"/>
  <sheetViews>
    <sheetView zoomScale="70" zoomScaleNormal="70" workbookViewId="0">
      <selection activeCell="E25" sqref="E25"/>
    </sheetView>
  </sheetViews>
  <sheetFormatPr defaultColWidth="9.1796875" defaultRowHeight="14.5" x14ac:dyDescent="0.25"/>
  <cols>
    <col min="1" max="1" width="3.7265625" style="1" customWidth="1"/>
    <col min="2" max="2" width="1.7265625" style="1" customWidth="1"/>
    <col min="3" max="3" width="4.26953125" style="1" customWidth="1"/>
    <col min="4" max="4" width="70.54296875" style="1" bestFit="1" customWidth="1"/>
    <col min="5" max="5" width="55.81640625" style="1" customWidth="1"/>
    <col min="6" max="7" width="15.453125" style="1" customWidth="1"/>
    <col min="8" max="8" width="15.1796875" style="1" customWidth="1"/>
    <col min="9" max="9" width="10.7265625" style="1" customWidth="1"/>
    <col min="10" max="10" width="11.26953125" style="73" customWidth="1"/>
    <col min="11" max="11" width="10.7265625" style="1" customWidth="1"/>
    <col min="12" max="12" width="44.7265625" style="1" customWidth="1"/>
    <col min="13" max="16384" width="9.1796875" style="1"/>
  </cols>
  <sheetData>
    <row r="1" spans="1:15" x14ac:dyDescent="0.25">
      <c r="L1" s="2"/>
    </row>
    <row r="2" spans="1:15" s="3" customFormat="1" ht="15" customHeight="1" x14ac:dyDescent="0.35">
      <c r="A2" s="1"/>
      <c r="B2" s="1"/>
      <c r="C2" s="117" t="s">
        <v>6</v>
      </c>
      <c r="D2" s="117"/>
      <c r="E2" s="104"/>
      <c r="F2" s="55" t="s">
        <v>1</v>
      </c>
      <c r="G2" s="118"/>
      <c r="H2" s="118"/>
      <c r="J2" s="57"/>
    </row>
    <row r="3" spans="1:15" s="3" customFormat="1" ht="18.649999999999999" customHeight="1" thickBot="1" x14ac:dyDescent="0.4">
      <c r="A3" s="1"/>
      <c r="B3" s="1"/>
      <c r="C3" s="117"/>
      <c r="D3" s="117"/>
      <c r="E3" s="104"/>
      <c r="F3" s="55" t="s">
        <v>3</v>
      </c>
      <c r="G3" s="118"/>
      <c r="H3" s="118"/>
      <c r="J3" s="57"/>
    </row>
    <row r="4" spans="1:15" s="3" customFormat="1" ht="19.5" customHeight="1" thickTop="1" thickBot="1" x14ac:dyDescent="0.4">
      <c r="A4" s="1"/>
      <c r="B4" s="1"/>
      <c r="C4" s="119" t="s">
        <v>507</v>
      </c>
      <c r="D4" s="120"/>
      <c r="E4" s="104"/>
      <c r="F4" s="55" t="s">
        <v>5</v>
      </c>
      <c r="G4" s="118"/>
      <c r="H4" s="118"/>
      <c r="J4" s="57"/>
    </row>
    <row r="5" spans="1:15" s="3" customFormat="1" ht="11" thickTop="1" x14ac:dyDescent="0.25">
      <c r="J5" s="57"/>
    </row>
    <row r="6" spans="1:15" s="3" customFormat="1" ht="10.5" x14ac:dyDescent="0.25">
      <c r="A6" s="4"/>
      <c r="B6" s="5"/>
      <c r="C6" s="6"/>
      <c r="D6" s="6"/>
      <c r="E6" s="6"/>
      <c r="F6" s="6"/>
      <c r="G6" s="6"/>
      <c r="H6" s="7" t="s">
        <v>8</v>
      </c>
      <c r="I6" s="8" t="s">
        <v>9</v>
      </c>
      <c r="J6" s="57"/>
      <c r="K6" s="8"/>
      <c r="L6" s="9"/>
    </row>
    <row r="7" spans="1:15" s="13" customFormat="1" x14ac:dyDescent="0.25">
      <c r="A7" s="10"/>
      <c r="B7" s="11"/>
      <c r="C7" s="122" t="s">
        <v>10</v>
      </c>
      <c r="D7" s="123"/>
      <c r="E7" s="105" t="s">
        <v>11</v>
      </c>
      <c r="F7" s="105" t="s">
        <v>12</v>
      </c>
      <c r="G7" s="105" t="s">
        <v>13</v>
      </c>
      <c r="H7" s="65" t="s">
        <v>14</v>
      </c>
      <c r="I7" s="105" t="s">
        <v>15</v>
      </c>
      <c r="J7" s="68" t="s">
        <v>16</v>
      </c>
      <c r="K7" s="72" t="s">
        <v>17</v>
      </c>
      <c r="L7" s="56" t="s">
        <v>18</v>
      </c>
      <c r="O7" s="57" t="s">
        <v>27</v>
      </c>
    </row>
    <row r="8" spans="1:15" ht="18.5" x14ac:dyDescent="0.45">
      <c r="A8" s="14" t="s">
        <v>19</v>
      </c>
      <c r="B8" s="15"/>
      <c r="C8" s="124" t="s">
        <v>508</v>
      </c>
      <c r="D8" s="125"/>
      <c r="E8" s="106"/>
      <c r="F8" s="106"/>
      <c r="G8" s="106"/>
      <c r="H8" s="16"/>
      <c r="I8" s="17"/>
      <c r="J8" s="17"/>
      <c r="K8" s="17"/>
      <c r="L8" s="18"/>
      <c r="O8" s="57" t="s">
        <v>28</v>
      </c>
    </row>
    <row r="9" spans="1:15" x14ac:dyDescent="0.25">
      <c r="A9" s="19"/>
      <c r="B9" s="20"/>
      <c r="C9" s="21">
        <v>1</v>
      </c>
      <c r="D9" s="22" t="s">
        <v>509</v>
      </c>
      <c r="E9" s="22"/>
      <c r="F9" s="44" t="s">
        <v>23</v>
      </c>
      <c r="G9" s="44">
        <v>30</v>
      </c>
      <c r="H9" s="67"/>
      <c r="I9" s="66"/>
      <c r="J9" s="77">
        <v>1</v>
      </c>
      <c r="K9" s="26">
        <f t="shared" ref="K9:K14" si="0">$J9*I9/4</f>
        <v>0</v>
      </c>
      <c r="L9" s="23"/>
      <c r="O9" s="57" t="s">
        <v>37</v>
      </c>
    </row>
    <row r="10" spans="1:15" x14ac:dyDescent="0.25">
      <c r="A10" s="19"/>
      <c r="B10" s="20"/>
      <c r="C10" s="21">
        <v>2</v>
      </c>
      <c r="D10" s="22" t="s">
        <v>510</v>
      </c>
      <c r="E10" s="22"/>
      <c r="F10" s="44" t="s">
        <v>23</v>
      </c>
      <c r="G10" s="44">
        <v>30</v>
      </c>
      <c r="H10" s="67"/>
      <c r="I10" s="66"/>
      <c r="J10" s="77">
        <v>1</v>
      </c>
      <c r="K10" s="26">
        <f t="shared" si="0"/>
        <v>0</v>
      </c>
      <c r="L10" s="22"/>
      <c r="O10" s="57" t="s">
        <v>24</v>
      </c>
    </row>
    <row r="11" spans="1:15" x14ac:dyDescent="0.25">
      <c r="A11" s="19"/>
      <c r="B11" s="20"/>
      <c r="C11" s="21">
        <v>3</v>
      </c>
      <c r="D11" s="22" t="s">
        <v>511</v>
      </c>
      <c r="E11" s="22"/>
      <c r="F11" s="44" t="s">
        <v>23</v>
      </c>
      <c r="G11" s="44">
        <v>30</v>
      </c>
      <c r="H11" s="67"/>
      <c r="I11" s="66"/>
      <c r="J11" s="77">
        <v>1</v>
      </c>
      <c r="K11" s="26">
        <f t="shared" si="0"/>
        <v>0</v>
      </c>
      <c r="L11" s="23"/>
      <c r="O11" s="57"/>
    </row>
    <row r="12" spans="1:15" x14ac:dyDescent="0.25">
      <c r="A12" s="19"/>
      <c r="B12" s="20"/>
      <c r="C12" s="21">
        <v>4</v>
      </c>
      <c r="D12" s="22" t="s">
        <v>512</v>
      </c>
      <c r="E12" s="22"/>
      <c r="F12" s="44" t="s">
        <v>23</v>
      </c>
      <c r="G12" s="44">
        <v>30</v>
      </c>
      <c r="H12" s="67"/>
      <c r="I12" s="66"/>
      <c r="J12" s="77">
        <v>1</v>
      </c>
      <c r="K12" s="26">
        <f t="shared" si="0"/>
        <v>0</v>
      </c>
      <c r="L12" s="23"/>
      <c r="O12" s="63">
        <v>0</v>
      </c>
    </row>
    <row r="13" spans="1:15" x14ac:dyDescent="0.25">
      <c r="A13" s="19"/>
      <c r="B13" s="20"/>
      <c r="C13" s="21">
        <v>5</v>
      </c>
      <c r="D13" s="22" t="s">
        <v>513</v>
      </c>
      <c r="E13" s="22"/>
      <c r="F13" s="44" t="s">
        <v>23</v>
      </c>
      <c r="G13" s="44">
        <v>60</v>
      </c>
      <c r="H13" s="67"/>
      <c r="I13" s="66"/>
      <c r="J13" s="77">
        <v>1</v>
      </c>
      <c r="K13" s="26">
        <f t="shared" si="0"/>
        <v>0</v>
      </c>
      <c r="L13" s="23"/>
      <c r="O13" s="63">
        <v>1</v>
      </c>
    </row>
    <row r="14" spans="1:15" x14ac:dyDescent="0.25">
      <c r="A14" s="19"/>
      <c r="B14" s="20"/>
      <c r="C14" s="21">
        <v>6</v>
      </c>
      <c r="D14" s="24" t="s">
        <v>514</v>
      </c>
      <c r="E14" s="24"/>
      <c r="F14" s="44" t="s">
        <v>74</v>
      </c>
      <c r="G14" s="44">
        <v>60</v>
      </c>
      <c r="H14" s="67"/>
      <c r="I14" s="66"/>
      <c r="J14" s="77">
        <v>0.5</v>
      </c>
      <c r="K14" s="26">
        <f t="shared" si="0"/>
        <v>0</v>
      </c>
      <c r="L14" s="23"/>
      <c r="O14" s="63">
        <v>2</v>
      </c>
    </row>
    <row r="15" spans="1:15" ht="18.5" x14ac:dyDescent="0.45">
      <c r="A15" s="14" t="s">
        <v>29</v>
      </c>
      <c r="B15" s="15"/>
      <c r="C15" s="124" t="s">
        <v>515</v>
      </c>
      <c r="D15" s="125"/>
      <c r="E15" s="106"/>
      <c r="F15" s="47"/>
      <c r="G15" s="47"/>
      <c r="H15" s="47"/>
      <c r="I15" s="47"/>
      <c r="J15" s="47"/>
      <c r="K15" s="47"/>
      <c r="L15" s="18"/>
      <c r="O15" s="63">
        <v>3</v>
      </c>
    </row>
    <row r="16" spans="1:15" x14ac:dyDescent="0.25">
      <c r="A16" s="19"/>
      <c r="B16" s="20"/>
      <c r="C16" s="21">
        <v>1</v>
      </c>
      <c r="D16" s="22" t="s">
        <v>516</v>
      </c>
      <c r="E16" s="22"/>
      <c r="F16" s="44" t="s">
        <v>23</v>
      </c>
      <c r="G16" s="44">
        <v>30</v>
      </c>
      <c r="H16" s="67"/>
      <c r="I16" s="66"/>
      <c r="J16" s="77">
        <v>1</v>
      </c>
      <c r="K16" s="26">
        <f t="shared" ref="K16:K34" si="1">$J16*I16/4</f>
        <v>0</v>
      </c>
      <c r="L16" s="27"/>
      <c r="O16" s="63">
        <v>4</v>
      </c>
    </row>
    <row r="17" spans="1:12" ht="29" x14ac:dyDescent="0.25">
      <c r="A17" s="19"/>
      <c r="B17" s="20"/>
      <c r="C17" s="21">
        <v>2</v>
      </c>
      <c r="D17" s="22" t="s">
        <v>517</v>
      </c>
      <c r="E17" s="22"/>
      <c r="F17" s="44" t="s">
        <v>23</v>
      </c>
      <c r="G17" s="44">
        <v>30</v>
      </c>
      <c r="H17" s="67"/>
      <c r="I17" s="66"/>
      <c r="J17" s="77">
        <v>1</v>
      </c>
      <c r="K17" s="26">
        <f t="shared" si="1"/>
        <v>0</v>
      </c>
      <c r="L17" s="27"/>
    </row>
    <row r="18" spans="1:12" x14ac:dyDescent="0.25">
      <c r="A18" s="19"/>
      <c r="B18" s="20"/>
      <c r="C18" s="21">
        <v>3</v>
      </c>
      <c r="D18" s="22" t="s">
        <v>518</v>
      </c>
      <c r="E18" s="22"/>
      <c r="F18" s="44" t="s">
        <v>23</v>
      </c>
      <c r="G18" s="44">
        <v>30</v>
      </c>
      <c r="H18" s="67"/>
      <c r="I18" s="66"/>
      <c r="J18" s="77">
        <v>1</v>
      </c>
      <c r="K18" s="26">
        <f t="shared" si="1"/>
        <v>0</v>
      </c>
      <c r="L18" s="27"/>
    </row>
    <row r="19" spans="1:12" x14ac:dyDescent="0.25">
      <c r="A19" s="19"/>
      <c r="B19" s="20"/>
      <c r="C19" s="21">
        <v>4</v>
      </c>
      <c r="D19" s="22" t="s">
        <v>519</v>
      </c>
      <c r="E19" s="22"/>
      <c r="F19" s="44" t="s">
        <v>23</v>
      </c>
      <c r="G19" s="44">
        <v>30</v>
      </c>
      <c r="H19" s="67"/>
      <c r="I19" s="66"/>
      <c r="J19" s="77">
        <v>1</v>
      </c>
      <c r="K19" s="26">
        <f t="shared" si="1"/>
        <v>0</v>
      </c>
      <c r="L19" s="27"/>
    </row>
    <row r="20" spans="1:12" x14ac:dyDescent="0.25">
      <c r="A20" s="19"/>
      <c r="B20" s="20"/>
      <c r="C20" s="21">
        <v>5</v>
      </c>
      <c r="D20" s="22" t="s">
        <v>520</v>
      </c>
      <c r="E20" s="22"/>
      <c r="F20" s="44" t="s">
        <v>23</v>
      </c>
      <c r="G20" s="44">
        <v>30</v>
      </c>
      <c r="H20" s="67"/>
      <c r="I20" s="66"/>
      <c r="J20" s="77">
        <v>1</v>
      </c>
      <c r="K20" s="26">
        <f t="shared" si="1"/>
        <v>0</v>
      </c>
      <c r="L20" s="27"/>
    </row>
    <row r="21" spans="1:12" x14ac:dyDescent="0.25">
      <c r="A21" s="19"/>
      <c r="B21" s="20"/>
      <c r="C21" s="21">
        <v>6</v>
      </c>
      <c r="D21" s="22" t="s">
        <v>521</v>
      </c>
      <c r="E21" s="22"/>
      <c r="F21" s="44" t="s">
        <v>23</v>
      </c>
      <c r="G21" s="44">
        <v>30</v>
      </c>
      <c r="H21" s="67"/>
      <c r="I21" s="66"/>
      <c r="J21" s="77">
        <v>1</v>
      </c>
      <c r="K21" s="26">
        <f t="shared" si="1"/>
        <v>0</v>
      </c>
      <c r="L21" s="27"/>
    </row>
    <row r="22" spans="1:12" ht="29" x14ac:dyDescent="0.25">
      <c r="A22" s="19"/>
      <c r="B22" s="20"/>
      <c r="C22" s="21">
        <v>7</v>
      </c>
      <c r="D22" s="22" t="s">
        <v>522</v>
      </c>
      <c r="E22" s="22"/>
      <c r="F22" s="44" t="s">
        <v>23</v>
      </c>
      <c r="G22" s="44">
        <v>30</v>
      </c>
      <c r="H22" s="67"/>
      <c r="I22" s="66"/>
      <c r="J22" s="77">
        <v>1</v>
      </c>
      <c r="K22" s="26">
        <f t="shared" si="1"/>
        <v>0</v>
      </c>
      <c r="L22" s="27"/>
    </row>
    <row r="23" spans="1:12" x14ac:dyDescent="0.25">
      <c r="A23" s="19"/>
      <c r="B23" s="20"/>
      <c r="C23" s="21">
        <v>8</v>
      </c>
      <c r="D23" s="24" t="s">
        <v>523</v>
      </c>
      <c r="E23" s="24"/>
      <c r="F23" s="44" t="s">
        <v>23</v>
      </c>
      <c r="G23" s="44">
        <v>30</v>
      </c>
      <c r="H23" s="67"/>
      <c r="I23" s="66"/>
      <c r="J23" s="77">
        <v>1</v>
      </c>
      <c r="K23" s="26">
        <f t="shared" si="1"/>
        <v>0</v>
      </c>
      <c r="L23" s="27"/>
    </row>
    <row r="24" spans="1:12" x14ac:dyDescent="0.25">
      <c r="A24" s="19"/>
      <c r="B24" s="20"/>
      <c r="C24" s="21">
        <v>9</v>
      </c>
      <c r="D24" s="24" t="s">
        <v>524</v>
      </c>
      <c r="E24" s="24"/>
      <c r="F24" s="44" t="s">
        <v>23</v>
      </c>
      <c r="G24" s="44">
        <v>30</v>
      </c>
      <c r="H24" s="67"/>
      <c r="I24" s="66"/>
      <c r="J24" s="77">
        <v>1</v>
      </c>
      <c r="K24" s="26">
        <f t="shared" si="1"/>
        <v>0</v>
      </c>
      <c r="L24" s="27"/>
    </row>
    <row r="25" spans="1:12" x14ac:dyDescent="0.25">
      <c r="A25" s="19"/>
      <c r="B25" s="20"/>
      <c r="C25" s="21">
        <v>10</v>
      </c>
      <c r="D25" s="24" t="s">
        <v>525</v>
      </c>
      <c r="E25" s="24"/>
      <c r="F25" s="44" t="s">
        <v>23</v>
      </c>
      <c r="G25" s="44">
        <v>30</v>
      </c>
      <c r="H25" s="67"/>
      <c r="I25" s="66"/>
      <c r="J25" s="77">
        <v>1</v>
      </c>
      <c r="K25" s="26">
        <f t="shared" si="1"/>
        <v>0</v>
      </c>
      <c r="L25" s="27"/>
    </row>
    <row r="26" spans="1:12" x14ac:dyDescent="0.25">
      <c r="A26" s="19"/>
      <c r="B26" s="20"/>
      <c r="C26" s="21">
        <v>11</v>
      </c>
      <c r="D26" s="24" t="s">
        <v>526</v>
      </c>
      <c r="E26" s="24"/>
      <c r="F26" s="44" t="s">
        <v>23</v>
      </c>
      <c r="G26" s="44">
        <v>30</v>
      </c>
      <c r="H26" s="67"/>
      <c r="I26" s="66"/>
      <c r="J26" s="77">
        <v>1</v>
      </c>
      <c r="K26" s="26">
        <f t="shared" si="1"/>
        <v>0</v>
      </c>
      <c r="L26" s="27"/>
    </row>
    <row r="27" spans="1:12" x14ac:dyDescent="0.25">
      <c r="A27" s="19"/>
      <c r="B27" s="20"/>
      <c r="C27" s="21">
        <v>12</v>
      </c>
      <c r="D27" s="24" t="s">
        <v>527</v>
      </c>
      <c r="E27" s="24"/>
      <c r="F27" s="44" t="s">
        <v>23</v>
      </c>
      <c r="G27" s="44">
        <v>30</v>
      </c>
      <c r="H27" s="67"/>
      <c r="I27" s="66"/>
      <c r="J27" s="77">
        <v>1</v>
      </c>
      <c r="K27" s="26">
        <f t="shared" si="1"/>
        <v>0</v>
      </c>
      <c r="L27" s="27"/>
    </row>
    <row r="28" spans="1:12" x14ac:dyDescent="0.25">
      <c r="A28" s="19"/>
      <c r="B28" s="20"/>
      <c r="C28" s="21">
        <v>13</v>
      </c>
      <c r="D28" s="24" t="s">
        <v>528</v>
      </c>
      <c r="E28" s="24"/>
      <c r="F28" s="44" t="s">
        <v>23</v>
      </c>
      <c r="G28" s="44">
        <v>30</v>
      </c>
      <c r="H28" s="67"/>
      <c r="I28" s="66"/>
      <c r="J28" s="77">
        <v>1</v>
      </c>
      <c r="K28" s="26">
        <f t="shared" si="1"/>
        <v>0</v>
      </c>
      <c r="L28" s="27"/>
    </row>
    <row r="29" spans="1:12" x14ac:dyDescent="0.25">
      <c r="A29" s="19"/>
      <c r="B29" s="20"/>
      <c r="C29" s="21">
        <v>14</v>
      </c>
      <c r="D29" s="24" t="s">
        <v>529</v>
      </c>
      <c r="E29" s="24"/>
      <c r="F29" s="44" t="s">
        <v>23</v>
      </c>
      <c r="G29" s="44">
        <v>30</v>
      </c>
      <c r="H29" s="67"/>
      <c r="I29" s="66"/>
      <c r="J29" s="77">
        <v>1</v>
      </c>
      <c r="K29" s="26">
        <f t="shared" si="1"/>
        <v>0</v>
      </c>
      <c r="L29" s="27"/>
    </row>
    <row r="30" spans="1:12" ht="29" x14ac:dyDescent="0.25">
      <c r="A30" s="19"/>
      <c r="B30" s="20"/>
      <c r="C30" s="21">
        <v>15</v>
      </c>
      <c r="D30" s="24" t="s">
        <v>530</v>
      </c>
      <c r="E30" s="24"/>
      <c r="F30" s="44" t="s">
        <v>23</v>
      </c>
      <c r="G30" s="44">
        <v>60</v>
      </c>
      <c r="H30" s="67"/>
      <c r="I30" s="66"/>
      <c r="J30" s="77">
        <v>1</v>
      </c>
      <c r="K30" s="26">
        <f t="shared" si="1"/>
        <v>0</v>
      </c>
      <c r="L30" s="27"/>
    </row>
    <row r="31" spans="1:12" x14ac:dyDescent="0.25">
      <c r="A31" s="19"/>
      <c r="B31" s="20"/>
      <c r="C31" s="21">
        <v>16</v>
      </c>
      <c r="D31" s="24" t="s">
        <v>531</v>
      </c>
      <c r="E31" s="24"/>
      <c r="F31" s="44" t="s">
        <v>23</v>
      </c>
      <c r="G31" s="45">
        <v>60</v>
      </c>
      <c r="H31" s="67"/>
      <c r="I31" s="66"/>
      <c r="J31" s="77">
        <v>1</v>
      </c>
      <c r="K31" s="26">
        <f t="shared" si="1"/>
        <v>0</v>
      </c>
      <c r="L31" s="27"/>
    </row>
    <row r="32" spans="1:12" x14ac:dyDescent="0.25">
      <c r="A32" s="19"/>
      <c r="B32" s="20"/>
      <c r="C32" s="21">
        <v>17</v>
      </c>
      <c r="D32" s="24" t="s">
        <v>532</v>
      </c>
      <c r="E32" s="24"/>
      <c r="F32" s="44" t="s">
        <v>23</v>
      </c>
      <c r="G32" s="45">
        <v>60</v>
      </c>
      <c r="H32" s="67"/>
      <c r="I32" s="66"/>
      <c r="J32" s="77">
        <v>1</v>
      </c>
      <c r="K32" s="26">
        <f t="shared" si="1"/>
        <v>0</v>
      </c>
      <c r="L32" s="23"/>
    </row>
    <row r="33" spans="1:12" ht="29" x14ac:dyDescent="0.25">
      <c r="A33" s="19"/>
      <c r="B33" s="20"/>
      <c r="C33" s="21">
        <v>18</v>
      </c>
      <c r="D33" s="24" t="s">
        <v>533</v>
      </c>
      <c r="E33" s="24"/>
      <c r="F33" s="44" t="s">
        <v>23</v>
      </c>
      <c r="G33" s="44">
        <v>60</v>
      </c>
      <c r="H33" s="67"/>
      <c r="I33" s="66"/>
      <c r="J33" s="77">
        <v>1</v>
      </c>
      <c r="K33" s="26">
        <f t="shared" si="1"/>
        <v>0</v>
      </c>
      <c r="L33" s="23"/>
    </row>
    <row r="34" spans="1:12" x14ac:dyDescent="0.25">
      <c r="A34" s="19"/>
      <c r="B34" s="20"/>
      <c r="C34" s="21">
        <v>19</v>
      </c>
      <c r="D34" s="24" t="s">
        <v>534</v>
      </c>
      <c r="E34" s="24"/>
      <c r="F34" s="44" t="s">
        <v>23</v>
      </c>
      <c r="G34" s="44">
        <v>60</v>
      </c>
      <c r="H34" s="67"/>
      <c r="I34" s="66"/>
      <c r="J34" s="77">
        <v>1</v>
      </c>
      <c r="K34" s="26">
        <f t="shared" si="1"/>
        <v>0</v>
      </c>
      <c r="L34" s="23"/>
    </row>
    <row r="35" spans="1:12" ht="18.5" x14ac:dyDescent="0.45">
      <c r="A35" s="14" t="s">
        <v>30</v>
      </c>
      <c r="B35" s="20"/>
      <c r="C35" s="124" t="s">
        <v>91</v>
      </c>
      <c r="D35" s="125"/>
      <c r="E35" s="106"/>
      <c r="F35" s="47"/>
      <c r="G35" s="47"/>
      <c r="H35" s="16"/>
      <c r="I35" s="17"/>
      <c r="J35" s="17"/>
      <c r="K35" s="17"/>
      <c r="L35" s="18"/>
    </row>
    <row r="36" spans="1:12" x14ac:dyDescent="0.25">
      <c r="A36" s="19"/>
      <c r="B36" s="20"/>
      <c r="C36" s="21">
        <v>1</v>
      </c>
      <c r="D36" s="22" t="s">
        <v>535</v>
      </c>
      <c r="E36" s="22"/>
      <c r="F36" s="44" t="s">
        <v>23</v>
      </c>
      <c r="G36" s="44">
        <v>30</v>
      </c>
      <c r="H36" s="67"/>
      <c r="I36" s="66"/>
      <c r="J36" s="77">
        <v>1</v>
      </c>
      <c r="K36" s="26">
        <f>$J36*I36/4</f>
        <v>0</v>
      </c>
      <c r="L36" s="23"/>
    </row>
    <row r="37" spans="1:12" x14ac:dyDescent="0.25">
      <c r="A37" s="19"/>
      <c r="B37" s="20"/>
      <c r="C37" s="21">
        <v>2</v>
      </c>
      <c r="D37" s="22" t="s">
        <v>536</v>
      </c>
      <c r="E37" s="22"/>
      <c r="F37" s="44" t="s">
        <v>23</v>
      </c>
      <c r="G37" s="44">
        <v>30</v>
      </c>
      <c r="H37" s="67"/>
      <c r="I37" s="66"/>
      <c r="J37" s="77">
        <v>1</v>
      </c>
      <c r="K37" s="26">
        <f>$J37*I37/4</f>
        <v>0</v>
      </c>
      <c r="L37" s="23"/>
    </row>
    <row r="38" spans="1:12" x14ac:dyDescent="0.25">
      <c r="A38" s="19"/>
      <c r="B38" s="20"/>
      <c r="C38" s="21">
        <v>3</v>
      </c>
      <c r="D38" s="22" t="s">
        <v>537</v>
      </c>
      <c r="E38" s="22"/>
      <c r="F38" s="44" t="s">
        <v>23</v>
      </c>
      <c r="G38" s="44">
        <v>30</v>
      </c>
      <c r="H38" s="67"/>
      <c r="I38" s="66"/>
      <c r="J38" s="77">
        <v>1</v>
      </c>
      <c r="K38" s="26">
        <f>$J38*I38/4</f>
        <v>0</v>
      </c>
      <c r="L38" s="23"/>
    </row>
    <row r="39" spans="1:12" ht="18.5" x14ac:dyDescent="0.45">
      <c r="A39" s="14" t="s">
        <v>31</v>
      </c>
      <c r="B39" s="20"/>
      <c r="C39" s="124" t="s">
        <v>108</v>
      </c>
      <c r="D39" s="125"/>
      <c r="E39" s="106"/>
      <c r="F39" s="47"/>
      <c r="G39" s="47"/>
      <c r="H39" s="16"/>
      <c r="I39" s="17"/>
      <c r="J39" s="17"/>
      <c r="K39" s="17"/>
      <c r="L39" s="18"/>
    </row>
    <row r="40" spans="1:12" ht="29" x14ac:dyDescent="0.25">
      <c r="A40" s="19"/>
      <c r="B40" s="20"/>
      <c r="C40" s="21">
        <v>1</v>
      </c>
      <c r="D40" s="22" t="s">
        <v>538</v>
      </c>
      <c r="E40" s="22"/>
      <c r="F40" s="44" t="s">
        <v>23</v>
      </c>
      <c r="G40" s="44">
        <v>30</v>
      </c>
      <c r="H40" s="67"/>
      <c r="I40" s="66"/>
      <c r="J40" s="77">
        <v>1</v>
      </c>
      <c r="K40" s="26">
        <f t="shared" ref="K40:K57" si="2">$J40*I40/4</f>
        <v>0</v>
      </c>
      <c r="L40" s="23"/>
    </row>
    <row r="41" spans="1:12" ht="29" x14ac:dyDescent="0.25">
      <c r="A41" s="19"/>
      <c r="B41" s="20"/>
      <c r="C41" s="21">
        <v>2</v>
      </c>
      <c r="D41" s="22" t="s">
        <v>539</v>
      </c>
      <c r="E41" s="22"/>
      <c r="F41" s="44" t="s">
        <v>23</v>
      </c>
      <c r="G41" s="44">
        <v>30</v>
      </c>
      <c r="H41" s="67"/>
      <c r="I41" s="66"/>
      <c r="J41" s="77">
        <v>1</v>
      </c>
      <c r="K41" s="26">
        <f t="shared" si="2"/>
        <v>0</v>
      </c>
      <c r="L41" s="23"/>
    </row>
    <row r="42" spans="1:12" ht="29" x14ac:dyDescent="0.25">
      <c r="A42" s="19"/>
      <c r="B42" s="20"/>
      <c r="C42" s="21">
        <v>3</v>
      </c>
      <c r="D42" s="22" t="s">
        <v>540</v>
      </c>
      <c r="E42" s="22"/>
      <c r="F42" s="44" t="s">
        <v>23</v>
      </c>
      <c r="G42" s="44">
        <v>30</v>
      </c>
      <c r="H42" s="67"/>
      <c r="I42" s="66"/>
      <c r="J42" s="77">
        <v>1</v>
      </c>
      <c r="K42" s="26">
        <f t="shared" si="2"/>
        <v>0</v>
      </c>
      <c r="L42" s="23"/>
    </row>
    <row r="43" spans="1:12" ht="29" x14ac:dyDescent="0.25">
      <c r="A43" s="19"/>
      <c r="B43" s="20"/>
      <c r="C43" s="21">
        <v>4</v>
      </c>
      <c r="D43" s="22" t="s">
        <v>541</v>
      </c>
      <c r="E43" s="22"/>
      <c r="F43" s="44" t="s">
        <v>23</v>
      </c>
      <c r="G43" s="44">
        <v>30</v>
      </c>
      <c r="H43" s="67"/>
      <c r="I43" s="66"/>
      <c r="J43" s="77">
        <v>1</v>
      </c>
      <c r="K43" s="26">
        <f t="shared" si="2"/>
        <v>0</v>
      </c>
      <c r="L43" s="23"/>
    </row>
    <row r="44" spans="1:12" x14ac:dyDescent="0.25">
      <c r="A44" s="19"/>
      <c r="B44" s="20"/>
      <c r="C44" s="21">
        <v>5</v>
      </c>
      <c r="D44" s="22" t="s">
        <v>542</v>
      </c>
      <c r="E44" s="22"/>
      <c r="F44" s="44" t="s">
        <v>23</v>
      </c>
      <c r="G44" s="44">
        <v>30</v>
      </c>
      <c r="H44" s="67"/>
      <c r="I44" s="66"/>
      <c r="J44" s="77">
        <v>1</v>
      </c>
      <c r="K44" s="26">
        <f t="shared" si="2"/>
        <v>0</v>
      </c>
      <c r="L44" s="23"/>
    </row>
    <row r="45" spans="1:12" ht="29" x14ac:dyDescent="0.25">
      <c r="A45" s="19"/>
      <c r="B45" s="20"/>
      <c r="C45" s="21">
        <v>6</v>
      </c>
      <c r="D45" s="22" t="s">
        <v>543</v>
      </c>
      <c r="E45" s="22"/>
      <c r="F45" s="44" t="s">
        <v>23</v>
      </c>
      <c r="G45" s="44">
        <v>30</v>
      </c>
      <c r="H45" s="67"/>
      <c r="I45" s="66"/>
      <c r="J45" s="77">
        <v>1</v>
      </c>
      <c r="K45" s="26">
        <f t="shared" si="2"/>
        <v>0</v>
      </c>
      <c r="L45" s="23"/>
    </row>
    <row r="46" spans="1:12" ht="29" x14ac:dyDescent="0.25">
      <c r="A46" s="19"/>
      <c r="B46" s="20"/>
      <c r="C46" s="21">
        <v>7</v>
      </c>
      <c r="D46" s="22" t="s">
        <v>544</v>
      </c>
      <c r="E46" s="22"/>
      <c r="F46" s="44" t="s">
        <v>23</v>
      </c>
      <c r="G46" s="44">
        <v>30</v>
      </c>
      <c r="H46" s="67"/>
      <c r="I46" s="66"/>
      <c r="J46" s="77">
        <v>1</v>
      </c>
      <c r="K46" s="26">
        <f t="shared" si="2"/>
        <v>0</v>
      </c>
      <c r="L46" s="23"/>
    </row>
    <row r="47" spans="1:12" x14ac:dyDescent="0.25">
      <c r="A47" s="19"/>
      <c r="B47" s="20"/>
      <c r="C47" s="21">
        <v>8</v>
      </c>
      <c r="D47" s="22" t="s">
        <v>545</v>
      </c>
      <c r="E47" s="22"/>
      <c r="F47" s="44" t="s">
        <v>23</v>
      </c>
      <c r="G47" s="44">
        <v>30</v>
      </c>
      <c r="H47" s="67"/>
      <c r="I47" s="66"/>
      <c r="J47" s="77">
        <v>1</v>
      </c>
      <c r="K47" s="26">
        <f t="shared" si="2"/>
        <v>0</v>
      </c>
      <c r="L47" s="23"/>
    </row>
    <row r="48" spans="1:12" x14ac:dyDescent="0.25">
      <c r="A48" s="19"/>
      <c r="B48" s="20"/>
      <c r="C48" s="21">
        <v>9</v>
      </c>
      <c r="D48" s="22" t="s">
        <v>546</v>
      </c>
      <c r="E48" s="22"/>
      <c r="F48" s="44" t="s">
        <v>23</v>
      </c>
      <c r="G48" s="44">
        <v>30</v>
      </c>
      <c r="H48" s="67"/>
      <c r="I48" s="66"/>
      <c r="J48" s="77">
        <v>1</v>
      </c>
      <c r="K48" s="26">
        <f t="shared" si="2"/>
        <v>0</v>
      </c>
      <c r="L48" s="23"/>
    </row>
    <row r="49" spans="1:12" x14ac:dyDescent="0.25">
      <c r="A49" s="19"/>
      <c r="B49" s="20"/>
      <c r="C49" s="21">
        <v>10</v>
      </c>
      <c r="D49" s="22" t="s">
        <v>547</v>
      </c>
      <c r="E49" s="22"/>
      <c r="F49" s="44" t="s">
        <v>23</v>
      </c>
      <c r="G49" s="44">
        <v>30</v>
      </c>
      <c r="H49" s="67"/>
      <c r="I49" s="66"/>
      <c r="J49" s="77">
        <v>1</v>
      </c>
      <c r="K49" s="26">
        <f t="shared" si="2"/>
        <v>0</v>
      </c>
      <c r="L49" s="23"/>
    </row>
    <row r="50" spans="1:12" ht="29" x14ac:dyDescent="0.25">
      <c r="A50" s="19"/>
      <c r="B50" s="20"/>
      <c r="C50" s="21">
        <v>11</v>
      </c>
      <c r="D50" s="22" t="s">
        <v>548</v>
      </c>
      <c r="E50" s="22"/>
      <c r="F50" s="44" t="s">
        <v>23</v>
      </c>
      <c r="G50" s="44">
        <v>30</v>
      </c>
      <c r="H50" s="67"/>
      <c r="I50" s="66"/>
      <c r="J50" s="77">
        <v>1</v>
      </c>
      <c r="K50" s="26">
        <f t="shared" si="2"/>
        <v>0</v>
      </c>
      <c r="L50" s="23"/>
    </row>
    <row r="51" spans="1:12" x14ac:dyDescent="0.25">
      <c r="A51" s="19"/>
      <c r="B51" s="20"/>
      <c r="C51" s="21">
        <v>12</v>
      </c>
      <c r="D51" s="22" t="s">
        <v>549</v>
      </c>
      <c r="E51" s="22"/>
      <c r="F51" s="44" t="s">
        <v>23</v>
      </c>
      <c r="G51" s="44">
        <v>30</v>
      </c>
      <c r="H51" s="67"/>
      <c r="I51" s="66"/>
      <c r="J51" s="77">
        <v>1</v>
      </c>
      <c r="K51" s="26">
        <f t="shared" si="2"/>
        <v>0</v>
      </c>
      <c r="L51" s="23"/>
    </row>
    <row r="52" spans="1:12" x14ac:dyDescent="0.25">
      <c r="A52" s="19"/>
      <c r="B52" s="20"/>
      <c r="C52" s="21">
        <v>13</v>
      </c>
      <c r="D52" s="22" t="s">
        <v>550</v>
      </c>
      <c r="E52" s="22"/>
      <c r="F52" s="44" t="s">
        <v>23</v>
      </c>
      <c r="G52" s="44">
        <v>30</v>
      </c>
      <c r="H52" s="67"/>
      <c r="I52" s="66"/>
      <c r="J52" s="77">
        <v>1</v>
      </c>
      <c r="K52" s="26">
        <f t="shared" si="2"/>
        <v>0</v>
      </c>
      <c r="L52" s="23"/>
    </row>
    <row r="53" spans="1:12" x14ac:dyDescent="0.25">
      <c r="A53" s="19"/>
      <c r="B53" s="20"/>
      <c r="C53" s="21">
        <v>14</v>
      </c>
      <c r="D53" s="22" t="s">
        <v>551</v>
      </c>
      <c r="E53" s="22"/>
      <c r="F53" s="44" t="s">
        <v>23</v>
      </c>
      <c r="G53" s="44">
        <v>30</v>
      </c>
      <c r="H53" s="67"/>
      <c r="I53" s="66"/>
      <c r="J53" s="77">
        <v>1</v>
      </c>
      <c r="K53" s="26">
        <f t="shared" si="2"/>
        <v>0</v>
      </c>
      <c r="L53" s="23"/>
    </row>
    <row r="54" spans="1:12" x14ac:dyDescent="0.25">
      <c r="A54" s="19"/>
      <c r="B54" s="20"/>
      <c r="C54" s="21">
        <v>15</v>
      </c>
      <c r="D54" s="22" t="s">
        <v>552</v>
      </c>
      <c r="E54" s="22"/>
      <c r="F54" s="44" t="s">
        <v>23</v>
      </c>
      <c r="G54" s="44">
        <v>30</v>
      </c>
      <c r="H54" s="67"/>
      <c r="I54" s="66"/>
      <c r="J54" s="77">
        <v>1</v>
      </c>
      <c r="K54" s="26">
        <f t="shared" si="2"/>
        <v>0</v>
      </c>
      <c r="L54" s="23"/>
    </row>
    <row r="55" spans="1:12" x14ac:dyDescent="0.25">
      <c r="A55" s="19"/>
      <c r="B55" s="20"/>
      <c r="C55" s="21">
        <v>16</v>
      </c>
      <c r="D55" s="22" t="s">
        <v>553</v>
      </c>
      <c r="E55" s="22"/>
      <c r="F55" s="44" t="s">
        <v>23</v>
      </c>
      <c r="G55" s="44">
        <v>30</v>
      </c>
      <c r="H55" s="67"/>
      <c r="I55" s="66"/>
      <c r="J55" s="77">
        <v>1</v>
      </c>
      <c r="K55" s="26">
        <f t="shared" si="2"/>
        <v>0</v>
      </c>
      <c r="L55" s="23"/>
    </row>
    <row r="56" spans="1:12" x14ac:dyDescent="0.25">
      <c r="A56" s="19"/>
      <c r="B56" s="20"/>
      <c r="C56" s="21">
        <v>17</v>
      </c>
      <c r="D56" s="22" t="s">
        <v>554</v>
      </c>
      <c r="E56" s="22"/>
      <c r="F56" s="44" t="s">
        <v>23</v>
      </c>
      <c r="G56" s="44">
        <v>60</v>
      </c>
      <c r="H56" s="67"/>
      <c r="I56" s="66"/>
      <c r="J56" s="77">
        <v>1</v>
      </c>
      <c r="K56" s="26">
        <f t="shared" si="2"/>
        <v>0</v>
      </c>
      <c r="L56" s="23"/>
    </row>
    <row r="57" spans="1:12" x14ac:dyDescent="0.25">
      <c r="A57" s="19"/>
      <c r="B57" s="20"/>
      <c r="C57" s="21">
        <v>18</v>
      </c>
      <c r="D57" s="22" t="s">
        <v>555</v>
      </c>
      <c r="E57" s="22"/>
      <c r="F57" s="44" t="s">
        <v>23</v>
      </c>
      <c r="G57" s="44">
        <v>60</v>
      </c>
      <c r="H57" s="67"/>
      <c r="I57" s="66"/>
      <c r="J57" s="77">
        <v>1</v>
      </c>
      <c r="K57" s="26">
        <f t="shared" si="2"/>
        <v>0</v>
      </c>
      <c r="L57" s="23"/>
    </row>
    <row r="58" spans="1:12" ht="18.5" x14ac:dyDescent="0.45">
      <c r="A58" s="14" t="s">
        <v>419</v>
      </c>
      <c r="B58" s="20"/>
      <c r="C58" s="124" t="s">
        <v>149</v>
      </c>
      <c r="D58" s="125"/>
      <c r="E58" s="106"/>
      <c r="F58" s="47"/>
      <c r="G58" s="47"/>
      <c r="H58" s="16"/>
      <c r="I58" s="17"/>
      <c r="J58" s="17"/>
      <c r="K58" s="17"/>
      <c r="L58" s="18"/>
    </row>
    <row r="59" spans="1:12" ht="29" x14ac:dyDescent="0.25">
      <c r="A59" s="19"/>
      <c r="B59" s="20"/>
      <c r="C59" s="28">
        <v>1</v>
      </c>
      <c r="D59" s="22" t="s">
        <v>556</v>
      </c>
      <c r="E59" s="22"/>
      <c r="F59" s="44" t="s">
        <v>23</v>
      </c>
      <c r="G59" s="44">
        <v>30</v>
      </c>
      <c r="H59" s="67"/>
      <c r="I59" s="66"/>
      <c r="J59" s="77">
        <v>1</v>
      </c>
      <c r="K59" s="26">
        <f t="shared" ref="K59:K73" si="3">$J59*I59/4</f>
        <v>0</v>
      </c>
      <c r="L59" s="23"/>
    </row>
    <row r="60" spans="1:12" ht="29" x14ac:dyDescent="0.25">
      <c r="A60" s="19"/>
      <c r="B60" s="20"/>
      <c r="C60" s="28">
        <v>2</v>
      </c>
      <c r="D60" s="22" t="s">
        <v>557</v>
      </c>
      <c r="E60" s="22"/>
      <c r="F60" s="44" t="s">
        <v>23</v>
      </c>
      <c r="G60" s="44">
        <v>30</v>
      </c>
      <c r="H60" s="67"/>
      <c r="I60" s="66"/>
      <c r="J60" s="77">
        <v>1</v>
      </c>
      <c r="K60" s="26">
        <f t="shared" si="3"/>
        <v>0</v>
      </c>
      <c r="L60" s="23"/>
    </row>
    <row r="61" spans="1:12" x14ac:dyDescent="0.25">
      <c r="A61" s="19"/>
      <c r="B61" s="20"/>
      <c r="C61" s="28">
        <v>3</v>
      </c>
      <c r="D61" s="22" t="s">
        <v>558</v>
      </c>
      <c r="E61" s="22"/>
      <c r="F61" s="44" t="s">
        <v>23</v>
      </c>
      <c r="G61" s="44">
        <v>30</v>
      </c>
      <c r="H61" s="67"/>
      <c r="I61" s="66"/>
      <c r="J61" s="77">
        <v>1</v>
      </c>
      <c r="K61" s="26">
        <f t="shared" si="3"/>
        <v>0</v>
      </c>
      <c r="L61" s="23"/>
    </row>
    <row r="62" spans="1:12" ht="29" x14ac:dyDescent="0.25">
      <c r="A62" s="19"/>
      <c r="B62" s="20"/>
      <c r="C62" s="28">
        <v>4</v>
      </c>
      <c r="D62" s="22" t="s">
        <v>559</v>
      </c>
      <c r="E62" s="22"/>
      <c r="F62" s="44" t="s">
        <v>23</v>
      </c>
      <c r="G62" s="44">
        <v>30</v>
      </c>
      <c r="H62" s="67"/>
      <c r="I62" s="66"/>
      <c r="J62" s="77">
        <v>1</v>
      </c>
      <c r="K62" s="26">
        <f t="shared" si="3"/>
        <v>0</v>
      </c>
      <c r="L62" s="23"/>
    </row>
    <row r="63" spans="1:12" ht="29" x14ac:dyDescent="0.25">
      <c r="A63" s="19"/>
      <c r="B63" s="20"/>
      <c r="C63" s="28">
        <v>5</v>
      </c>
      <c r="D63" s="22" t="s">
        <v>560</v>
      </c>
      <c r="E63" s="22"/>
      <c r="F63" s="44" t="s">
        <v>23</v>
      </c>
      <c r="G63" s="44">
        <v>30</v>
      </c>
      <c r="H63" s="67"/>
      <c r="I63" s="66"/>
      <c r="J63" s="77">
        <v>1</v>
      </c>
      <c r="K63" s="26">
        <f t="shared" si="3"/>
        <v>0</v>
      </c>
      <c r="L63" s="23"/>
    </row>
    <row r="64" spans="1:12" x14ac:dyDescent="0.25">
      <c r="A64" s="19"/>
      <c r="B64" s="20"/>
      <c r="C64" s="28">
        <v>6</v>
      </c>
      <c r="D64" s="22" t="s">
        <v>561</v>
      </c>
      <c r="E64" s="22"/>
      <c r="F64" s="44" t="s">
        <v>23</v>
      </c>
      <c r="G64" s="44">
        <v>30</v>
      </c>
      <c r="H64" s="67"/>
      <c r="I64" s="66"/>
      <c r="J64" s="77">
        <v>1</v>
      </c>
      <c r="K64" s="26">
        <f t="shared" si="3"/>
        <v>0</v>
      </c>
      <c r="L64" s="23"/>
    </row>
    <row r="65" spans="1:12" x14ac:dyDescent="0.25">
      <c r="A65" s="19"/>
      <c r="B65" s="20"/>
      <c r="C65" s="28">
        <v>7</v>
      </c>
      <c r="D65" s="22" t="s">
        <v>562</v>
      </c>
      <c r="E65" s="22"/>
      <c r="F65" s="44" t="s">
        <v>23</v>
      </c>
      <c r="G65" s="44">
        <v>30</v>
      </c>
      <c r="H65" s="67"/>
      <c r="I65" s="66"/>
      <c r="J65" s="77">
        <v>1</v>
      </c>
      <c r="K65" s="26">
        <f t="shared" si="3"/>
        <v>0</v>
      </c>
      <c r="L65" s="23"/>
    </row>
    <row r="66" spans="1:12" x14ac:dyDescent="0.25">
      <c r="A66" s="19"/>
      <c r="B66" s="20"/>
      <c r="C66" s="28">
        <v>8</v>
      </c>
      <c r="D66" s="22" t="s">
        <v>563</v>
      </c>
      <c r="E66" s="22"/>
      <c r="F66" s="44" t="s">
        <v>23</v>
      </c>
      <c r="G66" s="44">
        <v>30</v>
      </c>
      <c r="H66" s="67"/>
      <c r="I66" s="66"/>
      <c r="J66" s="77">
        <v>1</v>
      </c>
      <c r="K66" s="26">
        <f t="shared" si="3"/>
        <v>0</v>
      </c>
      <c r="L66" s="23"/>
    </row>
    <row r="67" spans="1:12" x14ac:dyDescent="0.25">
      <c r="A67" s="19"/>
      <c r="B67" s="20"/>
      <c r="C67" s="28">
        <v>9</v>
      </c>
      <c r="D67" s="22" t="s">
        <v>564</v>
      </c>
      <c r="E67" s="22"/>
      <c r="F67" s="44" t="s">
        <v>23</v>
      </c>
      <c r="G67" s="44">
        <v>30</v>
      </c>
      <c r="H67" s="67"/>
      <c r="I67" s="66"/>
      <c r="J67" s="77">
        <v>1</v>
      </c>
      <c r="K67" s="26">
        <f t="shared" si="3"/>
        <v>0</v>
      </c>
      <c r="L67" s="23"/>
    </row>
    <row r="68" spans="1:12" x14ac:dyDescent="0.25">
      <c r="A68" s="19"/>
      <c r="B68" s="20"/>
      <c r="C68" s="28">
        <v>10</v>
      </c>
      <c r="D68" s="22" t="s">
        <v>565</v>
      </c>
      <c r="E68" s="22"/>
      <c r="F68" s="44" t="s">
        <v>23</v>
      </c>
      <c r="G68" s="44">
        <v>30</v>
      </c>
      <c r="H68" s="67"/>
      <c r="I68" s="66"/>
      <c r="J68" s="77">
        <v>1</v>
      </c>
      <c r="K68" s="26">
        <f t="shared" si="3"/>
        <v>0</v>
      </c>
      <c r="L68" s="23"/>
    </row>
    <row r="69" spans="1:12" x14ac:dyDescent="0.25">
      <c r="A69" s="19"/>
      <c r="B69" s="20"/>
      <c r="C69" s="28">
        <v>11</v>
      </c>
      <c r="D69" s="22" t="s">
        <v>566</v>
      </c>
      <c r="E69" s="22"/>
      <c r="F69" s="44" t="s">
        <v>23</v>
      </c>
      <c r="G69" s="44">
        <v>30</v>
      </c>
      <c r="H69" s="67"/>
      <c r="I69" s="66"/>
      <c r="J69" s="77">
        <v>1</v>
      </c>
      <c r="K69" s="26">
        <f t="shared" si="3"/>
        <v>0</v>
      </c>
      <c r="L69" s="23"/>
    </row>
    <row r="70" spans="1:12" ht="29" x14ac:dyDescent="0.25">
      <c r="A70" s="19"/>
      <c r="B70" s="20"/>
      <c r="C70" s="28">
        <v>12</v>
      </c>
      <c r="D70" s="22" t="s">
        <v>567</v>
      </c>
      <c r="E70" s="22"/>
      <c r="F70" s="44" t="s">
        <v>23</v>
      </c>
      <c r="G70" s="44">
        <v>30</v>
      </c>
      <c r="H70" s="67"/>
      <c r="I70" s="66"/>
      <c r="J70" s="77">
        <v>1</v>
      </c>
      <c r="K70" s="26">
        <f t="shared" si="3"/>
        <v>0</v>
      </c>
      <c r="L70" s="23"/>
    </row>
    <row r="71" spans="1:12" x14ac:dyDescent="0.25">
      <c r="A71" s="19"/>
      <c r="B71" s="20"/>
      <c r="C71" s="28">
        <v>13</v>
      </c>
      <c r="D71" s="22" t="s">
        <v>568</v>
      </c>
      <c r="E71" s="22"/>
      <c r="F71" s="44" t="s">
        <v>23</v>
      </c>
      <c r="G71" s="44">
        <v>30</v>
      </c>
      <c r="H71" s="67"/>
      <c r="I71" s="66"/>
      <c r="J71" s="77">
        <v>1</v>
      </c>
      <c r="K71" s="26">
        <f t="shared" si="3"/>
        <v>0</v>
      </c>
      <c r="L71" s="23"/>
    </row>
    <row r="72" spans="1:12" x14ac:dyDescent="0.25">
      <c r="A72" s="19"/>
      <c r="B72" s="20"/>
      <c r="C72" s="28">
        <v>14</v>
      </c>
      <c r="D72" s="22" t="s">
        <v>569</v>
      </c>
      <c r="E72" s="22"/>
      <c r="F72" s="44" t="s">
        <v>23</v>
      </c>
      <c r="G72" s="44">
        <v>60</v>
      </c>
      <c r="H72" s="67"/>
      <c r="I72" s="66"/>
      <c r="J72" s="77">
        <v>1</v>
      </c>
      <c r="K72" s="26">
        <f t="shared" si="3"/>
        <v>0</v>
      </c>
      <c r="L72" s="23"/>
    </row>
    <row r="73" spans="1:12" ht="29" x14ac:dyDescent="0.25">
      <c r="A73" s="19"/>
      <c r="B73" s="20"/>
      <c r="C73" s="28">
        <v>15</v>
      </c>
      <c r="D73" s="22" t="s">
        <v>570</v>
      </c>
      <c r="E73" s="22"/>
      <c r="F73" s="44" t="s">
        <v>23</v>
      </c>
      <c r="G73" s="44">
        <v>60</v>
      </c>
      <c r="H73" s="67"/>
      <c r="I73" s="66"/>
      <c r="J73" s="77">
        <v>1</v>
      </c>
      <c r="K73" s="26">
        <f t="shared" si="3"/>
        <v>0</v>
      </c>
      <c r="L73" s="83"/>
    </row>
    <row r="74" spans="1:12" x14ac:dyDescent="0.25">
      <c r="A74" s="19"/>
      <c r="B74" s="20"/>
      <c r="C74" s="28">
        <v>16</v>
      </c>
      <c r="D74" s="22" t="s">
        <v>571</v>
      </c>
      <c r="E74" s="22"/>
      <c r="F74" s="44" t="s">
        <v>23</v>
      </c>
      <c r="G74" s="44">
        <v>60</v>
      </c>
      <c r="H74" s="67"/>
      <c r="I74" s="66"/>
      <c r="J74" s="77">
        <v>1</v>
      </c>
      <c r="K74" s="26">
        <f t="shared" ref="K74:K75" si="4">$J74*I74/4</f>
        <v>0</v>
      </c>
      <c r="L74" s="23"/>
    </row>
    <row r="75" spans="1:12" x14ac:dyDescent="0.25">
      <c r="A75" s="19"/>
      <c r="B75" s="20"/>
      <c r="C75" s="28">
        <v>17</v>
      </c>
      <c r="D75" s="22" t="s">
        <v>572</v>
      </c>
      <c r="E75" s="22"/>
      <c r="F75" s="44" t="s">
        <v>23</v>
      </c>
      <c r="G75" s="44">
        <v>60</v>
      </c>
      <c r="H75" s="67"/>
      <c r="I75" s="66"/>
      <c r="J75" s="77">
        <v>1</v>
      </c>
      <c r="K75" s="26">
        <f t="shared" si="4"/>
        <v>0</v>
      </c>
      <c r="L75" s="23"/>
    </row>
    <row r="76" spans="1:12" ht="10.5" x14ac:dyDescent="0.25">
      <c r="A76" s="33"/>
      <c r="B76" s="34"/>
      <c r="C76" s="6"/>
      <c r="D76" s="6"/>
      <c r="E76" s="6"/>
      <c r="F76" s="6"/>
      <c r="G76" s="6"/>
      <c r="H76" s="6"/>
      <c r="I76" s="6"/>
      <c r="J76" s="69"/>
      <c r="K76" s="6"/>
      <c r="L76" s="84"/>
    </row>
    <row r="77" spans="1:12" x14ac:dyDescent="0.25">
      <c r="B77" s="6"/>
      <c r="C77" s="126" t="s">
        <v>32</v>
      </c>
      <c r="D77" s="127"/>
      <c r="E77" s="107"/>
      <c r="F77" s="107"/>
      <c r="G77" s="107"/>
      <c r="H77" s="75" t="str">
        <f>COUNTIF(H9:H75,"Y")&amp;" out of "&amp;COUNTIF(H9:H75,"Y")+COUNTIF(H9:H75,"N")+COUNTIF(H9:H75,"P")</f>
        <v>0 out of 0</v>
      </c>
      <c r="I77" s="76" t="str">
        <f>IF(ISERROR(AVERAGE(I9:I14,I16:I34,I36:I38,I40:I57, I59:I75)),"",AVERAGE(I9:I14,I16:I34,I36:I38,I40:I57, I59:I75))</f>
        <v/>
      </c>
      <c r="J77" s="76">
        <f>SUM(J9:J75)</f>
        <v>62.5</v>
      </c>
      <c r="K77" s="76">
        <f>SUM(K9:K75)</f>
        <v>0</v>
      </c>
      <c r="L77" s="88"/>
    </row>
    <row r="78" spans="1:12" x14ac:dyDescent="0.25">
      <c r="B78" s="6"/>
      <c r="C78" s="6"/>
      <c r="D78" s="36" t="s">
        <v>33</v>
      </c>
      <c r="E78" s="36"/>
      <c r="F78" s="36"/>
      <c r="G78" s="36"/>
      <c r="H78" s="37" t="str">
        <f>IF(ISERROR(COUNTIF(H9:H75,"Y")/(COUNTIF(H9:H75,"Y")+COUNTIF(H9:H75,"N")+COUNTIF(H9:H75,"P")))," ",COUNTIF(H9:H75,"Y")/(COUNTIF(H9:H75,"Y")+COUNTIF(H9:H75,"N")+COUNTIF(H9:H75,"P")))</f>
        <v xml:space="preserve"> </v>
      </c>
      <c r="I78" s="38" t="str">
        <f>IF(ISERROR(I77*0.25),"",I77*0.25)</f>
        <v/>
      </c>
      <c r="J78" s="38"/>
      <c r="K78" s="38">
        <f>K77/J77</f>
        <v>0</v>
      </c>
      <c r="L78" s="84"/>
    </row>
    <row r="79" spans="1:12" ht="10.5" x14ac:dyDescent="0.25">
      <c r="J79" s="63"/>
    </row>
    <row r="80" spans="1:12" ht="10.5" x14ac:dyDescent="0.25">
      <c r="J80" s="63"/>
    </row>
    <row r="81" spans="3:10" x14ac:dyDescent="0.35">
      <c r="C81" s="39"/>
      <c r="D81" s="40"/>
      <c r="E81" s="40"/>
      <c r="F81" s="40"/>
      <c r="G81" s="40"/>
      <c r="J81" s="63"/>
    </row>
    <row r="82" spans="3:10" x14ac:dyDescent="0.35">
      <c r="C82" s="41"/>
      <c r="D82" s="40"/>
      <c r="E82" s="40"/>
      <c r="F82" s="40"/>
      <c r="G82" s="40"/>
      <c r="J82" s="63"/>
    </row>
    <row r="83" spans="3:10" x14ac:dyDescent="0.35">
      <c r="C83" s="41"/>
      <c r="D83" s="40"/>
      <c r="E83" s="40"/>
      <c r="F83" s="40"/>
      <c r="G83" s="40"/>
      <c r="J83" s="63"/>
    </row>
    <row r="84" spans="3:10" x14ac:dyDescent="0.35">
      <c r="C84" s="41"/>
      <c r="D84" s="40"/>
      <c r="E84" s="40"/>
      <c r="F84" s="40"/>
      <c r="G84" s="40"/>
      <c r="J84" s="63"/>
    </row>
    <row r="85" spans="3:10" x14ac:dyDescent="0.25">
      <c r="C85" s="116"/>
      <c r="D85" s="116"/>
      <c r="E85" s="103"/>
      <c r="F85" s="103"/>
      <c r="G85" s="103"/>
      <c r="J85" s="63"/>
    </row>
    <row r="86" spans="3:10" x14ac:dyDescent="0.35">
      <c r="C86" s="40"/>
      <c r="D86" s="40"/>
      <c r="E86" s="40"/>
      <c r="F86" s="40"/>
      <c r="G86" s="40"/>
      <c r="J86" s="63"/>
    </row>
    <row r="87" spans="3:10" ht="10.5" x14ac:dyDescent="0.25">
      <c r="J87" s="63"/>
    </row>
    <row r="88" spans="3:10" ht="10.5" x14ac:dyDescent="0.25">
      <c r="J88" s="63"/>
    </row>
    <row r="89" spans="3:10" ht="10.5" x14ac:dyDescent="0.25">
      <c r="J89" s="63"/>
    </row>
    <row r="90" spans="3:10" ht="10.5" x14ac:dyDescent="0.25">
      <c r="J90" s="63"/>
    </row>
    <row r="91" spans="3:10" ht="10.5" x14ac:dyDescent="0.25">
      <c r="J91" s="63"/>
    </row>
    <row r="92" spans="3:10" ht="10.5" x14ac:dyDescent="0.25">
      <c r="J92" s="63"/>
    </row>
    <row r="93" spans="3:10" ht="10.5" x14ac:dyDescent="0.25">
      <c r="J93" s="63"/>
    </row>
    <row r="94" spans="3:10" ht="10.5" x14ac:dyDescent="0.25">
      <c r="J94" s="63"/>
    </row>
    <row r="95" spans="3:10" ht="10.5" x14ac:dyDescent="0.25">
      <c r="J95" s="63"/>
    </row>
    <row r="96" spans="3:10" ht="10.5" x14ac:dyDescent="0.25">
      <c r="J96" s="63"/>
    </row>
    <row r="97" spans="10:10" ht="10.5" x14ac:dyDescent="0.25">
      <c r="J97" s="63"/>
    </row>
    <row r="98" spans="10:10" ht="10.5" x14ac:dyDescent="0.25">
      <c r="J98" s="63"/>
    </row>
    <row r="99" spans="10:10" ht="10.5" x14ac:dyDescent="0.25">
      <c r="J99" s="63"/>
    </row>
    <row r="100" spans="10:10" ht="10.5" x14ac:dyDescent="0.25">
      <c r="J100" s="63"/>
    </row>
    <row r="101" spans="10:10" ht="10.5" x14ac:dyDescent="0.25">
      <c r="J101" s="63"/>
    </row>
    <row r="102" spans="10:10" ht="10.5" x14ac:dyDescent="0.25">
      <c r="J102" s="63"/>
    </row>
    <row r="103" spans="10:10" ht="10.5" x14ac:dyDescent="0.25">
      <c r="J103" s="63"/>
    </row>
    <row r="104" spans="10:10" ht="10.5" x14ac:dyDescent="0.25">
      <c r="J104" s="63"/>
    </row>
    <row r="105" spans="10:10" ht="10.5" x14ac:dyDescent="0.25">
      <c r="J105" s="63"/>
    </row>
    <row r="106" spans="10:10" ht="10.5" x14ac:dyDescent="0.25">
      <c r="J106" s="63"/>
    </row>
    <row r="107" spans="10:10" ht="10.5" x14ac:dyDescent="0.25">
      <c r="J107" s="63"/>
    </row>
    <row r="108" spans="10:10" ht="10.5" x14ac:dyDescent="0.25">
      <c r="J108" s="63"/>
    </row>
    <row r="109" spans="10:10" ht="10.5" x14ac:dyDescent="0.25">
      <c r="J109" s="63"/>
    </row>
    <row r="110" spans="10:10" ht="10.5" x14ac:dyDescent="0.25">
      <c r="J110" s="63"/>
    </row>
    <row r="111" spans="10:10" ht="10.5" x14ac:dyDescent="0.25">
      <c r="J111" s="63"/>
    </row>
  </sheetData>
  <autoFilter ref="C6:K75" xr:uid="{5CB830AD-E3D5-48EE-9101-5C2EFC454DE3}"/>
  <sortState xmlns:xlrd2="http://schemas.microsoft.com/office/spreadsheetml/2017/richdata2" ref="D59:G75">
    <sortCondition descending="1" ref="F59:F75"/>
    <sortCondition ref="G59:G75"/>
    <sortCondition ref="D59:D75"/>
  </sortState>
  <mergeCells count="13">
    <mergeCell ref="C85:D85"/>
    <mergeCell ref="C2:D3"/>
    <mergeCell ref="C4:D4"/>
    <mergeCell ref="C7:D7"/>
    <mergeCell ref="C15:D15"/>
    <mergeCell ref="C35:D35"/>
    <mergeCell ref="C39:D39"/>
    <mergeCell ref="C8:D8"/>
    <mergeCell ref="G2:H2"/>
    <mergeCell ref="G3:H3"/>
    <mergeCell ref="G4:H4"/>
    <mergeCell ref="C58:D58"/>
    <mergeCell ref="C77:D77"/>
  </mergeCells>
  <conditionalFormatting sqref="K16:K30 K32:K38 K60:K73 K40:K58 I58">
    <cfRule type="cellIs" dxfId="65" priority="56" operator="equal">
      <formula>"N"</formula>
    </cfRule>
    <cfRule type="cellIs" dxfId="64" priority="57" operator="equal">
      <formula>"Y"</formula>
    </cfRule>
  </conditionalFormatting>
  <conditionalFormatting sqref="K10:K14 H9:I14 H35:I38">
    <cfRule type="cellIs" dxfId="63" priority="55" operator="equal">
      <formula>"N"</formula>
    </cfRule>
    <cfRule type="cellIs" dxfId="62" priority="58" operator="equal">
      <formula>"Y"</formula>
    </cfRule>
  </conditionalFormatting>
  <conditionalFormatting sqref="K39 I39">
    <cfRule type="cellIs" dxfId="61" priority="53" operator="equal">
      <formula>"N"</formula>
    </cfRule>
    <cfRule type="cellIs" dxfId="60" priority="54" operator="equal">
      <formula>"Y"</formula>
    </cfRule>
  </conditionalFormatting>
  <conditionalFormatting sqref="H9:I14 H35:I38">
    <cfRule type="cellIs" dxfId="59" priority="52" operator="equal">
      <formula>"P"</formula>
    </cfRule>
  </conditionalFormatting>
  <conditionalFormatting sqref="H58:I58">
    <cfRule type="cellIs" dxfId="58" priority="50" operator="equal">
      <formula>"N"</formula>
    </cfRule>
    <cfRule type="cellIs" dxfId="57" priority="51" operator="equal">
      <formula>"Y"</formula>
    </cfRule>
  </conditionalFormatting>
  <conditionalFormatting sqref="H58:I58">
    <cfRule type="cellIs" dxfId="56" priority="49" operator="equal">
      <formula>"P"</formula>
    </cfRule>
  </conditionalFormatting>
  <conditionalFormatting sqref="J39">
    <cfRule type="cellIs" dxfId="55" priority="44" operator="equal">
      <formula>"N"</formula>
    </cfRule>
    <cfRule type="cellIs" dxfId="54" priority="45" operator="equal">
      <formula>"Y"</formula>
    </cfRule>
  </conditionalFormatting>
  <conditionalFormatting sqref="J35">
    <cfRule type="cellIs" dxfId="53" priority="42" operator="equal">
      <formula>"N"</formula>
    </cfRule>
    <cfRule type="cellIs" dxfId="52" priority="43" operator="equal">
      <formula>"Y"</formula>
    </cfRule>
  </conditionalFormatting>
  <conditionalFormatting sqref="J58">
    <cfRule type="cellIs" dxfId="51" priority="40" operator="equal">
      <formula>"N"</formula>
    </cfRule>
    <cfRule type="cellIs" dxfId="50" priority="41" operator="equal">
      <formula>"Y"</formula>
    </cfRule>
  </conditionalFormatting>
  <conditionalFormatting sqref="K9">
    <cfRule type="cellIs" dxfId="49" priority="38" operator="equal">
      <formula>"N"</formula>
    </cfRule>
    <cfRule type="cellIs" dxfId="48" priority="39" operator="equal">
      <formula>"Y"</formula>
    </cfRule>
  </conditionalFormatting>
  <conditionalFormatting sqref="I58">
    <cfRule type="cellIs" dxfId="47" priority="37" operator="equal">
      <formula>"P"</formula>
    </cfRule>
  </conditionalFormatting>
  <conditionalFormatting sqref="K31">
    <cfRule type="cellIs" dxfId="46" priority="30" operator="equal">
      <formula>"N"</formula>
    </cfRule>
    <cfRule type="cellIs" dxfId="45" priority="31" operator="equal">
      <formula>"Y"</formula>
    </cfRule>
  </conditionalFormatting>
  <conditionalFormatting sqref="K59">
    <cfRule type="cellIs" dxfId="44" priority="26" operator="equal">
      <formula>"N"</formula>
    </cfRule>
    <cfRule type="cellIs" dxfId="43" priority="27" operator="equal">
      <formula>"Y"</formula>
    </cfRule>
  </conditionalFormatting>
  <conditionalFormatting sqref="K74:K75">
    <cfRule type="cellIs" dxfId="42" priority="17" operator="equal">
      <formula>"N"</formula>
    </cfRule>
    <cfRule type="cellIs" dxfId="41" priority="18" operator="equal">
      <formula>"Y"</formula>
    </cfRule>
  </conditionalFormatting>
  <conditionalFormatting sqref="H16:I34">
    <cfRule type="cellIs" dxfId="40" priority="8" operator="equal">
      <formula>"N"</formula>
    </cfRule>
    <cfRule type="cellIs" dxfId="39" priority="9" operator="equal">
      <formula>"Y"</formula>
    </cfRule>
  </conditionalFormatting>
  <conditionalFormatting sqref="H16:I34">
    <cfRule type="cellIs" dxfId="38" priority="7" operator="equal">
      <formula>"P"</formula>
    </cfRule>
  </conditionalFormatting>
  <conditionalFormatting sqref="H40:I57">
    <cfRule type="cellIs" dxfId="37" priority="5" operator="equal">
      <formula>"N"</formula>
    </cfRule>
    <cfRule type="cellIs" dxfId="36" priority="6" operator="equal">
      <formula>"Y"</formula>
    </cfRule>
  </conditionalFormatting>
  <conditionalFormatting sqref="H40:I57">
    <cfRule type="cellIs" dxfId="35" priority="4" operator="equal">
      <formula>"P"</formula>
    </cfRule>
  </conditionalFormatting>
  <conditionalFormatting sqref="H59:I75">
    <cfRule type="cellIs" dxfId="34" priority="2" operator="equal">
      <formula>"N"</formula>
    </cfRule>
    <cfRule type="cellIs" dxfId="33" priority="3" operator="equal">
      <formula>"Y"</formula>
    </cfRule>
  </conditionalFormatting>
  <conditionalFormatting sqref="H59:I75">
    <cfRule type="cellIs" dxfId="32" priority="1" operator="equal">
      <formula>"P"</formula>
    </cfRule>
  </conditionalFormatting>
  <dataValidations count="4">
    <dataValidation type="list" allowBlank="1" showInputMessage="1" showErrorMessage="1" sqref="I35 I58" xr:uid="{B89DFC50-565F-4D82-B41B-872157F23259}">
      <formula1>$AC$8:$AC$12</formula1>
    </dataValidation>
    <dataValidation type="list" allowBlank="1" showInputMessage="1" showErrorMessage="1" sqref="H35 H58" xr:uid="{51C53476-0D51-4163-9892-1D18CB139C81}">
      <formula1>$AC$3:$AC$6</formula1>
    </dataValidation>
    <dataValidation type="list" allowBlank="1" showInputMessage="1" showErrorMessage="1" sqref="H9:H14 H16:H34 H36:H38 H40:H57 H59:H75" xr:uid="{8EC43E85-FDCE-4952-A996-4B1CDC71F870}">
      <formula1>$O$7:$O$10</formula1>
    </dataValidation>
    <dataValidation type="list" allowBlank="1" showInputMessage="1" showErrorMessage="1" sqref="I9:I14 I16:I34 I36:I38 I40:I57 I59:I75" xr:uid="{180CC31E-295A-4F34-8C98-8D20FB99F913}">
      <formula1>$O$12:$O$16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438DBF6F6E79419BDB5F3D7576D112" ma:contentTypeVersion="8" ma:contentTypeDescription="Create a new document." ma:contentTypeScope="" ma:versionID="46b4c2bf9815208efc25f4418a3aef45">
  <xsd:schema xmlns:xsd="http://www.w3.org/2001/XMLSchema" xmlns:xs="http://www.w3.org/2001/XMLSchema" xmlns:p="http://schemas.microsoft.com/office/2006/metadata/properties" xmlns:ns2="e3078a2f-2616-4b55-84d9-1189bc51639d" xmlns:ns3="6f6cebd1-a9d7-4645-aff2-85513329bc9b" targetNamespace="http://schemas.microsoft.com/office/2006/metadata/properties" ma:root="true" ma:fieldsID="2e7a3e0052cf36341f14e04f79ee8b6e" ns2:_="" ns3:_="">
    <xsd:import namespace="e3078a2f-2616-4b55-84d9-1189bc51639d"/>
    <xsd:import namespace="6f6cebd1-a9d7-4645-aff2-85513329bc9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078a2f-2616-4b55-84d9-1189bc5163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f6cebd1-a9d7-4645-aff2-85513329bc9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DE7317-B7CD-4671-BECD-88F51DED0A01}">
  <ds:schemaRefs>
    <ds:schemaRef ds:uri="http://schemas.microsoft.com/office/2006/metadata/properties"/>
    <ds:schemaRef ds:uri="http://purl.org/dc/terms/"/>
    <ds:schemaRef ds:uri="http://schemas.openxmlformats.org/package/2006/metadata/core-properties"/>
    <ds:schemaRef ds:uri="e3078a2f-2616-4b55-84d9-1189bc51639d"/>
    <ds:schemaRef ds:uri="http://schemas.microsoft.com/office/2006/documentManagement/types"/>
    <ds:schemaRef ds:uri="http://schemas.microsoft.com/office/infopath/2007/PartnerControls"/>
    <ds:schemaRef ds:uri="http://purl.org/dc/elements/1.1/"/>
    <ds:schemaRef ds:uri="6f6cebd1-a9d7-4645-aff2-85513329bc9b"/>
    <ds:schemaRef ds:uri="http://www.w3.org/XML/1998/namespace"/>
    <ds:schemaRef ds:uri="http://purl.org/dc/dcmitype/"/>
  </ds:schemaRefs>
</ds:datastoreItem>
</file>

<file path=customXml/itemProps2.xml><?xml version="1.0" encoding="utf-8"?>
<ds:datastoreItem xmlns:ds="http://schemas.openxmlformats.org/officeDocument/2006/customXml" ds:itemID="{AD3421FE-9BAC-44C3-B0DE-3568D90640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078a2f-2616-4b55-84d9-1189bc51639d"/>
    <ds:schemaRef ds:uri="6f6cebd1-a9d7-4645-aff2-85513329bc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A8EB5B-D898-4276-9DCF-BAC36C96E0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Sample</vt:lpstr>
      <vt:lpstr>Active Directory</vt:lpstr>
      <vt:lpstr>Backup</vt:lpstr>
      <vt:lpstr>Database-SQL</vt:lpstr>
      <vt:lpstr>Database-Oracle</vt:lpstr>
      <vt:lpstr>Email</vt:lpstr>
      <vt:lpstr>VMware</vt:lpstr>
      <vt:lpstr>Network</vt:lpstr>
      <vt:lpstr>Cloud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Maheshwari, Jay</dc:creator>
  <cp:keywords/>
  <dc:description/>
  <cp:lastModifiedBy>Panchangam, Swaroop</cp:lastModifiedBy>
  <cp:revision/>
  <dcterms:created xsi:type="dcterms:W3CDTF">2021-05-15T07:17:24Z</dcterms:created>
  <dcterms:modified xsi:type="dcterms:W3CDTF">2021-08-27T15:00:24Z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0x01010022438DBF6F6E79419BDB5F3D7576D112</vt:lpwstr>
  </property>
</Properties>
</file>