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owner\Documents\kinneret modeling\selectivity\R code Feodor paper\Data\"/>
    </mc:Choice>
  </mc:AlternateContent>
  <bookViews>
    <workbookView xWindow="0" yWindow="0" windowWidth="19160" windowHeight="7010" tabRatio="720" activeTab="1"/>
  </bookViews>
  <sheets>
    <sheet name="G_max_total" sheetId="1" r:id="rId1"/>
    <sheet name="Sheet1" sheetId="6" r:id="rId2"/>
    <sheet name="example" sheetId="5" r:id="rId3"/>
  </sheets>
  <calcPr calcId="162913"/>
</workbook>
</file>

<file path=xl/calcChain.xml><?xml version="1.0" encoding="utf-8"?>
<calcChain xmlns="http://schemas.openxmlformats.org/spreadsheetml/2006/main">
  <c r="C90" i="1" l="1"/>
  <c r="H107" i="1"/>
  <c r="G91" i="1"/>
  <c r="F91" i="1"/>
  <c r="C100" i="1"/>
  <c r="C95" i="1"/>
  <c r="M101" i="1"/>
  <c r="L101" i="1"/>
  <c r="K101" i="1"/>
  <c r="K96" i="1"/>
  <c r="J101" i="1"/>
  <c r="I101" i="1"/>
  <c r="J96" i="1"/>
  <c r="I96" i="1"/>
  <c r="I91" i="1"/>
  <c r="H96" i="1"/>
  <c r="H91" i="1"/>
  <c r="E91" i="1"/>
  <c r="E107" i="1"/>
  <c r="E89" i="1" s="1"/>
  <c r="Q107" i="1"/>
  <c r="R107" i="1"/>
  <c r="S107" i="1"/>
  <c r="T107" i="1"/>
  <c r="U107" i="1"/>
  <c r="P107" i="1"/>
  <c r="K107" i="1"/>
  <c r="K99" i="1" s="1"/>
  <c r="K94" i="1"/>
  <c r="I107" i="1"/>
  <c r="I94" i="1" s="1"/>
  <c r="F107" i="1"/>
  <c r="F94" i="1" s="1"/>
  <c r="G107" i="1"/>
  <c r="G89" i="1" s="1"/>
  <c r="H89" i="1"/>
  <c r="J107" i="1"/>
  <c r="J99" i="1" s="1"/>
  <c r="L107" i="1"/>
  <c r="L94" i="1" s="1"/>
  <c r="M107" i="1"/>
  <c r="M99" i="1" s="1"/>
  <c r="N107" i="1"/>
  <c r="O107" i="1"/>
  <c r="I89" i="1" l="1"/>
  <c r="G96" i="1"/>
  <c r="I99" i="1"/>
  <c r="L99" i="1"/>
  <c r="F89" i="1"/>
  <c r="J94" i="1"/>
  <c r="H94" i="1"/>
  <c r="G94" i="1"/>
</calcChain>
</file>

<file path=xl/comments1.xml><?xml version="1.0" encoding="utf-8"?>
<comments xmlns="http://schemas.openxmlformats.org/spreadsheetml/2006/main">
  <authors>
    <author>Admin</author>
  </authors>
  <commentList>
    <comment ref="C30" authorId="0" shapeId="0">
      <text>
        <r>
          <rPr>
            <b/>
            <sz val="10"/>
            <color indexed="81"/>
            <rFont val="Tahoma"/>
            <family val="2"/>
            <charset val="204"/>
          </rPr>
          <t>1. Each length class contains the conbined number of max girths from  catches of all mesh sizes used. It is because of small samples
2. The P(W|E) for 20 mm mesh size is slightly different from that is in the script due to smoothing.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J4" authorId="0" shapeId="0">
      <text>
        <r>
          <rPr>
            <b/>
            <sz val="8"/>
            <color indexed="81"/>
            <rFont val="Tahoma"/>
            <family val="2"/>
            <charset val="204"/>
          </rPr>
          <t>fofk length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K4" authorId="0" shapeId="0">
      <text>
        <r>
          <rPr>
            <b/>
            <sz val="8"/>
            <color indexed="81"/>
            <rFont val="Tahoma"/>
            <family val="2"/>
            <charset val="204"/>
          </rPr>
          <t>max girth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L4" authorId="0" shapeId="0">
      <text>
        <r>
          <rPr>
            <b/>
            <sz val="8"/>
            <color indexed="81"/>
            <rFont val="Tahoma"/>
            <family val="2"/>
            <charset val="204"/>
          </rPr>
          <t>wedged/tangled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<sst xmlns="http://schemas.openxmlformats.org/spreadsheetml/2006/main" count="103" uniqueCount="95">
  <si>
    <t>TANGLED FISH</t>
  </si>
  <si>
    <t>№1</t>
  </si>
  <si>
    <t>namber of  specimen</t>
  </si>
  <si>
    <t>net length</t>
  </si>
  <si>
    <t xml:space="preserve">mesh size, mm </t>
  </si>
  <si>
    <t>duration</t>
  </si>
  <si>
    <t>species</t>
  </si>
  <si>
    <t xml:space="preserve">cod </t>
  </si>
  <si>
    <t>FL,mm</t>
  </si>
  <si>
    <t>G_max</t>
  </si>
  <si>
    <t>W/T</t>
  </si>
  <si>
    <t>W</t>
  </si>
  <si>
    <t>N_lim</t>
  </si>
  <si>
    <t>№2</t>
  </si>
  <si>
    <t>№3</t>
  </si>
  <si>
    <t>№4</t>
  </si>
  <si>
    <t>T</t>
  </si>
  <si>
    <t>Date</t>
  </si>
  <si>
    <t>12, June</t>
  </si>
  <si>
    <t>READ ME</t>
  </si>
  <si>
    <t>Length class</t>
  </si>
  <si>
    <t>length_group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</si>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</sst>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sz val="10"/>
      <color theme="1"/>
      <name val="Arial"/>
      <family val="2"/>
      <charset val="204"/>
    </font>
    <font>
      <b/>
      <sz val="10"/>
      <color indexed="81"/>
      <name val="Tahoma"/>
      <family val="2"/>
      <charset val="204"/>
    </font>
  </fonts>
  <fills count="2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42"/>
        <bgColor indexed="8"/>
      </patternFill>
    </fill>
    <fill>
      <patternFill patternType="solid">
        <fgColor rgb="FFCCFFCC"/>
        <bgColor indexed="8"/>
      </patternFill>
    </fill>
    <fill>
      <patternFill patternType="solid">
        <fgColor rgb="FFCC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99"/>
        <bgColor indexed="8"/>
      </patternFill>
    </fill>
    <fill>
      <patternFill patternType="solid">
        <fgColor indexed="47"/>
        <bgColor indexed="8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2" fontId="0" fillId="0" borderId="0" xfId="0" applyNumberFormat="1"/>
    <xf numFmtId="0" fontId="0" fillId="0" borderId="0" xfId="0" applyFill="1"/>
    <xf numFmtId="164" fontId="0" fillId="0" borderId="0" xfId="0" applyNumberFormat="1"/>
    <xf numFmtId="1" fontId="0" fillId="0" borderId="0" xfId="0" applyNumberFormat="1"/>
    <xf numFmtId="2" fontId="0" fillId="0" borderId="0" xfId="0" applyNumberFormat="1" applyFill="1"/>
    <xf numFmtId="1" fontId="1" fillId="4" borderId="0" xfId="0" applyNumberFormat="1" applyFont="1" applyFill="1" applyBorder="1"/>
    <xf numFmtId="1" fontId="1" fillId="5" borderId="0" xfId="0" applyNumberFormat="1" applyFont="1" applyFill="1" applyBorder="1"/>
    <xf numFmtId="1" fontId="1" fillId="6" borderId="0" xfId="0" applyNumberFormat="1" applyFont="1" applyFill="1" applyBorder="1"/>
    <xf numFmtId="1" fontId="0" fillId="6" borderId="0" xfId="0" applyNumberFormat="1" applyFill="1"/>
    <xf numFmtId="1" fontId="0" fillId="7" borderId="0" xfId="0" applyNumberFormat="1" applyFill="1"/>
    <xf numFmtId="2" fontId="1" fillId="8" borderId="0" xfId="0" applyNumberFormat="1" applyFont="1" applyFill="1" applyBorder="1"/>
    <xf numFmtId="2" fontId="1" fillId="9" borderId="0" xfId="0" applyNumberFormat="1" applyFont="1" applyFill="1" applyBorder="1"/>
    <xf numFmtId="2" fontId="1" fillId="10" borderId="0" xfId="0" applyNumberFormat="1" applyFont="1" applyFill="1" applyBorder="1"/>
    <xf numFmtId="1" fontId="0" fillId="15" borderId="0" xfId="0" applyNumberFormat="1" applyFill="1"/>
    <xf numFmtId="0" fontId="2" fillId="0" borderId="0" xfId="0" applyFont="1" applyFill="1"/>
    <xf numFmtId="0" fontId="2" fillId="0" borderId="0" xfId="0" applyFont="1"/>
    <xf numFmtId="0" fontId="2" fillId="13" borderId="0" xfId="0" applyFont="1" applyFill="1"/>
    <xf numFmtId="1" fontId="2" fillId="0" borderId="0" xfId="0" applyNumberFormat="1" applyFont="1" applyFill="1"/>
    <xf numFmtId="1" fontId="2" fillId="0" borderId="0" xfId="0" applyNumberFormat="1" applyFont="1"/>
    <xf numFmtId="0" fontId="2" fillId="3" borderId="0" xfId="0" applyFont="1" applyFill="1"/>
    <xf numFmtId="0" fontId="2" fillId="16" borderId="0" xfId="0" applyFont="1" applyFill="1"/>
    <xf numFmtId="2" fontId="2" fillId="0" borderId="0" xfId="0" applyNumberFormat="1" applyFont="1" applyFill="1"/>
    <xf numFmtId="164" fontId="2" fillId="0" borderId="0" xfId="0" applyNumberFormat="1" applyFont="1"/>
    <xf numFmtId="2" fontId="2" fillId="0" borderId="0" xfId="0" applyNumberFormat="1" applyFont="1"/>
    <xf numFmtId="2" fontId="1" fillId="0" borderId="0" xfId="0" applyNumberFormat="1" applyFont="1" applyFill="1" applyBorder="1"/>
    <xf numFmtId="0" fontId="0" fillId="0" borderId="0" xfId="0" applyAlignment="1">
      <alignment horizontal="center"/>
    </xf>
    <xf numFmtId="0" fontId="2" fillId="16" borderId="0" xfId="0" applyFont="1" applyFill="1" applyAlignment="1">
      <alignment horizontal="center"/>
    </xf>
    <xf numFmtId="0" fontId="2" fillId="17" borderId="0" xfId="0" applyFont="1" applyFill="1" applyAlignment="1">
      <alignment horizontal="center"/>
    </xf>
    <xf numFmtId="0" fontId="2" fillId="15" borderId="0" xfId="0" applyFont="1" applyFill="1" applyAlignment="1">
      <alignment horizontal="center"/>
    </xf>
    <xf numFmtId="0" fontId="0" fillId="15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2" fillId="7" borderId="0" xfId="0" applyFont="1" applyFill="1"/>
    <xf numFmtId="0" fontId="2" fillId="14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2" fillId="13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5" fillId="19" borderId="0" xfId="0" applyFont="1" applyFill="1"/>
    <xf numFmtId="0" fontId="2" fillId="2" borderId="0" xfId="0" applyFont="1" applyFill="1"/>
    <xf numFmtId="2" fontId="1" fillId="2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U142"/>
  <sheetViews>
    <sheetView zoomScale="75" workbookViewId="0">
      <selection activeCell="H19" sqref="H19"/>
    </sheetView>
  </sheetViews>
  <sheetFormatPr defaultRowHeight="12.5" x14ac:dyDescent="0.25"/>
  <cols>
    <col min="3" max="3" width="14.81640625" customWidth="1"/>
  </cols>
  <sheetData>
    <row r="2" spans="3:21" x14ac:dyDescent="0.25">
      <c r="E2" s="17" t="s">
        <v>0</v>
      </c>
    </row>
    <row r="4" spans="3:21" x14ac:dyDescent="0.25">
      <c r="K4" s="17"/>
      <c r="L4" s="17"/>
      <c r="M4" s="17"/>
      <c r="N4" s="17"/>
      <c r="O4" s="17"/>
      <c r="P4" s="17"/>
      <c r="Q4" s="17"/>
      <c r="R4" s="17"/>
    </row>
    <row r="5" spans="3:21" s="1" customFormat="1" x14ac:dyDescent="0.25">
      <c r="C5" s="43" t="s">
        <v>20</v>
      </c>
      <c r="E5" s="1">
        <v>14</v>
      </c>
      <c r="F5" s="1">
        <v>16</v>
      </c>
      <c r="G5" s="1">
        <v>18</v>
      </c>
      <c r="H5" s="1">
        <v>20</v>
      </c>
      <c r="I5" s="1">
        <v>22</v>
      </c>
      <c r="J5" s="1">
        <v>24</v>
      </c>
      <c r="K5" s="1">
        <v>26</v>
      </c>
      <c r="L5" s="1">
        <v>28</v>
      </c>
      <c r="M5" s="1">
        <v>30</v>
      </c>
      <c r="N5" s="1">
        <v>32</v>
      </c>
      <c r="O5" s="1">
        <v>34</v>
      </c>
      <c r="P5" s="1">
        <v>36</v>
      </c>
      <c r="Q5" s="1">
        <v>38</v>
      </c>
      <c r="R5" s="1">
        <v>40</v>
      </c>
      <c r="S5" s="1">
        <v>42</v>
      </c>
    </row>
    <row r="6" spans="3:21" ht="12" customHeight="1" x14ac:dyDescent="0.25"/>
    <row r="7" spans="3:21" x14ac:dyDescent="0.25">
      <c r="E7" s="16">
        <v>70</v>
      </c>
      <c r="F7" s="16">
        <v>75</v>
      </c>
      <c r="G7" s="16">
        <v>82</v>
      </c>
      <c r="H7" s="16">
        <v>85</v>
      </c>
      <c r="I7" s="16">
        <v>89</v>
      </c>
      <c r="J7" s="16">
        <v>108</v>
      </c>
      <c r="K7" s="16">
        <v>113</v>
      </c>
      <c r="L7" s="16">
        <v>104</v>
      </c>
      <c r="M7" s="16">
        <v>120</v>
      </c>
      <c r="N7" s="19">
        <v>145</v>
      </c>
      <c r="O7" s="19">
        <v>139</v>
      </c>
      <c r="P7" s="19">
        <v>141</v>
      </c>
      <c r="Q7" s="17">
        <v>148</v>
      </c>
      <c r="R7" s="19">
        <v>151</v>
      </c>
      <c r="S7" s="20">
        <v>241</v>
      </c>
      <c r="T7" s="17"/>
    </row>
    <row r="8" spans="3:21" x14ac:dyDescent="0.25">
      <c r="E8" s="16">
        <v>73</v>
      </c>
      <c r="F8" s="16">
        <v>80</v>
      </c>
      <c r="G8" s="16">
        <v>87</v>
      </c>
      <c r="H8" s="16">
        <v>90</v>
      </c>
      <c r="I8" s="21">
        <v>94</v>
      </c>
      <c r="J8" s="16">
        <v>109</v>
      </c>
      <c r="K8" s="16">
        <v>113</v>
      </c>
      <c r="L8" s="16">
        <v>115</v>
      </c>
      <c r="M8" s="16">
        <v>131</v>
      </c>
      <c r="N8" s="19">
        <v>167</v>
      </c>
      <c r="O8" s="16">
        <v>168</v>
      </c>
      <c r="P8" s="19">
        <v>146</v>
      </c>
      <c r="Q8" s="19">
        <v>208</v>
      </c>
      <c r="R8" s="19">
        <v>236</v>
      </c>
      <c r="S8" s="19"/>
      <c r="T8" s="16"/>
      <c r="U8" s="3"/>
    </row>
    <row r="9" spans="3:21" x14ac:dyDescent="0.25">
      <c r="E9" s="21">
        <v>91</v>
      </c>
      <c r="F9" s="16">
        <v>82</v>
      </c>
      <c r="G9" s="16">
        <v>90</v>
      </c>
      <c r="H9" s="16">
        <v>90</v>
      </c>
      <c r="I9" s="21">
        <v>102</v>
      </c>
      <c r="J9" s="16">
        <v>110</v>
      </c>
      <c r="K9" s="16">
        <v>113</v>
      </c>
      <c r="L9" s="16">
        <v>118</v>
      </c>
      <c r="M9" s="18">
        <v>138</v>
      </c>
      <c r="N9" s="19">
        <v>172</v>
      </c>
      <c r="O9" s="19">
        <v>173</v>
      </c>
      <c r="P9" s="19">
        <v>150</v>
      </c>
      <c r="Q9" s="17">
        <v>210</v>
      </c>
      <c r="R9" s="19">
        <v>240</v>
      </c>
      <c r="S9" s="19"/>
      <c r="T9" s="16"/>
      <c r="U9" s="3"/>
    </row>
    <row r="10" spans="3:21" x14ac:dyDescent="0.25">
      <c r="E10" s="16"/>
      <c r="F10" s="21">
        <v>91</v>
      </c>
      <c r="G10" s="21">
        <v>94</v>
      </c>
      <c r="H10" s="21">
        <v>95</v>
      </c>
      <c r="I10" s="21">
        <v>106</v>
      </c>
      <c r="J10" s="16">
        <v>110</v>
      </c>
      <c r="K10" s="16">
        <v>114</v>
      </c>
      <c r="L10" s="16">
        <v>125</v>
      </c>
      <c r="M10" s="18">
        <v>140</v>
      </c>
      <c r="N10" s="20">
        <v>180</v>
      </c>
      <c r="O10" s="19">
        <v>177</v>
      </c>
      <c r="P10" s="19">
        <v>189</v>
      </c>
      <c r="Q10" s="17">
        <v>210</v>
      </c>
      <c r="R10" s="19">
        <v>250</v>
      </c>
      <c r="S10" s="19"/>
      <c r="T10" s="16"/>
      <c r="U10" s="3"/>
    </row>
    <row r="11" spans="3:21" x14ac:dyDescent="0.25">
      <c r="E11" s="17"/>
      <c r="F11" s="21">
        <v>94</v>
      </c>
      <c r="G11" s="21">
        <v>95</v>
      </c>
      <c r="H11" s="21">
        <v>100</v>
      </c>
      <c r="I11" s="21">
        <v>108</v>
      </c>
      <c r="J11" s="16">
        <v>110</v>
      </c>
      <c r="K11" s="16">
        <v>114</v>
      </c>
      <c r="L11" s="16">
        <v>128</v>
      </c>
      <c r="M11" s="18">
        <v>140</v>
      </c>
      <c r="N11" s="20">
        <v>183</v>
      </c>
      <c r="O11" s="19">
        <v>178</v>
      </c>
      <c r="P11" s="19">
        <v>190</v>
      </c>
      <c r="Q11" s="17">
        <v>215</v>
      </c>
      <c r="R11" s="17"/>
      <c r="S11" s="19"/>
      <c r="T11" s="16"/>
      <c r="U11" s="3"/>
    </row>
    <row r="12" spans="3:21" x14ac:dyDescent="0.25">
      <c r="E12" s="16"/>
      <c r="F12" s="21">
        <v>94</v>
      </c>
      <c r="G12" s="21">
        <v>98</v>
      </c>
      <c r="H12" s="21">
        <v>103</v>
      </c>
      <c r="I12" s="21">
        <v>111</v>
      </c>
      <c r="J12" s="16">
        <v>111</v>
      </c>
      <c r="K12" s="16">
        <v>114</v>
      </c>
      <c r="L12" s="16">
        <v>128</v>
      </c>
      <c r="M12" s="18">
        <v>142</v>
      </c>
      <c r="N12" s="20">
        <v>193</v>
      </c>
      <c r="O12" s="20">
        <v>195</v>
      </c>
      <c r="P12" s="19">
        <v>191</v>
      </c>
      <c r="Q12" s="20">
        <v>222</v>
      </c>
      <c r="R12" s="17"/>
      <c r="S12" s="19"/>
      <c r="T12" s="16"/>
      <c r="U12" s="3"/>
    </row>
    <row r="13" spans="3:21" x14ac:dyDescent="0.25">
      <c r="E13" s="16"/>
      <c r="F13" s="21">
        <v>94</v>
      </c>
      <c r="G13" s="21">
        <v>99</v>
      </c>
      <c r="H13" s="21">
        <v>105</v>
      </c>
      <c r="I13" s="21">
        <v>112</v>
      </c>
      <c r="J13" s="16">
        <v>112</v>
      </c>
      <c r="K13" s="16">
        <v>114</v>
      </c>
      <c r="L13" s="16">
        <v>131</v>
      </c>
      <c r="M13" s="18">
        <v>148</v>
      </c>
      <c r="N13" s="19">
        <v>200</v>
      </c>
      <c r="O13" s="19">
        <v>197</v>
      </c>
      <c r="P13" s="19">
        <v>195</v>
      </c>
      <c r="Q13" s="17">
        <v>232</v>
      </c>
      <c r="R13" s="17"/>
      <c r="S13" s="19"/>
      <c r="T13" s="16"/>
      <c r="U13" s="3"/>
    </row>
    <row r="14" spans="3:21" x14ac:dyDescent="0.25">
      <c r="E14" s="16"/>
      <c r="F14" s="21">
        <v>95</v>
      </c>
      <c r="G14" s="21">
        <v>100</v>
      </c>
      <c r="H14" s="21">
        <v>105</v>
      </c>
      <c r="I14" s="21">
        <v>112</v>
      </c>
      <c r="J14" s="16">
        <v>112</v>
      </c>
      <c r="K14" s="16">
        <v>114</v>
      </c>
      <c r="L14" s="16">
        <v>135</v>
      </c>
      <c r="M14" s="18">
        <v>156</v>
      </c>
      <c r="N14" s="19">
        <v>204</v>
      </c>
      <c r="O14" s="19">
        <v>212</v>
      </c>
      <c r="P14" s="19">
        <v>207</v>
      </c>
      <c r="Q14" s="17"/>
      <c r="R14" s="17"/>
      <c r="S14" s="19"/>
      <c r="T14" s="16"/>
      <c r="U14" s="3"/>
    </row>
    <row r="15" spans="3:21" x14ac:dyDescent="0.25">
      <c r="E15" s="16"/>
      <c r="F15" s="21">
        <v>100</v>
      </c>
      <c r="G15" s="21">
        <v>100</v>
      </c>
      <c r="H15" s="21">
        <v>110</v>
      </c>
      <c r="I15" s="21">
        <v>112</v>
      </c>
      <c r="J15" s="16">
        <v>112</v>
      </c>
      <c r="K15" s="22">
        <v>115</v>
      </c>
      <c r="L15" s="16">
        <v>135</v>
      </c>
      <c r="M15" s="18">
        <v>160</v>
      </c>
      <c r="N15" s="17"/>
      <c r="O15" s="19">
        <v>230</v>
      </c>
      <c r="P15" s="19">
        <v>209</v>
      </c>
      <c r="Q15" s="17"/>
      <c r="R15" s="17"/>
      <c r="S15" s="19"/>
      <c r="T15" s="16"/>
      <c r="U15" s="3"/>
    </row>
    <row r="16" spans="3:21" x14ac:dyDescent="0.25">
      <c r="E16" s="16"/>
      <c r="F16" s="21">
        <v>109</v>
      </c>
      <c r="G16" s="21">
        <v>101</v>
      </c>
      <c r="H16" s="21">
        <v>110</v>
      </c>
      <c r="I16" s="21">
        <v>112</v>
      </c>
      <c r="J16" s="16">
        <v>113</v>
      </c>
      <c r="K16" s="22">
        <v>115</v>
      </c>
      <c r="L16" s="16">
        <v>136</v>
      </c>
      <c r="M16" s="18">
        <v>162</v>
      </c>
      <c r="N16" s="17"/>
      <c r="O16" s="17"/>
      <c r="P16" s="19">
        <v>210</v>
      </c>
      <c r="Q16" s="17"/>
      <c r="R16" s="19"/>
      <c r="S16" s="19"/>
      <c r="T16" s="16"/>
      <c r="U16" s="3"/>
    </row>
    <row r="17" spans="3:21" x14ac:dyDescent="0.25">
      <c r="E17" s="16"/>
      <c r="F17" s="21">
        <v>112</v>
      </c>
      <c r="G17" s="21">
        <v>102</v>
      </c>
      <c r="H17" s="21">
        <v>110</v>
      </c>
      <c r="I17" s="21">
        <v>113</v>
      </c>
      <c r="J17" s="16">
        <v>113</v>
      </c>
      <c r="K17" s="22">
        <v>117</v>
      </c>
      <c r="L17" s="18">
        <v>138</v>
      </c>
      <c r="M17" s="18">
        <v>163</v>
      </c>
      <c r="N17" s="17"/>
      <c r="O17" s="17"/>
      <c r="P17" s="19">
        <v>213</v>
      </c>
      <c r="Q17" s="17"/>
      <c r="R17" s="19"/>
      <c r="S17" s="19"/>
      <c r="T17" s="16"/>
      <c r="U17" s="3"/>
    </row>
    <row r="18" spans="3:21" x14ac:dyDescent="0.25">
      <c r="E18" s="16"/>
      <c r="F18" s="17"/>
      <c r="G18" s="21">
        <v>104</v>
      </c>
      <c r="H18" s="21">
        <v>111</v>
      </c>
      <c r="I18" s="21">
        <v>113</v>
      </c>
      <c r="J18" s="16">
        <v>113</v>
      </c>
      <c r="K18" s="22">
        <v>117</v>
      </c>
      <c r="L18" s="18">
        <v>140</v>
      </c>
      <c r="M18" s="18">
        <v>165</v>
      </c>
      <c r="N18" s="17"/>
      <c r="O18" s="17"/>
      <c r="P18" s="19">
        <v>215</v>
      </c>
      <c r="Q18" s="17"/>
      <c r="R18" s="19"/>
      <c r="S18" s="19"/>
      <c r="T18" s="16"/>
      <c r="U18" s="3"/>
    </row>
    <row r="19" spans="3:21" x14ac:dyDescent="0.25">
      <c r="E19" s="16"/>
      <c r="F19" s="17"/>
      <c r="G19" s="21">
        <v>104</v>
      </c>
      <c r="H19" s="21">
        <v>112</v>
      </c>
      <c r="I19" s="21">
        <v>113</v>
      </c>
      <c r="J19" s="16">
        <v>113</v>
      </c>
      <c r="K19" s="22">
        <v>117</v>
      </c>
      <c r="L19" s="18">
        <v>141</v>
      </c>
      <c r="M19" s="18">
        <v>167</v>
      </c>
      <c r="N19" s="17"/>
      <c r="O19" s="17"/>
      <c r="P19" s="17"/>
      <c r="Q19" s="17"/>
      <c r="R19" s="19"/>
      <c r="S19" s="19"/>
      <c r="T19" s="23"/>
      <c r="U19" s="6"/>
    </row>
    <row r="20" spans="3:21" x14ac:dyDescent="0.25">
      <c r="E20" s="16"/>
      <c r="F20" s="16"/>
      <c r="G20" s="21">
        <v>105</v>
      </c>
      <c r="H20" s="21">
        <v>112</v>
      </c>
      <c r="I20" s="21">
        <v>114</v>
      </c>
      <c r="J20" s="16">
        <v>114</v>
      </c>
      <c r="K20" s="22">
        <v>117</v>
      </c>
      <c r="L20" s="18">
        <v>141</v>
      </c>
      <c r="M20" s="18">
        <v>172</v>
      </c>
      <c r="N20" s="17"/>
      <c r="O20" s="17"/>
      <c r="P20" s="17"/>
      <c r="Q20" s="17"/>
      <c r="R20" s="19"/>
      <c r="S20" s="19"/>
      <c r="T20" s="23"/>
      <c r="U20" s="6"/>
    </row>
    <row r="21" spans="3:21" x14ac:dyDescent="0.25">
      <c r="E21" s="16"/>
      <c r="F21" s="16"/>
      <c r="G21" s="21">
        <v>109</v>
      </c>
      <c r="H21" s="21">
        <v>113</v>
      </c>
      <c r="I21" s="21">
        <v>114</v>
      </c>
      <c r="J21" s="16">
        <v>114</v>
      </c>
      <c r="K21" s="22">
        <v>119</v>
      </c>
      <c r="L21" s="18">
        <v>142</v>
      </c>
      <c r="M21" s="18">
        <v>178</v>
      </c>
      <c r="N21" s="17"/>
      <c r="O21" s="17"/>
      <c r="P21" s="17"/>
      <c r="Q21" s="17"/>
      <c r="R21" s="19"/>
      <c r="S21" s="19"/>
      <c r="T21" s="23"/>
      <c r="U21" s="6"/>
    </row>
    <row r="22" spans="3:21" x14ac:dyDescent="0.25">
      <c r="E22" s="16"/>
      <c r="F22" s="16"/>
      <c r="G22" s="21">
        <v>114</v>
      </c>
      <c r="H22" s="21">
        <v>113</v>
      </c>
      <c r="I22" s="21">
        <v>114</v>
      </c>
      <c r="J22" s="22">
        <v>116</v>
      </c>
      <c r="K22" s="22">
        <v>119</v>
      </c>
      <c r="L22" s="18">
        <v>147</v>
      </c>
      <c r="M22" s="18">
        <v>185</v>
      </c>
      <c r="N22" s="20"/>
      <c r="O22" s="17"/>
      <c r="P22" s="17"/>
      <c r="Q22" s="17"/>
      <c r="R22" s="19"/>
      <c r="S22" s="19"/>
      <c r="T22" s="23"/>
      <c r="U22" s="6"/>
    </row>
    <row r="23" spans="3:21" x14ac:dyDescent="0.25">
      <c r="E23" s="16"/>
      <c r="F23" s="16"/>
      <c r="G23" s="21">
        <v>114</v>
      </c>
      <c r="H23" s="21">
        <v>114</v>
      </c>
      <c r="I23" s="22">
        <v>115</v>
      </c>
      <c r="J23" s="22">
        <v>116</v>
      </c>
      <c r="K23" s="22">
        <v>121</v>
      </c>
      <c r="L23" s="18">
        <v>151</v>
      </c>
      <c r="M23" s="18">
        <v>188</v>
      </c>
      <c r="N23" s="20"/>
      <c r="O23" s="17"/>
      <c r="P23" s="17"/>
      <c r="Q23" s="17"/>
      <c r="R23" s="19"/>
      <c r="S23" s="19"/>
      <c r="T23" s="23"/>
      <c r="U23" s="6"/>
    </row>
    <row r="24" spans="3:21" x14ac:dyDescent="0.25">
      <c r="E24" s="16"/>
      <c r="F24" s="16"/>
      <c r="G24" s="22">
        <v>116</v>
      </c>
      <c r="H24" s="22">
        <v>115</v>
      </c>
      <c r="I24" s="22">
        <v>115</v>
      </c>
      <c r="J24" s="22">
        <v>117</v>
      </c>
      <c r="K24" s="22">
        <v>121</v>
      </c>
      <c r="L24" s="18">
        <v>152</v>
      </c>
      <c r="M24" s="18">
        <v>230</v>
      </c>
      <c r="N24" s="19"/>
      <c r="O24" s="17"/>
      <c r="P24" s="19"/>
      <c r="Q24" s="17"/>
      <c r="R24" s="19"/>
      <c r="S24" s="19"/>
      <c r="T24" s="23"/>
      <c r="U24" s="6"/>
    </row>
    <row r="25" spans="3:21" x14ac:dyDescent="0.25">
      <c r="E25" s="16"/>
      <c r="F25" s="16"/>
      <c r="G25" s="17"/>
      <c r="H25" s="22">
        <v>119</v>
      </c>
      <c r="I25" s="22">
        <v>115</v>
      </c>
      <c r="J25" s="22">
        <v>118</v>
      </c>
      <c r="K25" s="22">
        <v>121</v>
      </c>
      <c r="L25" s="18">
        <v>152</v>
      </c>
      <c r="M25" s="17"/>
      <c r="N25" s="19"/>
      <c r="O25" s="17"/>
      <c r="P25" s="19"/>
      <c r="Q25" s="19"/>
      <c r="R25" s="19"/>
      <c r="S25" s="19"/>
      <c r="T25" s="23"/>
      <c r="U25" s="6"/>
    </row>
    <row r="26" spans="3:21" x14ac:dyDescent="0.25">
      <c r="E26" s="16"/>
      <c r="F26" s="16"/>
      <c r="G26" s="16"/>
      <c r="H26" s="22">
        <v>119</v>
      </c>
      <c r="I26" s="22">
        <v>115</v>
      </c>
      <c r="J26" s="22">
        <v>118</v>
      </c>
      <c r="K26" s="22">
        <v>130</v>
      </c>
      <c r="L26" s="18">
        <v>155</v>
      </c>
      <c r="M26" s="17"/>
      <c r="N26" s="19"/>
      <c r="O26" s="17"/>
      <c r="P26" s="19"/>
      <c r="Q26" s="19"/>
      <c r="R26" s="19"/>
      <c r="S26" s="19"/>
      <c r="T26" s="16"/>
      <c r="U26" s="3"/>
    </row>
    <row r="27" spans="3:21" x14ac:dyDescent="0.25">
      <c r="E27" s="16"/>
      <c r="F27" s="16"/>
      <c r="G27" s="16"/>
      <c r="H27" s="22">
        <v>126</v>
      </c>
      <c r="I27" s="22">
        <v>117</v>
      </c>
      <c r="J27" s="22">
        <v>119</v>
      </c>
      <c r="K27" s="22">
        <v>130</v>
      </c>
      <c r="L27" s="18">
        <v>155</v>
      </c>
      <c r="M27" s="17"/>
      <c r="N27" s="20"/>
      <c r="O27" s="17"/>
      <c r="P27" s="19"/>
      <c r="Q27" s="19"/>
      <c r="R27" s="19"/>
      <c r="S27" s="19"/>
      <c r="T27" s="16"/>
      <c r="U27" s="3"/>
    </row>
    <row r="28" spans="3:21" x14ac:dyDescent="0.25">
      <c r="E28" s="16"/>
      <c r="F28" s="16"/>
      <c r="G28" s="16"/>
      <c r="H28" s="22">
        <v>130</v>
      </c>
      <c r="I28" s="22">
        <v>120</v>
      </c>
      <c r="J28" s="22">
        <v>119</v>
      </c>
      <c r="K28" s="22">
        <v>132</v>
      </c>
      <c r="L28" s="18">
        <v>159</v>
      </c>
      <c r="M28" s="17"/>
      <c r="N28" s="19"/>
      <c r="O28" s="17"/>
      <c r="P28" s="19"/>
      <c r="Q28" s="19"/>
      <c r="R28" s="19"/>
      <c r="S28" s="19"/>
      <c r="T28" s="16"/>
      <c r="U28" s="3"/>
    </row>
    <row r="29" spans="3:21" x14ac:dyDescent="0.25">
      <c r="E29" s="16"/>
      <c r="F29" s="16"/>
      <c r="G29" s="16"/>
      <c r="H29" s="22">
        <v>143</v>
      </c>
      <c r="I29" s="22">
        <v>120</v>
      </c>
      <c r="J29" s="22">
        <v>120</v>
      </c>
      <c r="K29" s="22">
        <v>132</v>
      </c>
      <c r="L29" s="18">
        <v>160</v>
      </c>
      <c r="M29" s="17"/>
      <c r="N29" s="17"/>
      <c r="O29" s="17"/>
      <c r="P29" s="20"/>
      <c r="Q29" s="17"/>
      <c r="R29" s="20"/>
      <c r="S29" s="20"/>
      <c r="T29" s="17"/>
    </row>
    <row r="30" spans="3:21" x14ac:dyDescent="0.25">
      <c r="C30" s="42" t="s">
        <v>19</v>
      </c>
      <c r="E30" s="16"/>
      <c r="F30" s="16"/>
      <c r="G30" s="16"/>
      <c r="H30" s="16"/>
      <c r="I30" s="22">
        <v>122</v>
      </c>
      <c r="J30" s="22">
        <v>120</v>
      </c>
      <c r="K30" s="22">
        <v>133</v>
      </c>
      <c r="L30" s="18">
        <v>163</v>
      </c>
      <c r="M30" s="17"/>
      <c r="N30" s="17"/>
      <c r="O30" s="17"/>
      <c r="P30" s="20"/>
      <c r="Q30" s="17"/>
      <c r="R30" s="20"/>
      <c r="S30" s="20"/>
      <c r="T30" s="17"/>
    </row>
    <row r="31" spans="3:21" x14ac:dyDescent="0.25">
      <c r="E31" s="16"/>
      <c r="F31" s="16"/>
      <c r="G31" s="16"/>
      <c r="H31" s="16"/>
      <c r="I31" s="22">
        <v>122</v>
      </c>
      <c r="J31" s="22">
        <v>120</v>
      </c>
      <c r="K31" s="22">
        <v>133</v>
      </c>
      <c r="L31" s="18">
        <v>163</v>
      </c>
      <c r="M31" s="17"/>
      <c r="N31" s="20"/>
      <c r="O31" s="17"/>
      <c r="P31" s="17"/>
      <c r="Q31" s="17"/>
      <c r="R31" s="17"/>
      <c r="S31" s="17"/>
      <c r="T31" s="17"/>
    </row>
    <row r="32" spans="3:21" x14ac:dyDescent="0.25">
      <c r="E32" s="16"/>
      <c r="F32" s="16"/>
      <c r="G32" s="16"/>
      <c r="H32" s="16"/>
      <c r="I32" s="22">
        <v>122</v>
      </c>
      <c r="J32" s="22">
        <v>121</v>
      </c>
      <c r="K32" s="22">
        <v>133</v>
      </c>
      <c r="L32" s="18">
        <v>166</v>
      </c>
      <c r="M32" s="17"/>
      <c r="N32" s="20"/>
      <c r="O32" s="17"/>
      <c r="P32" s="17"/>
      <c r="Q32" s="17"/>
      <c r="R32" s="17"/>
      <c r="S32" s="17"/>
      <c r="T32" s="17"/>
    </row>
    <row r="33" spans="1:21" x14ac:dyDescent="0.25">
      <c r="E33" s="16"/>
      <c r="F33" s="16"/>
      <c r="G33" s="16"/>
      <c r="H33" s="16"/>
      <c r="I33" s="22">
        <v>123</v>
      </c>
      <c r="J33" s="22">
        <v>121</v>
      </c>
      <c r="K33" s="22">
        <v>134</v>
      </c>
      <c r="L33" s="18">
        <v>166</v>
      </c>
      <c r="M33" s="17"/>
      <c r="N33" s="19"/>
      <c r="O33" s="17"/>
      <c r="P33" s="17"/>
      <c r="Q33" s="17"/>
      <c r="R33" s="17"/>
      <c r="S33" s="17"/>
      <c r="T33" s="17"/>
    </row>
    <row r="34" spans="1:21" x14ac:dyDescent="0.25">
      <c r="E34" s="16"/>
      <c r="F34" s="16"/>
      <c r="G34" s="16"/>
      <c r="H34" s="16"/>
      <c r="I34" s="22">
        <v>123</v>
      </c>
      <c r="J34" s="22">
        <v>122</v>
      </c>
      <c r="K34" s="22">
        <v>134</v>
      </c>
      <c r="L34" s="18">
        <v>167</v>
      </c>
      <c r="M34" s="17"/>
      <c r="N34" s="19"/>
      <c r="O34" s="17"/>
      <c r="P34" s="17"/>
      <c r="Q34" s="17"/>
      <c r="R34" s="17"/>
      <c r="S34" s="17"/>
      <c r="T34" s="17"/>
    </row>
    <row r="35" spans="1:21" x14ac:dyDescent="0.25">
      <c r="E35" s="16"/>
      <c r="F35" s="16"/>
      <c r="G35" s="16"/>
      <c r="H35" s="16"/>
      <c r="I35" s="22">
        <v>124</v>
      </c>
      <c r="J35" s="22">
        <v>122</v>
      </c>
      <c r="K35" s="22">
        <v>134</v>
      </c>
      <c r="L35" s="18">
        <v>172</v>
      </c>
      <c r="M35" s="17"/>
      <c r="N35" s="19"/>
      <c r="O35" s="17"/>
      <c r="P35" s="17"/>
      <c r="Q35" s="17"/>
      <c r="R35" s="17"/>
      <c r="S35" s="24"/>
      <c r="T35" s="17"/>
      <c r="U35" s="4"/>
    </row>
    <row r="36" spans="1:21" x14ac:dyDescent="0.25">
      <c r="E36" s="16"/>
      <c r="F36" s="16"/>
      <c r="G36" s="16"/>
      <c r="H36" s="16"/>
      <c r="I36" s="22">
        <v>124</v>
      </c>
      <c r="J36" s="22">
        <v>124</v>
      </c>
      <c r="K36" s="22">
        <v>136</v>
      </c>
      <c r="L36" s="18">
        <v>173</v>
      </c>
      <c r="M36" s="17"/>
      <c r="N36" s="20"/>
      <c r="O36" s="17"/>
      <c r="P36" s="17"/>
      <c r="Q36" s="17"/>
      <c r="R36" s="17"/>
      <c r="S36" s="24"/>
      <c r="T36" s="17"/>
      <c r="U36" s="4"/>
    </row>
    <row r="37" spans="1:21" x14ac:dyDescent="0.25">
      <c r="E37" s="16"/>
      <c r="F37" s="16"/>
      <c r="G37" s="16"/>
      <c r="H37" s="16"/>
      <c r="I37" s="22">
        <v>124</v>
      </c>
      <c r="J37" s="22">
        <v>124</v>
      </c>
      <c r="K37" s="22">
        <v>136</v>
      </c>
      <c r="L37" s="18">
        <v>173</v>
      </c>
      <c r="M37" s="17"/>
      <c r="N37" s="20"/>
      <c r="O37" s="17"/>
      <c r="P37" s="17"/>
      <c r="Q37" s="17"/>
      <c r="R37" s="17"/>
      <c r="S37" s="24"/>
      <c r="T37" s="17"/>
      <c r="U37" s="4"/>
    </row>
    <row r="38" spans="1:21" x14ac:dyDescent="0.25">
      <c r="E38" s="16"/>
      <c r="F38" s="16"/>
      <c r="G38" s="16"/>
      <c r="H38" s="16"/>
      <c r="I38" s="22">
        <v>124</v>
      </c>
      <c r="J38" s="22">
        <v>124</v>
      </c>
      <c r="K38" s="22">
        <v>136</v>
      </c>
      <c r="L38" s="18">
        <v>178</v>
      </c>
      <c r="M38" s="17"/>
      <c r="N38" s="20"/>
      <c r="O38" s="17"/>
      <c r="P38" s="17"/>
      <c r="Q38" s="17"/>
      <c r="R38" s="17"/>
      <c r="S38" s="24"/>
      <c r="T38" s="17"/>
      <c r="U38" s="4"/>
    </row>
    <row r="39" spans="1:21" x14ac:dyDescent="0.25">
      <c r="E39" s="16"/>
      <c r="F39" s="16"/>
      <c r="G39" s="16"/>
      <c r="H39" s="16"/>
      <c r="I39" s="22">
        <v>125</v>
      </c>
      <c r="J39" s="22">
        <v>125</v>
      </c>
      <c r="K39" s="22">
        <v>136</v>
      </c>
      <c r="L39" s="18">
        <v>179</v>
      </c>
      <c r="M39" s="17"/>
      <c r="N39" s="17"/>
      <c r="O39" s="17"/>
      <c r="P39" s="25"/>
      <c r="Q39" s="17"/>
      <c r="R39" s="17"/>
      <c r="S39" s="24"/>
      <c r="T39" s="17"/>
      <c r="U39" s="4"/>
    </row>
    <row r="40" spans="1:21" x14ac:dyDescent="0.25">
      <c r="E40" s="16"/>
      <c r="F40" s="16"/>
      <c r="G40" s="16"/>
      <c r="H40" s="16"/>
      <c r="I40" s="22">
        <v>125</v>
      </c>
      <c r="J40" s="22">
        <v>125</v>
      </c>
      <c r="K40" s="22">
        <v>137</v>
      </c>
      <c r="L40" s="18">
        <v>184</v>
      </c>
      <c r="M40" s="17"/>
      <c r="N40" s="17"/>
      <c r="O40" s="17"/>
      <c r="P40" s="17"/>
      <c r="Q40" s="17"/>
      <c r="R40" s="17"/>
      <c r="S40" s="24"/>
      <c r="T40" s="17"/>
      <c r="U40" s="4"/>
    </row>
    <row r="41" spans="1:21" x14ac:dyDescent="0.25">
      <c r="E41" s="16"/>
      <c r="F41" s="16"/>
      <c r="G41" s="16"/>
      <c r="H41" s="16"/>
      <c r="I41" s="22">
        <v>125</v>
      </c>
      <c r="J41" s="22">
        <v>125</v>
      </c>
      <c r="K41" s="22">
        <v>137</v>
      </c>
      <c r="L41" s="18">
        <v>199</v>
      </c>
      <c r="M41" s="17"/>
      <c r="N41" s="17"/>
      <c r="O41" s="17"/>
      <c r="P41" s="17"/>
      <c r="Q41" s="17"/>
      <c r="R41" s="17"/>
      <c r="S41" s="24"/>
      <c r="T41" s="17"/>
      <c r="U41" s="4"/>
    </row>
    <row r="42" spans="1:21" x14ac:dyDescent="0.25">
      <c r="E42" s="16"/>
      <c r="F42" s="16"/>
      <c r="G42" s="16"/>
      <c r="H42" s="16"/>
      <c r="I42" s="22">
        <v>126</v>
      </c>
      <c r="J42" s="22">
        <v>125</v>
      </c>
      <c r="K42" s="18">
        <v>138</v>
      </c>
      <c r="L42" s="17"/>
      <c r="M42" s="17"/>
      <c r="N42" s="17"/>
      <c r="O42" s="17"/>
      <c r="P42" s="17"/>
      <c r="Q42" s="17"/>
      <c r="R42" s="17"/>
      <c r="S42" s="24"/>
      <c r="T42" s="17"/>
      <c r="U42" s="4"/>
    </row>
    <row r="43" spans="1:21" x14ac:dyDescent="0.25">
      <c r="A43">
        <v>142</v>
      </c>
      <c r="E43" s="16"/>
      <c r="F43" s="16"/>
      <c r="G43" s="16"/>
      <c r="H43" s="16"/>
      <c r="I43" s="22">
        <v>127</v>
      </c>
      <c r="J43" s="22">
        <v>128</v>
      </c>
      <c r="K43" s="18">
        <v>138</v>
      </c>
      <c r="L43" s="17"/>
      <c r="M43" s="17"/>
      <c r="N43" s="17"/>
      <c r="O43" s="17"/>
      <c r="P43" s="17"/>
      <c r="Q43" s="17"/>
      <c r="R43" s="17"/>
      <c r="S43" s="24"/>
      <c r="T43" s="17"/>
      <c r="U43" s="4"/>
    </row>
    <row r="44" spans="1:21" x14ac:dyDescent="0.25">
      <c r="A44">
        <v>142</v>
      </c>
      <c r="E44" s="16"/>
      <c r="F44" s="16"/>
      <c r="G44" s="16"/>
      <c r="H44" s="16"/>
      <c r="I44" s="22">
        <v>127</v>
      </c>
      <c r="J44" s="22">
        <v>128</v>
      </c>
      <c r="K44" s="18">
        <v>138</v>
      </c>
      <c r="L44" s="17"/>
      <c r="M44" s="17"/>
      <c r="N44" s="17"/>
      <c r="O44" s="17"/>
      <c r="P44" s="17"/>
      <c r="Q44" s="17"/>
      <c r="R44" s="17"/>
      <c r="S44" s="24"/>
      <c r="T44" s="17"/>
      <c r="U44" s="4"/>
    </row>
    <row r="45" spans="1:21" x14ac:dyDescent="0.25">
      <c r="A45">
        <v>142</v>
      </c>
      <c r="E45" s="16"/>
      <c r="F45" s="16"/>
      <c r="G45" s="16"/>
      <c r="H45" s="16"/>
      <c r="I45" s="22">
        <v>128</v>
      </c>
      <c r="J45" s="22">
        <v>128</v>
      </c>
      <c r="K45" s="18">
        <v>138</v>
      </c>
      <c r="L45" s="17"/>
      <c r="M45" s="17"/>
      <c r="N45" s="17"/>
      <c r="O45" s="17"/>
      <c r="P45" s="17"/>
      <c r="Q45" s="17"/>
      <c r="R45" s="17"/>
      <c r="S45" s="24"/>
      <c r="T45" s="17"/>
      <c r="U45" s="4"/>
    </row>
    <row r="46" spans="1:21" x14ac:dyDescent="0.25">
      <c r="A46">
        <v>142</v>
      </c>
      <c r="E46" s="16"/>
      <c r="F46" s="16"/>
      <c r="G46" s="16"/>
      <c r="H46" s="16"/>
      <c r="I46" s="22">
        <v>129</v>
      </c>
      <c r="J46" s="22">
        <v>128</v>
      </c>
      <c r="K46" s="18">
        <v>139</v>
      </c>
      <c r="L46" s="17"/>
      <c r="M46" s="17"/>
      <c r="N46" s="17"/>
      <c r="O46" s="17"/>
      <c r="P46" s="17"/>
      <c r="Q46" s="17"/>
      <c r="R46" s="17"/>
      <c r="S46" s="17"/>
      <c r="T46" s="17"/>
    </row>
    <row r="47" spans="1:21" x14ac:dyDescent="0.25">
      <c r="A47">
        <v>143</v>
      </c>
      <c r="E47" s="16"/>
      <c r="F47" s="16"/>
      <c r="G47" s="16"/>
      <c r="H47" s="16"/>
      <c r="I47" s="22">
        <v>129</v>
      </c>
      <c r="J47" s="22">
        <v>130</v>
      </c>
      <c r="K47" s="18">
        <v>139</v>
      </c>
      <c r="L47" s="17"/>
      <c r="M47" s="17"/>
      <c r="N47" s="17"/>
      <c r="O47" s="17"/>
      <c r="P47" s="17"/>
      <c r="Q47" s="17"/>
      <c r="R47" s="17"/>
      <c r="S47" s="17"/>
      <c r="T47" s="17"/>
    </row>
    <row r="48" spans="1:21" x14ac:dyDescent="0.25">
      <c r="A48">
        <v>143</v>
      </c>
      <c r="E48" s="16"/>
      <c r="F48" s="16"/>
      <c r="G48" s="16"/>
      <c r="H48" s="16"/>
      <c r="I48" s="22">
        <v>129</v>
      </c>
      <c r="J48" s="22">
        <v>130</v>
      </c>
      <c r="K48" s="18">
        <v>139</v>
      </c>
      <c r="L48" s="17"/>
      <c r="M48" s="17"/>
      <c r="N48" s="17"/>
      <c r="O48" s="17"/>
      <c r="P48" s="17"/>
      <c r="Q48" s="17"/>
      <c r="R48" s="17"/>
      <c r="S48" s="17"/>
      <c r="T48" s="17"/>
    </row>
    <row r="49" spans="1:20" x14ac:dyDescent="0.25">
      <c r="A49">
        <v>143</v>
      </c>
      <c r="E49" s="16"/>
      <c r="F49" s="16"/>
      <c r="G49" s="16"/>
      <c r="H49" s="16"/>
      <c r="I49" s="22">
        <v>130</v>
      </c>
      <c r="J49" s="22">
        <v>130</v>
      </c>
      <c r="K49" s="18">
        <v>140</v>
      </c>
      <c r="L49" s="17"/>
      <c r="M49" s="17"/>
      <c r="N49" s="17"/>
      <c r="O49" s="17"/>
      <c r="P49" s="17"/>
      <c r="Q49" s="17"/>
      <c r="R49" s="17"/>
      <c r="S49" s="17"/>
      <c r="T49" s="17"/>
    </row>
    <row r="50" spans="1:20" x14ac:dyDescent="0.25">
      <c r="A50">
        <v>143</v>
      </c>
      <c r="E50" s="16"/>
      <c r="F50" s="16"/>
      <c r="G50" s="16"/>
      <c r="H50" s="16"/>
      <c r="I50" s="22">
        <v>130</v>
      </c>
      <c r="J50" s="22">
        <v>130</v>
      </c>
      <c r="K50" s="18">
        <v>140</v>
      </c>
      <c r="L50" s="17"/>
      <c r="M50" s="17"/>
      <c r="N50" s="17"/>
      <c r="O50" s="17"/>
      <c r="P50" s="17"/>
      <c r="Q50" s="17"/>
      <c r="R50" s="17"/>
      <c r="S50" s="17"/>
      <c r="T50" s="17"/>
    </row>
    <row r="51" spans="1:20" x14ac:dyDescent="0.25">
      <c r="A51">
        <v>143</v>
      </c>
      <c r="E51" s="16"/>
      <c r="F51" s="16"/>
      <c r="G51" s="16"/>
      <c r="H51" s="16"/>
      <c r="I51" s="22">
        <v>133</v>
      </c>
      <c r="J51" s="22">
        <v>132</v>
      </c>
      <c r="K51" s="18">
        <v>140</v>
      </c>
      <c r="L51" s="17"/>
      <c r="M51" s="17"/>
      <c r="N51" s="17"/>
      <c r="O51" s="17"/>
      <c r="P51" s="17"/>
      <c r="Q51" s="17"/>
      <c r="R51" s="17"/>
      <c r="S51" s="17"/>
      <c r="T51" s="17"/>
    </row>
    <row r="52" spans="1:20" x14ac:dyDescent="0.25">
      <c r="E52" s="16"/>
      <c r="F52" s="16"/>
      <c r="G52" s="16"/>
      <c r="H52" s="16"/>
      <c r="I52" s="22">
        <v>133</v>
      </c>
      <c r="J52" s="22">
        <v>132</v>
      </c>
      <c r="K52" s="18">
        <v>141</v>
      </c>
      <c r="L52" s="17"/>
      <c r="M52" s="17"/>
      <c r="N52" s="17"/>
      <c r="O52" s="17"/>
      <c r="P52" s="17"/>
      <c r="Q52" s="17"/>
      <c r="R52" s="17"/>
      <c r="S52" s="17"/>
      <c r="T52" s="17"/>
    </row>
    <row r="53" spans="1:20" x14ac:dyDescent="0.25">
      <c r="E53" s="16"/>
      <c r="F53" s="16"/>
      <c r="G53" s="16"/>
      <c r="H53" s="16"/>
      <c r="I53" s="22">
        <v>134</v>
      </c>
      <c r="J53" s="22">
        <v>132</v>
      </c>
      <c r="K53" s="18">
        <v>141</v>
      </c>
      <c r="L53" s="17"/>
      <c r="M53" s="17"/>
      <c r="N53" s="17"/>
      <c r="O53" s="17"/>
      <c r="P53" s="17"/>
      <c r="Q53" s="17"/>
      <c r="R53" s="17"/>
      <c r="S53" s="17"/>
      <c r="T53" s="17"/>
    </row>
    <row r="54" spans="1:20" x14ac:dyDescent="0.25">
      <c r="A54">
        <v>144</v>
      </c>
      <c r="E54" s="17"/>
      <c r="F54" s="17"/>
      <c r="G54" s="17"/>
      <c r="H54" s="17"/>
      <c r="I54" s="22">
        <v>135</v>
      </c>
      <c r="J54" s="22">
        <v>132</v>
      </c>
      <c r="K54" s="18">
        <v>141</v>
      </c>
      <c r="L54" s="17"/>
      <c r="M54" s="17"/>
      <c r="N54" s="17"/>
      <c r="O54" s="17"/>
      <c r="P54" s="17"/>
      <c r="Q54" s="17"/>
      <c r="R54" s="17"/>
      <c r="S54" s="17"/>
      <c r="T54" s="17"/>
    </row>
    <row r="55" spans="1:20" x14ac:dyDescent="0.25">
      <c r="A55">
        <v>144</v>
      </c>
      <c r="E55" s="17"/>
      <c r="F55" s="17"/>
      <c r="G55" s="17"/>
      <c r="H55" s="17"/>
      <c r="I55" s="22">
        <v>135</v>
      </c>
      <c r="J55" s="22">
        <v>132</v>
      </c>
      <c r="K55" s="18">
        <v>143</v>
      </c>
      <c r="L55" s="17"/>
      <c r="M55" s="17"/>
      <c r="N55" s="17"/>
      <c r="O55" s="17"/>
      <c r="P55" s="17"/>
      <c r="Q55" s="17"/>
      <c r="R55" s="17"/>
      <c r="S55" s="17"/>
      <c r="T55" s="17"/>
    </row>
    <row r="56" spans="1:20" x14ac:dyDescent="0.25">
      <c r="A56">
        <v>144</v>
      </c>
      <c r="E56" s="17"/>
      <c r="F56" s="17"/>
      <c r="G56" s="17"/>
      <c r="H56" s="17"/>
      <c r="I56" s="22">
        <v>135</v>
      </c>
      <c r="J56" s="22">
        <v>132</v>
      </c>
      <c r="K56" s="18">
        <v>143</v>
      </c>
      <c r="L56" s="17"/>
      <c r="M56" s="17"/>
      <c r="N56" s="17"/>
      <c r="O56" s="17"/>
      <c r="P56" s="17"/>
      <c r="Q56" s="17"/>
      <c r="R56" s="17"/>
      <c r="S56" s="17"/>
      <c r="T56" s="17"/>
    </row>
    <row r="57" spans="1:20" x14ac:dyDescent="0.25">
      <c r="A57">
        <v>144</v>
      </c>
      <c r="E57" s="17"/>
      <c r="F57" s="17"/>
      <c r="G57" s="17"/>
      <c r="H57" s="17"/>
      <c r="I57" s="22">
        <v>135</v>
      </c>
      <c r="J57" s="22">
        <v>132</v>
      </c>
      <c r="K57" s="18">
        <v>143</v>
      </c>
      <c r="L57" s="17"/>
      <c r="M57" s="17"/>
      <c r="N57" s="17"/>
      <c r="O57" s="17"/>
      <c r="P57" s="17"/>
      <c r="Q57" s="17"/>
      <c r="R57" s="17"/>
      <c r="S57" s="17"/>
      <c r="T57" s="17"/>
    </row>
    <row r="58" spans="1:20" x14ac:dyDescent="0.25">
      <c r="A58">
        <v>145</v>
      </c>
      <c r="E58" s="17"/>
      <c r="F58" s="17"/>
      <c r="G58" s="17"/>
      <c r="H58" s="17"/>
      <c r="I58" s="22">
        <v>136</v>
      </c>
      <c r="J58" s="22">
        <v>132</v>
      </c>
      <c r="K58" s="18">
        <v>149</v>
      </c>
      <c r="L58" s="17"/>
      <c r="M58" s="17"/>
      <c r="N58" s="17"/>
      <c r="O58" s="17"/>
      <c r="P58" s="17"/>
      <c r="Q58" s="17"/>
      <c r="R58" s="17"/>
      <c r="S58" s="17"/>
      <c r="T58" s="17"/>
    </row>
    <row r="59" spans="1:20" x14ac:dyDescent="0.25">
      <c r="A59">
        <v>145</v>
      </c>
      <c r="E59" s="17"/>
      <c r="F59" s="17"/>
      <c r="G59" s="17"/>
      <c r="H59" s="17"/>
      <c r="I59" s="22">
        <v>137</v>
      </c>
      <c r="J59" s="22">
        <v>133</v>
      </c>
      <c r="K59" s="18">
        <v>152</v>
      </c>
      <c r="L59" s="17"/>
      <c r="M59" s="17"/>
      <c r="N59" s="17"/>
      <c r="O59" s="17"/>
      <c r="P59" s="17"/>
      <c r="Q59" s="17"/>
      <c r="R59" s="17"/>
      <c r="S59" s="17"/>
      <c r="T59" s="17"/>
    </row>
    <row r="60" spans="1:20" x14ac:dyDescent="0.25">
      <c r="A60">
        <v>145</v>
      </c>
      <c r="E60" s="17"/>
      <c r="F60" s="17"/>
      <c r="G60" s="17"/>
      <c r="H60" s="17"/>
      <c r="I60" s="18">
        <v>140</v>
      </c>
      <c r="J60" s="22">
        <v>133</v>
      </c>
      <c r="K60" s="18">
        <v>152</v>
      </c>
      <c r="L60" s="17"/>
      <c r="M60" s="17"/>
      <c r="N60" s="17"/>
      <c r="O60" s="17"/>
      <c r="P60" s="17"/>
      <c r="Q60" s="17"/>
      <c r="R60" s="17"/>
      <c r="S60" s="17"/>
      <c r="T60" s="17"/>
    </row>
    <row r="61" spans="1:20" x14ac:dyDescent="0.25">
      <c r="A61">
        <v>145</v>
      </c>
      <c r="E61" s="17"/>
      <c r="F61" s="17"/>
      <c r="G61" s="17"/>
      <c r="H61" s="17"/>
      <c r="I61" s="17"/>
      <c r="J61" s="22">
        <v>133</v>
      </c>
      <c r="K61" s="18">
        <v>159</v>
      </c>
      <c r="L61" s="17"/>
      <c r="M61" s="17"/>
      <c r="N61" s="17"/>
      <c r="O61" s="17"/>
      <c r="P61" s="17"/>
      <c r="Q61" s="17"/>
      <c r="R61" s="17"/>
      <c r="S61" s="17"/>
      <c r="T61" s="17"/>
    </row>
    <row r="62" spans="1:20" x14ac:dyDescent="0.25">
      <c r="A62">
        <v>145</v>
      </c>
      <c r="E62" s="17"/>
      <c r="F62" s="17"/>
      <c r="G62" s="17"/>
      <c r="H62" s="17"/>
      <c r="I62" s="17"/>
      <c r="J62" s="22">
        <v>133</v>
      </c>
      <c r="K62" s="18">
        <v>161</v>
      </c>
      <c r="L62" s="17"/>
      <c r="M62" s="17"/>
      <c r="N62" s="17"/>
      <c r="O62" s="17"/>
      <c r="P62" s="17"/>
      <c r="Q62" s="17"/>
      <c r="R62" s="17"/>
      <c r="S62" s="17"/>
      <c r="T62" s="17"/>
    </row>
    <row r="63" spans="1:20" x14ac:dyDescent="0.25">
      <c r="A63">
        <v>145</v>
      </c>
      <c r="E63" s="17"/>
      <c r="F63" s="17"/>
      <c r="G63" s="17"/>
      <c r="H63" s="17"/>
      <c r="I63" s="17"/>
      <c r="J63" s="22">
        <v>133</v>
      </c>
      <c r="K63" s="18">
        <v>161</v>
      </c>
      <c r="L63" s="17"/>
      <c r="M63" s="17"/>
      <c r="N63" s="17"/>
      <c r="O63" s="17"/>
      <c r="P63" s="17"/>
      <c r="Q63" s="17"/>
      <c r="R63" s="17"/>
      <c r="S63" s="17"/>
      <c r="T63" s="17"/>
    </row>
    <row r="64" spans="1:20" x14ac:dyDescent="0.25">
      <c r="A64">
        <v>146</v>
      </c>
      <c r="E64" s="17"/>
      <c r="F64" s="17"/>
      <c r="G64" s="17"/>
      <c r="H64" s="17"/>
      <c r="I64" s="17"/>
      <c r="J64" s="22">
        <v>134</v>
      </c>
      <c r="K64" s="18">
        <v>162</v>
      </c>
      <c r="L64" s="17"/>
      <c r="M64" s="17"/>
      <c r="N64" s="17"/>
      <c r="O64" s="17"/>
      <c r="P64" s="17"/>
      <c r="Q64" s="17"/>
      <c r="R64" s="17"/>
      <c r="S64" s="17"/>
      <c r="T64" s="17"/>
    </row>
    <row r="65" spans="1:20" x14ac:dyDescent="0.25">
      <c r="A65">
        <v>146</v>
      </c>
      <c r="E65" s="17"/>
      <c r="F65" s="17"/>
      <c r="G65" s="17"/>
      <c r="H65" s="17"/>
      <c r="I65" s="17"/>
      <c r="J65" s="22">
        <v>134</v>
      </c>
      <c r="K65" s="18">
        <v>163</v>
      </c>
      <c r="L65" s="17"/>
      <c r="M65" s="17"/>
      <c r="N65" s="17"/>
      <c r="O65" s="17"/>
      <c r="P65" s="17"/>
      <c r="Q65" s="17"/>
      <c r="R65" s="17"/>
      <c r="S65" s="17"/>
      <c r="T65" s="17"/>
    </row>
    <row r="66" spans="1:20" x14ac:dyDescent="0.25">
      <c r="A66">
        <v>146</v>
      </c>
      <c r="E66" s="17"/>
      <c r="F66" s="17"/>
      <c r="G66" s="17"/>
      <c r="H66" s="17"/>
      <c r="I66" s="17"/>
      <c r="J66" s="22">
        <v>134</v>
      </c>
      <c r="K66" s="18">
        <v>167</v>
      </c>
      <c r="L66" s="17"/>
      <c r="M66" s="17"/>
      <c r="N66" s="17"/>
      <c r="O66" s="17"/>
      <c r="P66" s="17"/>
      <c r="Q66" s="17"/>
      <c r="R66" s="17"/>
      <c r="S66" s="17"/>
      <c r="T66" s="17"/>
    </row>
    <row r="67" spans="1:20" x14ac:dyDescent="0.25">
      <c r="A67">
        <v>147</v>
      </c>
      <c r="E67" s="17"/>
      <c r="F67" s="17"/>
      <c r="G67" s="17"/>
      <c r="H67" s="17"/>
      <c r="I67" s="17"/>
      <c r="J67" s="22">
        <v>134</v>
      </c>
      <c r="K67" s="18">
        <v>170</v>
      </c>
      <c r="L67" s="17"/>
      <c r="M67" s="17"/>
      <c r="N67" s="17"/>
      <c r="O67" s="17"/>
      <c r="P67" s="17"/>
      <c r="Q67" s="17"/>
      <c r="R67" s="17"/>
      <c r="S67" s="17"/>
      <c r="T67" s="17"/>
    </row>
    <row r="68" spans="1:20" x14ac:dyDescent="0.25">
      <c r="A68">
        <v>147</v>
      </c>
      <c r="E68" s="17"/>
      <c r="F68" s="17"/>
      <c r="G68" s="17"/>
      <c r="H68" s="17"/>
      <c r="I68" s="17"/>
      <c r="J68" s="22">
        <v>135</v>
      </c>
      <c r="K68" s="18">
        <v>177</v>
      </c>
      <c r="L68" s="17"/>
      <c r="M68" s="17"/>
      <c r="N68" s="17"/>
      <c r="O68" s="17"/>
      <c r="P68" s="17"/>
      <c r="Q68" s="17"/>
      <c r="R68" s="17"/>
      <c r="S68" s="17"/>
      <c r="T68" s="17"/>
    </row>
    <row r="69" spans="1:20" x14ac:dyDescent="0.25">
      <c r="A69">
        <v>147</v>
      </c>
      <c r="E69" s="17"/>
      <c r="F69" s="17"/>
      <c r="G69" s="17"/>
      <c r="H69" s="17"/>
      <c r="I69" s="17"/>
      <c r="J69" s="22">
        <v>135</v>
      </c>
      <c r="K69" s="18">
        <v>195</v>
      </c>
      <c r="L69" s="17"/>
      <c r="M69" s="17"/>
      <c r="N69" s="17"/>
      <c r="O69" s="17"/>
      <c r="P69" s="17"/>
      <c r="Q69" s="17"/>
      <c r="R69" s="17"/>
      <c r="S69" s="17"/>
      <c r="T69" s="17"/>
    </row>
    <row r="70" spans="1:20" x14ac:dyDescent="0.25">
      <c r="A70">
        <v>147</v>
      </c>
      <c r="E70" s="17"/>
      <c r="F70" s="17"/>
      <c r="G70" s="17"/>
      <c r="H70" s="17"/>
      <c r="I70" s="17"/>
      <c r="J70" s="22">
        <v>135</v>
      </c>
      <c r="K70" s="17"/>
      <c r="L70" s="17"/>
      <c r="M70" s="17"/>
      <c r="N70" s="17"/>
      <c r="O70" s="17"/>
      <c r="P70" s="17"/>
      <c r="Q70" s="17"/>
      <c r="R70" s="17"/>
      <c r="S70" s="17"/>
      <c r="T70" s="17"/>
    </row>
    <row r="71" spans="1:20" x14ac:dyDescent="0.25">
      <c r="A71">
        <v>148</v>
      </c>
      <c r="E71" s="17"/>
      <c r="F71" s="17"/>
      <c r="G71" s="17"/>
      <c r="H71" s="17"/>
      <c r="I71" s="17"/>
      <c r="J71" s="22">
        <v>136</v>
      </c>
      <c r="K71" s="17"/>
      <c r="L71" s="17"/>
      <c r="M71" s="17"/>
      <c r="N71" s="17"/>
      <c r="O71" s="17"/>
      <c r="P71" s="17"/>
      <c r="Q71" s="17"/>
      <c r="R71" s="17"/>
      <c r="S71" s="17"/>
      <c r="T71" s="17"/>
    </row>
    <row r="72" spans="1:20" x14ac:dyDescent="0.25">
      <c r="A72">
        <v>148</v>
      </c>
      <c r="E72" s="17"/>
      <c r="F72" s="17"/>
      <c r="G72" s="17"/>
      <c r="H72" s="17"/>
      <c r="I72" s="17"/>
      <c r="J72" s="22">
        <v>136</v>
      </c>
      <c r="K72" s="17"/>
      <c r="L72" s="17"/>
      <c r="M72" s="17"/>
      <c r="N72" s="17"/>
      <c r="O72" s="17"/>
      <c r="P72" s="17"/>
      <c r="Q72" s="17"/>
      <c r="R72" s="17"/>
      <c r="S72" s="17"/>
      <c r="T72" s="17"/>
    </row>
    <row r="73" spans="1:20" x14ac:dyDescent="0.25">
      <c r="A73">
        <v>149</v>
      </c>
      <c r="E73" s="17"/>
      <c r="F73" s="17"/>
      <c r="G73" s="17"/>
      <c r="H73" s="17"/>
      <c r="I73" s="17"/>
      <c r="J73" s="22">
        <v>137</v>
      </c>
      <c r="K73" s="17"/>
      <c r="L73" s="17"/>
      <c r="M73" s="17"/>
      <c r="N73" s="17"/>
      <c r="O73" s="17"/>
      <c r="P73" s="17"/>
      <c r="Q73" s="17"/>
      <c r="R73" s="17"/>
      <c r="S73" s="17"/>
      <c r="T73" s="17"/>
    </row>
    <row r="74" spans="1:20" x14ac:dyDescent="0.25">
      <c r="A74">
        <v>149</v>
      </c>
      <c r="E74" s="17"/>
      <c r="F74" s="17"/>
      <c r="G74" s="17"/>
      <c r="H74" s="17"/>
      <c r="I74" s="17"/>
      <c r="J74" s="22">
        <v>137</v>
      </c>
      <c r="K74" s="17"/>
      <c r="L74" s="17"/>
      <c r="M74" s="17"/>
      <c r="N74" s="17"/>
      <c r="O74" s="17"/>
      <c r="P74" s="17"/>
      <c r="Q74" s="17"/>
      <c r="R74" s="17"/>
      <c r="S74" s="17"/>
      <c r="T74" s="17"/>
    </row>
    <row r="75" spans="1:20" x14ac:dyDescent="0.25">
      <c r="A75">
        <v>149</v>
      </c>
      <c r="E75" s="17"/>
      <c r="F75" s="17"/>
      <c r="G75" s="17"/>
      <c r="H75" s="17"/>
      <c r="I75" s="17"/>
      <c r="J75" s="22">
        <v>137</v>
      </c>
      <c r="K75" s="17"/>
      <c r="L75" s="17"/>
      <c r="M75" s="17"/>
      <c r="N75" s="17"/>
      <c r="O75" s="17"/>
      <c r="P75" s="17"/>
      <c r="Q75" s="17"/>
      <c r="R75" s="17"/>
      <c r="S75" s="17"/>
      <c r="T75" s="17"/>
    </row>
    <row r="76" spans="1:20" x14ac:dyDescent="0.25">
      <c r="A76">
        <v>149</v>
      </c>
      <c r="E76" s="17"/>
      <c r="F76" s="17"/>
      <c r="G76" s="17"/>
      <c r="H76" s="17"/>
      <c r="I76" s="17"/>
      <c r="J76" s="18">
        <v>138</v>
      </c>
      <c r="K76" s="17"/>
      <c r="L76" s="17"/>
      <c r="M76" s="17"/>
      <c r="N76" s="17"/>
      <c r="O76" s="17"/>
      <c r="P76" s="17"/>
      <c r="Q76" s="17"/>
      <c r="R76" s="17"/>
      <c r="S76" s="17"/>
      <c r="T76" s="17"/>
    </row>
    <row r="77" spans="1:20" x14ac:dyDescent="0.25">
      <c r="A77">
        <v>150</v>
      </c>
      <c r="E77" s="17"/>
      <c r="F77" s="17"/>
      <c r="G77" s="17"/>
      <c r="H77" s="17"/>
      <c r="I77" s="17"/>
      <c r="J77" s="18">
        <v>140</v>
      </c>
      <c r="K77" s="17"/>
      <c r="L77" s="17"/>
      <c r="M77" s="17"/>
      <c r="N77" s="17"/>
      <c r="O77" s="17"/>
      <c r="P77" s="17"/>
      <c r="Q77" s="17"/>
      <c r="R77" s="17"/>
      <c r="S77" s="17"/>
      <c r="T77" s="17"/>
    </row>
    <row r="78" spans="1:20" x14ac:dyDescent="0.25">
      <c r="A78">
        <v>150</v>
      </c>
      <c r="E78" s="17"/>
      <c r="F78" s="17"/>
      <c r="G78" s="17"/>
      <c r="H78" s="17"/>
      <c r="I78" s="17"/>
      <c r="J78" s="18">
        <v>142</v>
      </c>
      <c r="K78" s="17"/>
      <c r="L78" s="17"/>
      <c r="M78" s="17"/>
      <c r="N78" s="17"/>
      <c r="O78" s="17"/>
      <c r="P78" s="17"/>
      <c r="Q78" s="17"/>
      <c r="R78" s="17"/>
      <c r="S78" s="17"/>
      <c r="T78" s="17"/>
    </row>
    <row r="79" spans="1:20" x14ac:dyDescent="0.25">
      <c r="A79">
        <v>150</v>
      </c>
      <c r="E79" s="17"/>
      <c r="F79" s="17"/>
      <c r="G79" s="17"/>
      <c r="H79" s="17"/>
      <c r="I79" s="17"/>
      <c r="J79" s="18">
        <v>155</v>
      </c>
      <c r="K79" s="17"/>
      <c r="L79" s="17"/>
      <c r="M79" s="17"/>
      <c r="N79" s="17"/>
      <c r="O79" s="17"/>
      <c r="P79" s="17"/>
      <c r="Q79" s="17"/>
      <c r="R79" s="17"/>
      <c r="S79" s="17"/>
      <c r="T79" s="17"/>
    </row>
    <row r="80" spans="1:20" x14ac:dyDescent="0.25">
      <c r="A80">
        <v>150</v>
      </c>
    </row>
    <row r="81" spans="1:21" x14ac:dyDescent="0.25">
      <c r="A81">
        <v>150</v>
      </c>
    </row>
    <row r="82" spans="1:21" x14ac:dyDescent="0.25">
      <c r="A82">
        <v>150</v>
      </c>
    </row>
    <row r="83" spans="1:21" x14ac:dyDescent="0.25">
      <c r="A83">
        <v>150</v>
      </c>
    </row>
    <row r="84" spans="1:21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7" spans="1:21" x14ac:dyDescent="0.25">
      <c r="A87">
        <v>154</v>
      </c>
    </row>
    <row r="88" spans="1:21" x14ac:dyDescent="0.25">
      <c r="A88">
        <v>154</v>
      </c>
    </row>
    <row r="89" spans="1:21" x14ac:dyDescent="0.25">
      <c r="A89">
        <v>154</v>
      </c>
      <c r="E89" s="15">
        <f>E107*E92</f>
        <v>0</v>
      </c>
      <c r="F89" s="15">
        <f>F107*F92</f>
        <v>0</v>
      </c>
      <c r="G89" s="15">
        <f>G107*G92</f>
        <v>0</v>
      </c>
      <c r="H89" s="15">
        <f>H107*H92</f>
        <v>0</v>
      </c>
      <c r="I89" s="15">
        <f>I107*I92</f>
        <v>0</v>
      </c>
    </row>
    <row r="90" spans="1:21" x14ac:dyDescent="0.25">
      <c r="A90">
        <v>154</v>
      </c>
      <c r="B90">
        <v>20</v>
      </c>
      <c r="C90" s="5">
        <f>B90*4*1.14</f>
        <v>91.199999999999989</v>
      </c>
      <c r="E90" s="7">
        <v>1.5</v>
      </c>
      <c r="F90" s="7">
        <v>5.25</v>
      </c>
      <c r="G90" s="8">
        <v>12</v>
      </c>
      <c r="H90" s="8">
        <v>7.5</v>
      </c>
      <c r="I90" s="9">
        <v>18</v>
      </c>
      <c r="J90" s="8">
        <v>24</v>
      </c>
      <c r="K90" s="10">
        <v>30.75</v>
      </c>
      <c r="L90" s="9">
        <v>19</v>
      </c>
      <c r="M90" s="8">
        <v>7.5</v>
      </c>
      <c r="N90" s="8">
        <v>2.25</v>
      </c>
      <c r="O90" s="7">
        <v>6</v>
      </c>
      <c r="P90" s="7">
        <v>3</v>
      </c>
      <c r="Q90" s="7">
        <v>1.5</v>
      </c>
      <c r="R90" s="7">
        <v>3</v>
      </c>
      <c r="S90" s="7">
        <v>0</v>
      </c>
      <c r="T90" s="7">
        <v>0</v>
      </c>
      <c r="U90" s="7">
        <v>0</v>
      </c>
    </row>
    <row r="91" spans="1:21" x14ac:dyDescent="0.25">
      <c r="A91">
        <v>154</v>
      </c>
      <c r="C91" s="5"/>
      <c r="E91" s="2">
        <f>1/3</f>
        <v>0.33333333333333331</v>
      </c>
      <c r="F91" s="2">
        <f>8/11</f>
        <v>0.72727272727272729</v>
      </c>
      <c r="G91" s="2">
        <f>15/18</f>
        <v>0.83333333333333337</v>
      </c>
      <c r="H91" s="2">
        <f>20/23</f>
        <v>0.86956521739130432</v>
      </c>
      <c r="I91" s="2">
        <f>53/54</f>
        <v>0.98148148148148151</v>
      </c>
      <c r="J91" s="2">
        <v>1</v>
      </c>
      <c r="K91" s="2">
        <v>1</v>
      </c>
      <c r="L91" s="2">
        <v>1</v>
      </c>
    </row>
    <row r="92" spans="1:21" x14ac:dyDescent="0.25">
      <c r="A92">
        <v>155</v>
      </c>
      <c r="E92" s="12"/>
      <c r="F92" s="13"/>
      <c r="G92" s="12"/>
      <c r="H92" s="12"/>
      <c r="I92" s="14"/>
      <c r="J92" s="12"/>
      <c r="K92" s="12"/>
      <c r="L92" s="14"/>
    </row>
    <row r="93" spans="1:21" x14ac:dyDescent="0.25">
      <c r="A93">
        <v>155</v>
      </c>
    </row>
    <row r="94" spans="1:21" x14ac:dyDescent="0.25">
      <c r="A94">
        <v>155</v>
      </c>
      <c r="C94" s="5"/>
      <c r="F94" s="15">
        <f t="shared" ref="F94:L94" si="0">F97*F107</f>
        <v>0</v>
      </c>
      <c r="G94" s="15">
        <f t="shared" si="0"/>
        <v>0</v>
      </c>
      <c r="H94" s="15">
        <f t="shared" si="0"/>
        <v>0</v>
      </c>
      <c r="I94" s="15">
        <f t="shared" si="0"/>
        <v>0</v>
      </c>
      <c r="J94" s="15">
        <f t="shared" si="0"/>
        <v>0</v>
      </c>
      <c r="K94" s="15">
        <f t="shared" si="0"/>
        <v>0</v>
      </c>
      <c r="L94" s="15">
        <f t="shared" si="0"/>
        <v>0</v>
      </c>
    </row>
    <row r="95" spans="1:21" x14ac:dyDescent="0.25">
      <c r="A95">
        <v>155</v>
      </c>
      <c r="B95">
        <v>25</v>
      </c>
      <c r="C95" s="5">
        <f>B95*4*1.14</f>
        <v>113.99999999999999</v>
      </c>
      <c r="E95" s="7">
        <v>1</v>
      </c>
      <c r="F95" s="7">
        <v>4</v>
      </c>
      <c r="G95" s="7">
        <v>3</v>
      </c>
      <c r="H95" s="7">
        <v>10</v>
      </c>
      <c r="I95" s="7">
        <v>31</v>
      </c>
      <c r="J95" s="7">
        <v>40</v>
      </c>
      <c r="K95" s="7">
        <v>21</v>
      </c>
      <c r="L95" s="7">
        <v>9</v>
      </c>
      <c r="M95" s="7">
        <v>5</v>
      </c>
      <c r="N95" s="7"/>
      <c r="O95" s="7">
        <v>1</v>
      </c>
      <c r="P95" s="7">
        <v>5</v>
      </c>
      <c r="Q95" s="7">
        <v>1</v>
      </c>
      <c r="R95" s="7"/>
      <c r="S95" s="7">
        <v>1</v>
      </c>
    </row>
    <row r="96" spans="1:21" x14ac:dyDescent="0.25">
      <c r="C96" s="5"/>
      <c r="F96" s="2">
        <v>0</v>
      </c>
      <c r="G96" s="2">
        <f>1/G107</f>
        <v>5.5555555555555552E-2</v>
      </c>
      <c r="H96" s="2">
        <f>6/23</f>
        <v>0.2608695652173913</v>
      </c>
      <c r="I96" s="2">
        <f>38/54</f>
        <v>0.70370370370370372</v>
      </c>
      <c r="J96" s="2">
        <f>58/73</f>
        <v>0.79452054794520544</v>
      </c>
      <c r="K96" s="2">
        <f>55/63</f>
        <v>0.87301587301587302</v>
      </c>
      <c r="L96" s="2">
        <v>1</v>
      </c>
      <c r="M96" s="2">
        <v>1</v>
      </c>
    </row>
    <row r="97" spans="1:21" x14ac:dyDescent="0.25">
      <c r="F97" s="44"/>
      <c r="G97" s="44"/>
      <c r="H97" s="13"/>
      <c r="I97" s="13"/>
      <c r="J97" s="13"/>
      <c r="K97" s="13"/>
      <c r="L97" s="13"/>
      <c r="M97" s="13"/>
      <c r="N97" s="26"/>
      <c r="O97" s="26"/>
      <c r="P97" s="26"/>
      <c r="Q97" s="26"/>
      <c r="R97" s="26"/>
      <c r="S97" s="26"/>
      <c r="T97" s="26"/>
      <c r="U97" s="26"/>
    </row>
    <row r="99" spans="1:21" x14ac:dyDescent="0.25">
      <c r="A99">
        <v>155</v>
      </c>
      <c r="C99" s="5"/>
      <c r="I99" s="5">
        <f>I107*I102</f>
        <v>0</v>
      </c>
      <c r="J99" s="5">
        <f>J107*J102</f>
        <v>0</v>
      </c>
      <c r="K99" s="5">
        <f>K107*K102</f>
        <v>0</v>
      </c>
      <c r="L99" s="5">
        <f>L107*L102</f>
        <v>0</v>
      </c>
      <c r="M99" s="5">
        <f>M107*M102</f>
        <v>0</v>
      </c>
      <c r="N99" s="5"/>
    </row>
    <row r="100" spans="1:21" x14ac:dyDescent="0.25">
      <c r="A100">
        <v>156</v>
      </c>
      <c r="B100">
        <v>30</v>
      </c>
      <c r="C100" s="5">
        <f>B100*4*1.14</f>
        <v>136.79999999999998</v>
      </c>
      <c r="F100" s="7">
        <v>2</v>
      </c>
      <c r="G100" s="7">
        <v>3</v>
      </c>
      <c r="H100" s="7">
        <v>5</v>
      </c>
      <c r="I100" s="7">
        <v>5</v>
      </c>
      <c r="J100" s="7">
        <v>9</v>
      </c>
      <c r="K100" s="7">
        <v>11</v>
      </c>
      <c r="L100" s="7">
        <v>7</v>
      </c>
      <c r="M100" s="7">
        <v>5</v>
      </c>
      <c r="N100" s="7">
        <v>6</v>
      </c>
      <c r="O100" s="7">
        <v>2</v>
      </c>
      <c r="P100" s="7">
        <v>4</v>
      </c>
      <c r="Q100" s="7">
        <v>4</v>
      </c>
      <c r="R100" s="7">
        <v>1</v>
      </c>
    </row>
    <row r="101" spans="1:21" x14ac:dyDescent="0.25">
      <c r="A101">
        <v>156</v>
      </c>
      <c r="I101" s="2">
        <f>1/54</f>
        <v>1.8518518518518517E-2</v>
      </c>
      <c r="J101" s="2">
        <f>4/73</f>
        <v>5.4794520547945202E-2</v>
      </c>
      <c r="K101" s="2">
        <f>28/63</f>
        <v>0.44444444444444442</v>
      </c>
      <c r="L101" s="2">
        <f>25/35</f>
        <v>0.7142857142857143</v>
      </c>
      <c r="M101" s="2">
        <f>16/18</f>
        <v>0.88888888888888884</v>
      </c>
      <c r="N101" s="2">
        <v>1</v>
      </c>
      <c r="O101" s="2">
        <v>1</v>
      </c>
      <c r="P101" s="2">
        <v>1</v>
      </c>
      <c r="Q101" s="26"/>
      <c r="R101" s="26"/>
    </row>
    <row r="102" spans="1:21" x14ac:dyDescent="0.25">
      <c r="A102">
        <v>156</v>
      </c>
      <c r="I102" s="13"/>
      <c r="J102" s="13"/>
      <c r="K102" s="13"/>
      <c r="L102" s="13"/>
      <c r="M102" s="13"/>
      <c r="N102" s="13"/>
      <c r="O102" s="13"/>
      <c r="P102" s="13"/>
      <c r="Q102" s="2"/>
      <c r="R102" s="2"/>
    </row>
    <row r="103" spans="1:21" x14ac:dyDescent="0.25">
      <c r="A103">
        <v>157</v>
      </c>
    </row>
    <row r="104" spans="1:21" x14ac:dyDescent="0.25">
      <c r="A104">
        <v>157</v>
      </c>
    </row>
    <row r="105" spans="1:21" x14ac:dyDescent="0.25">
      <c r="A105">
        <v>157</v>
      </c>
    </row>
    <row r="106" spans="1:21" x14ac:dyDescent="0.25">
      <c r="A106">
        <v>157</v>
      </c>
    </row>
    <row r="107" spans="1:21" x14ac:dyDescent="0.25">
      <c r="A107">
        <v>158</v>
      </c>
      <c r="E107" s="11">
        <f t="shared" ref="E107:P107" si="1">E90+E95+E100</f>
        <v>2.5</v>
      </c>
      <c r="F107" s="11">
        <f t="shared" si="1"/>
        <v>11.25</v>
      </c>
      <c r="G107" s="11">
        <f t="shared" si="1"/>
        <v>18</v>
      </c>
      <c r="H107" s="11">
        <f>H90+H95+H100</f>
        <v>22.5</v>
      </c>
      <c r="I107" s="11">
        <f t="shared" si="1"/>
        <v>54</v>
      </c>
      <c r="J107" s="11">
        <f t="shared" si="1"/>
        <v>73</v>
      </c>
      <c r="K107" s="11">
        <f t="shared" si="1"/>
        <v>62.75</v>
      </c>
      <c r="L107" s="11">
        <f t="shared" si="1"/>
        <v>35</v>
      </c>
      <c r="M107" s="11">
        <f t="shared" si="1"/>
        <v>17.5</v>
      </c>
      <c r="N107" s="11">
        <f t="shared" si="1"/>
        <v>8.25</v>
      </c>
      <c r="O107" s="11">
        <f t="shared" si="1"/>
        <v>9</v>
      </c>
      <c r="P107" s="11">
        <f t="shared" si="1"/>
        <v>12</v>
      </c>
      <c r="Q107" s="11">
        <f t="shared" ref="Q107:U107" si="2">Q90+Q95+Q100</f>
        <v>6.5</v>
      </c>
      <c r="R107" s="11">
        <f t="shared" si="2"/>
        <v>4</v>
      </c>
      <c r="S107" s="11">
        <f t="shared" si="2"/>
        <v>1</v>
      </c>
      <c r="T107" s="11">
        <f t="shared" si="2"/>
        <v>0</v>
      </c>
      <c r="U107" s="11">
        <f t="shared" si="2"/>
        <v>0</v>
      </c>
    </row>
    <row r="108" spans="1:21" x14ac:dyDescent="0.25">
      <c r="A108">
        <v>158</v>
      </c>
      <c r="E108" s="5"/>
    </row>
    <row r="110" spans="1:21" x14ac:dyDescent="0.25">
      <c r="J110" s="5"/>
      <c r="K110" s="5"/>
    </row>
    <row r="112" spans="1:21" x14ac:dyDescent="0.25">
      <c r="A112">
        <v>160</v>
      </c>
    </row>
    <row r="113" spans="1:1" x14ac:dyDescent="0.25">
      <c r="A113">
        <v>160</v>
      </c>
    </row>
    <row r="114" spans="1:1" x14ac:dyDescent="0.25">
      <c r="A114">
        <v>160</v>
      </c>
    </row>
    <row r="115" spans="1:1" x14ac:dyDescent="0.25">
      <c r="A115">
        <v>160</v>
      </c>
    </row>
    <row r="116" spans="1:1" x14ac:dyDescent="0.25">
      <c r="A116">
        <v>162</v>
      </c>
    </row>
    <row r="117" spans="1:1" x14ac:dyDescent="0.25">
      <c r="A117">
        <v>162</v>
      </c>
    </row>
    <row r="118" spans="1:1" x14ac:dyDescent="0.25">
      <c r="A118">
        <v>163</v>
      </c>
    </row>
    <row r="119" spans="1:1" x14ac:dyDescent="0.25">
      <c r="A119">
        <v>163</v>
      </c>
    </row>
    <row r="123" spans="1:1" x14ac:dyDescent="0.25">
      <c r="A123">
        <v>164</v>
      </c>
    </row>
    <row r="124" spans="1:1" x14ac:dyDescent="0.25">
      <c r="A124">
        <v>165</v>
      </c>
    </row>
    <row r="125" spans="1:1" x14ac:dyDescent="0.25">
      <c r="A125">
        <v>165</v>
      </c>
    </row>
    <row r="129" spans="1:1" x14ac:dyDescent="0.25">
      <c r="A129">
        <v>167</v>
      </c>
    </row>
    <row r="130" spans="1:1" x14ac:dyDescent="0.25">
      <c r="A130">
        <v>168</v>
      </c>
    </row>
    <row r="131" spans="1:1" x14ac:dyDescent="0.25">
      <c r="A131">
        <v>168</v>
      </c>
    </row>
    <row r="132" spans="1:1" x14ac:dyDescent="0.25">
      <c r="A132">
        <v>168</v>
      </c>
    </row>
    <row r="133" spans="1:1" x14ac:dyDescent="0.25">
      <c r="A133">
        <v>170</v>
      </c>
    </row>
    <row r="134" spans="1:1" x14ac:dyDescent="0.25">
      <c r="A134">
        <v>170</v>
      </c>
    </row>
    <row r="135" spans="1:1" x14ac:dyDescent="0.25">
      <c r="A135">
        <v>170</v>
      </c>
    </row>
    <row r="138" spans="1:1" x14ac:dyDescent="0.25">
      <c r="A138">
        <v>176</v>
      </c>
    </row>
    <row r="139" spans="1:1" x14ac:dyDescent="0.25">
      <c r="A139">
        <v>178</v>
      </c>
    </row>
    <row r="140" spans="1:1" x14ac:dyDescent="0.25">
      <c r="A140">
        <v>179</v>
      </c>
    </row>
    <row r="141" spans="1:1" x14ac:dyDescent="0.25">
      <c r="A141">
        <v>179</v>
      </c>
    </row>
    <row r="142" spans="1:1" x14ac:dyDescent="0.25">
      <c r="A142">
        <v>186</v>
      </c>
    </row>
  </sheetData>
  <sortState ref="E8:S79">
    <sortCondition ref="E7"/>
  </sortState>
  <phoneticPr fontId="0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8"/>
  <sheetViews>
    <sheetView tabSelected="1" workbookViewId="0">
      <selection activeCell="B1" sqref="B1:BV1"/>
    </sheetView>
  </sheetViews>
  <sheetFormatPr defaultRowHeight="12.5" x14ac:dyDescent="0.25"/>
  <cols>
    <col min="1" max="1" width="19.81640625" customWidth="1"/>
  </cols>
  <sheetData>
    <row r="1" spans="1:74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68</v>
      </c>
      <c r="AW1" t="s">
        <v>69</v>
      </c>
      <c r="AX1" t="s">
        <v>70</v>
      </c>
      <c r="AY1" t="s">
        <v>71</v>
      </c>
      <c r="AZ1" t="s">
        <v>72</v>
      </c>
      <c r="BA1" t="s">
        <v>73</v>
      </c>
      <c r="BB1" t="s">
        <v>74</v>
      </c>
      <c r="BC1" t="s">
        <v>75</v>
      </c>
      <c r="BD1" t="s">
        <v>76</v>
      </c>
      <c r="BE1" t="s">
        <v>77</v>
      </c>
      <c r="BF1" t="s">
        <v>78</v>
      </c>
      <c r="BG1" t="s">
        <v>79</v>
      </c>
      <c r="BH1" t="s">
        <v>80</v>
      </c>
      <c r="BI1" t="s">
        <v>81</v>
      </c>
      <c r="BJ1" t="s">
        <v>82</v>
      </c>
      <c r="BK1" t="s">
        <v>83</v>
      </c>
      <c r="BL1" t="s">
        <v>84</v>
      </c>
      <c r="BM1" t="s">
        <v>85</v>
      </c>
      <c r="BN1" t="s">
        <v>86</v>
      </c>
      <c r="BO1" t="s">
        <v>87</v>
      </c>
      <c r="BP1" t="s">
        <v>88</v>
      </c>
      <c r="BQ1" t="s">
        <v>89</v>
      </c>
      <c r="BR1" t="s">
        <v>90</v>
      </c>
      <c r="BS1" t="s">
        <v>91</v>
      </c>
      <c r="BT1" t="s">
        <v>92</v>
      </c>
      <c r="BU1" t="s">
        <v>93</v>
      </c>
      <c r="BV1" t="s">
        <v>94</v>
      </c>
    </row>
    <row r="2" spans="1:74" x14ac:dyDescent="0.25">
      <c r="A2" s="1">
        <v>14</v>
      </c>
      <c r="B2" s="16">
        <v>70</v>
      </c>
      <c r="C2" s="16">
        <v>73</v>
      </c>
      <c r="D2" s="21">
        <v>91</v>
      </c>
      <c r="E2" s="16"/>
      <c r="F2" s="17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</row>
    <row r="3" spans="1:74" x14ac:dyDescent="0.25">
      <c r="A3" s="1">
        <v>16</v>
      </c>
      <c r="B3" s="16">
        <v>75</v>
      </c>
      <c r="C3" s="16">
        <v>80</v>
      </c>
      <c r="D3" s="16">
        <v>82</v>
      </c>
      <c r="E3" s="21">
        <v>91</v>
      </c>
      <c r="F3" s="21">
        <v>94</v>
      </c>
      <c r="G3" s="21">
        <v>94</v>
      </c>
      <c r="H3" s="21">
        <v>94</v>
      </c>
      <c r="I3" s="21">
        <v>95</v>
      </c>
      <c r="J3" s="21">
        <v>100</v>
      </c>
      <c r="K3" s="21">
        <v>109</v>
      </c>
      <c r="L3" s="21">
        <v>112</v>
      </c>
      <c r="M3" s="17"/>
      <c r="N3" s="17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</row>
    <row r="4" spans="1:74" x14ac:dyDescent="0.25">
      <c r="A4" s="1">
        <v>18</v>
      </c>
      <c r="B4" s="16">
        <v>82</v>
      </c>
      <c r="C4" s="16">
        <v>87</v>
      </c>
      <c r="D4" s="16">
        <v>90</v>
      </c>
      <c r="E4" s="21">
        <v>94</v>
      </c>
      <c r="F4" s="21">
        <v>95</v>
      </c>
      <c r="G4" s="21">
        <v>98</v>
      </c>
      <c r="H4" s="21">
        <v>99</v>
      </c>
      <c r="I4" s="21">
        <v>100</v>
      </c>
      <c r="J4" s="21">
        <v>100</v>
      </c>
      <c r="K4" s="21">
        <v>101</v>
      </c>
      <c r="L4" s="21">
        <v>102</v>
      </c>
      <c r="M4" s="21">
        <v>104</v>
      </c>
      <c r="N4" s="21">
        <v>104</v>
      </c>
      <c r="O4" s="21">
        <v>105</v>
      </c>
      <c r="P4" s="21">
        <v>109</v>
      </c>
      <c r="Q4" s="21">
        <v>114</v>
      </c>
      <c r="R4" s="21">
        <v>114</v>
      </c>
      <c r="S4" s="22">
        <v>116</v>
      </c>
      <c r="T4" s="17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</row>
    <row r="5" spans="1:74" x14ac:dyDescent="0.25">
      <c r="A5" s="1">
        <v>20</v>
      </c>
      <c r="B5" s="16">
        <v>85</v>
      </c>
      <c r="C5" s="16">
        <v>90</v>
      </c>
      <c r="D5" s="16">
        <v>90</v>
      </c>
      <c r="E5" s="21">
        <v>95</v>
      </c>
      <c r="F5" s="21">
        <v>100</v>
      </c>
      <c r="G5" s="21">
        <v>103</v>
      </c>
      <c r="H5" s="21">
        <v>105</v>
      </c>
      <c r="I5" s="21">
        <v>105</v>
      </c>
      <c r="J5" s="21">
        <v>110</v>
      </c>
      <c r="K5" s="21">
        <v>110</v>
      </c>
      <c r="L5" s="21">
        <v>110</v>
      </c>
      <c r="M5" s="21">
        <v>111</v>
      </c>
      <c r="N5" s="21">
        <v>112</v>
      </c>
      <c r="O5" s="21">
        <v>112</v>
      </c>
      <c r="P5" s="21">
        <v>113</v>
      </c>
      <c r="Q5" s="21">
        <v>113</v>
      </c>
      <c r="R5" s="21">
        <v>114</v>
      </c>
      <c r="S5" s="22">
        <v>115</v>
      </c>
      <c r="T5" s="22">
        <v>119</v>
      </c>
      <c r="U5" s="22">
        <v>119</v>
      </c>
      <c r="V5" s="22">
        <v>126</v>
      </c>
      <c r="W5" s="22">
        <v>130</v>
      </c>
      <c r="X5" s="22">
        <v>143</v>
      </c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</row>
    <row r="6" spans="1:74" x14ac:dyDescent="0.25">
      <c r="A6" s="1">
        <v>22</v>
      </c>
      <c r="B6" s="16">
        <v>89</v>
      </c>
      <c r="C6" s="21">
        <v>94</v>
      </c>
      <c r="D6" s="21">
        <v>102</v>
      </c>
      <c r="E6" s="21">
        <v>106</v>
      </c>
      <c r="F6" s="21">
        <v>108</v>
      </c>
      <c r="G6" s="21">
        <v>111</v>
      </c>
      <c r="H6" s="21">
        <v>112</v>
      </c>
      <c r="I6" s="21">
        <v>112</v>
      </c>
      <c r="J6" s="21">
        <v>112</v>
      </c>
      <c r="K6" s="21">
        <v>112</v>
      </c>
      <c r="L6" s="21">
        <v>113</v>
      </c>
      <c r="M6" s="21">
        <v>113</v>
      </c>
      <c r="N6" s="21">
        <v>113</v>
      </c>
      <c r="O6" s="21">
        <v>114</v>
      </c>
      <c r="P6" s="21">
        <v>114</v>
      </c>
      <c r="Q6" s="21">
        <v>114</v>
      </c>
      <c r="R6" s="22">
        <v>115</v>
      </c>
      <c r="S6" s="22">
        <v>115</v>
      </c>
      <c r="T6" s="22">
        <v>115</v>
      </c>
      <c r="U6" s="22">
        <v>115</v>
      </c>
      <c r="V6" s="22">
        <v>117</v>
      </c>
      <c r="W6" s="22">
        <v>120</v>
      </c>
      <c r="X6" s="22">
        <v>120</v>
      </c>
      <c r="Y6" s="22">
        <v>122</v>
      </c>
      <c r="Z6" s="22">
        <v>122</v>
      </c>
      <c r="AA6" s="22">
        <v>122</v>
      </c>
      <c r="AB6" s="22">
        <v>123</v>
      </c>
      <c r="AC6" s="22">
        <v>123</v>
      </c>
      <c r="AD6" s="22">
        <v>124</v>
      </c>
      <c r="AE6" s="22">
        <v>124</v>
      </c>
      <c r="AF6" s="22">
        <v>124</v>
      </c>
      <c r="AG6" s="22">
        <v>124</v>
      </c>
      <c r="AH6" s="22">
        <v>125</v>
      </c>
      <c r="AI6" s="22">
        <v>125</v>
      </c>
      <c r="AJ6" s="22">
        <v>125</v>
      </c>
      <c r="AK6" s="22">
        <v>126</v>
      </c>
      <c r="AL6" s="22">
        <v>127</v>
      </c>
      <c r="AM6" s="22">
        <v>127</v>
      </c>
      <c r="AN6" s="22">
        <v>128</v>
      </c>
      <c r="AO6" s="22">
        <v>129</v>
      </c>
      <c r="AP6" s="22">
        <v>129</v>
      </c>
      <c r="AQ6" s="22">
        <v>129</v>
      </c>
      <c r="AR6" s="22">
        <v>130</v>
      </c>
      <c r="AS6" s="22">
        <v>130</v>
      </c>
      <c r="AT6" s="22">
        <v>133</v>
      </c>
      <c r="AU6" s="22">
        <v>133</v>
      </c>
      <c r="AV6" s="22">
        <v>134</v>
      </c>
      <c r="AW6" s="22">
        <v>135</v>
      </c>
      <c r="AX6" s="22">
        <v>135</v>
      </c>
      <c r="AY6" s="22">
        <v>135</v>
      </c>
      <c r="AZ6" s="22">
        <v>135</v>
      </c>
      <c r="BA6" s="22">
        <v>136</v>
      </c>
      <c r="BB6" s="22">
        <v>137</v>
      </c>
      <c r="BC6" s="18">
        <v>140</v>
      </c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</row>
    <row r="7" spans="1:74" x14ac:dyDescent="0.25">
      <c r="A7" s="1">
        <v>24</v>
      </c>
      <c r="B7" s="16">
        <v>108</v>
      </c>
      <c r="C7" s="16">
        <v>109</v>
      </c>
      <c r="D7" s="16">
        <v>110</v>
      </c>
      <c r="E7" s="16">
        <v>110</v>
      </c>
      <c r="F7" s="16">
        <v>110</v>
      </c>
      <c r="G7" s="16">
        <v>111</v>
      </c>
      <c r="H7" s="16">
        <v>112</v>
      </c>
      <c r="I7" s="16">
        <v>112</v>
      </c>
      <c r="J7" s="16">
        <v>112</v>
      </c>
      <c r="K7" s="16">
        <v>113</v>
      </c>
      <c r="L7" s="16">
        <v>113</v>
      </c>
      <c r="M7" s="16">
        <v>113</v>
      </c>
      <c r="N7" s="16">
        <v>113</v>
      </c>
      <c r="O7" s="16">
        <v>114</v>
      </c>
      <c r="P7" s="16">
        <v>114</v>
      </c>
      <c r="Q7" s="22">
        <v>116</v>
      </c>
      <c r="R7" s="22">
        <v>116</v>
      </c>
      <c r="S7" s="22">
        <v>117</v>
      </c>
      <c r="T7" s="22">
        <v>118</v>
      </c>
      <c r="U7" s="22">
        <v>118</v>
      </c>
      <c r="V7" s="22">
        <v>119</v>
      </c>
      <c r="W7" s="22">
        <v>119</v>
      </c>
      <c r="X7" s="22">
        <v>120</v>
      </c>
      <c r="Y7" s="22">
        <v>120</v>
      </c>
      <c r="Z7" s="22">
        <v>120</v>
      </c>
      <c r="AA7" s="22">
        <v>121</v>
      </c>
      <c r="AB7" s="22">
        <v>121</v>
      </c>
      <c r="AC7" s="22">
        <v>122</v>
      </c>
      <c r="AD7" s="22">
        <v>122</v>
      </c>
      <c r="AE7" s="22">
        <v>124</v>
      </c>
      <c r="AF7" s="22">
        <v>124</v>
      </c>
      <c r="AG7" s="22">
        <v>124</v>
      </c>
      <c r="AH7" s="22">
        <v>125</v>
      </c>
      <c r="AI7" s="22">
        <v>125</v>
      </c>
      <c r="AJ7" s="22">
        <v>125</v>
      </c>
      <c r="AK7" s="22">
        <v>125</v>
      </c>
      <c r="AL7" s="22">
        <v>128</v>
      </c>
      <c r="AM7" s="22">
        <v>128</v>
      </c>
      <c r="AN7" s="22">
        <v>128</v>
      </c>
      <c r="AO7" s="22">
        <v>128</v>
      </c>
      <c r="AP7" s="22">
        <v>130</v>
      </c>
      <c r="AQ7" s="22">
        <v>130</v>
      </c>
      <c r="AR7" s="22">
        <v>130</v>
      </c>
      <c r="AS7" s="22">
        <v>130</v>
      </c>
      <c r="AT7" s="22">
        <v>132</v>
      </c>
      <c r="AU7" s="22">
        <v>132</v>
      </c>
      <c r="AV7" s="22">
        <v>132</v>
      </c>
      <c r="AW7" s="22">
        <v>132</v>
      </c>
      <c r="AX7" s="22">
        <v>132</v>
      </c>
      <c r="AY7" s="22">
        <v>132</v>
      </c>
      <c r="AZ7" s="22">
        <v>132</v>
      </c>
      <c r="BA7" s="22">
        <v>132</v>
      </c>
      <c r="BB7" s="22">
        <v>133</v>
      </c>
      <c r="BC7" s="22">
        <v>133</v>
      </c>
      <c r="BD7" s="22">
        <v>133</v>
      </c>
      <c r="BE7" s="22">
        <v>133</v>
      </c>
      <c r="BF7" s="22">
        <v>133</v>
      </c>
      <c r="BG7" s="22">
        <v>134</v>
      </c>
      <c r="BH7" s="22">
        <v>134</v>
      </c>
      <c r="BI7" s="22">
        <v>134</v>
      </c>
      <c r="BJ7" s="22">
        <v>134</v>
      </c>
      <c r="BK7" s="22">
        <v>135</v>
      </c>
      <c r="BL7" s="22">
        <v>135</v>
      </c>
      <c r="BM7" s="22">
        <v>135</v>
      </c>
      <c r="BN7" s="22">
        <v>136</v>
      </c>
      <c r="BO7" s="22">
        <v>136</v>
      </c>
      <c r="BP7" s="22">
        <v>137</v>
      </c>
      <c r="BQ7" s="22">
        <v>137</v>
      </c>
      <c r="BR7" s="22">
        <v>137</v>
      </c>
      <c r="BS7" s="18">
        <v>138</v>
      </c>
      <c r="BT7" s="18">
        <v>140</v>
      </c>
      <c r="BU7" s="18">
        <v>142</v>
      </c>
      <c r="BV7" s="18">
        <v>155</v>
      </c>
    </row>
    <row r="8" spans="1:74" x14ac:dyDescent="0.25">
      <c r="A8" s="1">
        <v>26</v>
      </c>
      <c r="B8" s="16">
        <v>113</v>
      </c>
      <c r="C8" s="16">
        <v>113</v>
      </c>
      <c r="D8" s="16">
        <v>113</v>
      </c>
      <c r="E8" s="16">
        <v>114</v>
      </c>
      <c r="F8" s="16">
        <v>114</v>
      </c>
      <c r="G8" s="16">
        <v>114</v>
      </c>
      <c r="H8" s="16">
        <v>114</v>
      </c>
      <c r="I8" s="16">
        <v>114</v>
      </c>
      <c r="J8" s="22">
        <v>115</v>
      </c>
      <c r="K8" s="22">
        <v>115</v>
      </c>
      <c r="L8" s="22">
        <v>117</v>
      </c>
      <c r="M8" s="22">
        <v>117</v>
      </c>
      <c r="N8" s="22">
        <v>117</v>
      </c>
      <c r="O8" s="22">
        <v>117</v>
      </c>
      <c r="P8" s="22">
        <v>119</v>
      </c>
      <c r="Q8" s="22">
        <v>119</v>
      </c>
      <c r="R8" s="22">
        <v>121</v>
      </c>
      <c r="S8" s="22">
        <v>121</v>
      </c>
      <c r="T8" s="22">
        <v>121</v>
      </c>
      <c r="U8" s="22">
        <v>130</v>
      </c>
      <c r="V8" s="22">
        <v>130</v>
      </c>
      <c r="W8" s="22">
        <v>132</v>
      </c>
      <c r="X8" s="22">
        <v>132</v>
      </c>
      <c r="Y8" s="22">
        <v>133</v>
      </c>
      <c r="Z8" s="22">
        <v>133</v>
      </c>
      <c r="AA8" s="22">
        <v>133</v>
      </c>
      <c r="AB8" s="22">
        <v>134</v>
      </c>
      <c r="AC8" s="22">
        <v>134</v>
      </c>
      <c r="AD8" s="22">
        <v>134</v>
      </c>
      <c r="AE8" s="22">
        <v>136</v>
      </c>
      <c r="AF8" s="22">
        <v>136</v>
      </c>
      <c r="AG8" s="22">
        <v>136</v>
      </c>
      <c r="AH8" s="22">
        <v>136</v>
      </c>
      <c r="AI8" s="22">
        <v>137</v>
      </c>
      <c r="AJ8" s="22">
        <v>137</v>
      </c>
      <c r="AK8" s="18">
        <v>138</v>
      </c>
      <c r="AL8" s="18">
        <v>138</v>
      </c>
      <c r="AM8" s="18">
        <v>138</v>
      </c>
      <c r="AN8" s="18">
        <v>138</v>
      </c>
      <c r="AO8" s="18">
        <v>139</v>
      </c>
      <c r="AP8" s="18">
        <v>139</v>
      </c>
      <c r="AQ8" s="18">
        <v>139</v>
      </c>
      <c r="AR8" s="18">
        <v>140</v>
      </c>
      <c r="AS8" s="18">
        <v>140</v>
      </c>
      <c r="AT8" s="18">
        <v>140</v>
      </c>
      <c r="AU8" s="18">
        <v>141</v>
      </c>
      <c r="AV8" s="18">
        <v>141</v>
      </c>
      <c r="AW8" s="18">
        <v>141</v>
      </c>
      <c r="AX8" s="18">
        <v>143</v>
      </c>
      <c r="AY8" s="18">
        <v>143</v>
      </c>
      <c r="AZ8" s="18">
        <v>143</v>
      </c>
      <c r="BA8" s="18">
        <v>149</v>
      </c>
      <c r="BB8" s="18">
        <v>152</v>
      </c>
      <c r="BC8" s="18">
        <v>152</v>
      </c>
      <c r="BD8" s="18">
        <v>159</v>
      </c>
      <c r="BE8" s="18">
        <v>161</v>
      </c>
      <c r="BF8" s="18">
        <v>161</v>
      </c>
      <c r="BG8" s="18">
        <v>162</v>
      </c>
      <c r="BH8" s="18">
        <v>163</v>
      </c>
      <c r="BI8" s="18">
        <v>167</v>
      </c>
      <c r="BJ8" s="18">
        <v>170</v>
      </c>
      <c r="BK8" s="18">
        <v>177</v>
      </c>
      <c r="BL8" s="18">
        <v>195</v>
      </c>
      <c r="BM8" s="17"/>
      <c r="BN8" s="17"/>
      <c r="BO8" s="17"/>
      <c r="BP8" s="17"/>
      <c r="BQ8" s="17"/>
      <c r="BR8" s="17"/>
      <c r="BS8" s="17"/>
      <c r="BT8" s="17"/>
      <c r="BU8" s="17"/>
      <c r="BV8" s="17"/>
    </row>
    <row r="9" spans="1:74" x14ac:dyDescent="0.25">
      <c r="A9" s="1">
        <v>28</v>
      </c>
      <c r="B9" s="16">
        <v>104</v>
      </c>
      <c r="C9" s="16">
        <v>115</v>
      </c>
      <c r="D9" s="16">
        <v>118</v>
      </c>
      <c r="E9" s="16">
        <v>125</v>
      </c>
      <c r="F9" s="16">
        <v>128</v>
      </c>
      <c r="G9" s="16">
        <v>128</v>
      </c>
      <c r="H9" s="16">
        <v>131</v>
      </c>
      <c r="I9" s="16">
        <v>135</v>
      </c>
      <c r="J9" s="16">
        <v>135</v>
      </c>
      <c r="K9" s="16">
        <v>136</v>
      </c>
      <c r="L9" s="18">
        <v>138</v>
      </c>
      <c r="M9" s="18">
        <v>140</v>
      </c>
      <c r="N9" s="18">
        <v>141</v>
      </c>
      <c r="O9" s="18">
        <v>141</v>
      </c>
      <c r="P9" s="18">
        <v>142</v>
      </c>
      <c r="Q9" s="18">
        <v>147</v>
      </c>
      <c r="R9" s="18">
        <v>151</v>
      </c>
      <c r="S9" s="18">
        <v>152</v>
      </c>
      <c r="T9" s="18">
        <v>152</v>
      </c>
      <c r="U9" s="18">
        <v>155</v>
      </c>
      <c r="V9" s="18">
        <v>155</v>
      </c>
      <c r="W9" s="18">
        <v>159</v>
      </c>
      <c r="X9" s="18">
        <v>160</v>
      </c>
      <c r="Y9" s="18">
        <v>163</v>
      </c>
      <c r="Z9" s="18">
        <v>163</v>
      </c>
      <c r="AA9" s="18">
        <v>166</v>
      </c>
      <c r="AB9" s="18">
        <v>166</v>
      </c>
      <c r="AC9" s="18">
        <v>167</v>
      </c>
      <c r="AD9" s="18">
        <v>172</v>
      </c>
      <c r="AE9" s="18">
        <v>173</v>
      </c>
      <c r="AF9" s="18">
        <v>173</v>
      </c>
      <c r="AG9" s="18">
        <v>178</v>
      </c>
      <c r="AH9" s="18">
        <v>179</v>
      </c>
      <c r="AI9" s="18">
        <v>184</v>
      </c>
      <c r="AJ9" s="18">
        <v>199</v>
      </c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</row>
    <row r="10" spans="1:74" x14ac:dyDescent="0.25">
      <c r="A10" s="1">
        <v>30</v>
      </c>
      <c r="B10" s="16">
        <v>120</v>
      </c>
      <c r="C10" s="16">
        <v>131</v>
      </c>
      <c r="D10" s="18">
        <v>138</v>
      </c>
      <c r="E10" s="18">
        <v>140</v>
      </c>
      <c r="F10" s="18">
        <v>140</v>
      </c>
      <c r="G10" s="18">
        <v>142</v>
      </c>
      <c r="H10" s="18">
        <v>148</v>
      </c>
      <c r="I10" s="18">
        <v>156</v>
      </c>
      <c r="J10" s="18">
        <v>160</v>
      </c>
      <c r="K10" s="18">
        <v>162</v>
      </c>
      <c r="L10" s="18">
        <v>163</v>
      </c>
      <c r="M10" s="18">
        <v>165</v>
      </c>
      <c r="N10" s="18">
        <v>167</v>
      </c>
      <c r="O10" s="18">
        <v>172</v>
      </c>
      <c r="P10" s="18">
        <v>178</v>
      </c>
      <c r="Q10" s="18">
        <v>185</v>
      </c>
      <c r="R10" s="18">
        <v>188</v>
      </c>
      <c r="S10" s="18">
        <v>230</v>
      </c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</row>
    <row r="11" spans="1:74" x14ac:dyDescent="0.25">
      <c r="A11" s="1">
        <v>32</v>
      </c>
      <c r="B11" s="19">
        <v>145</v>
      </c>
      <c r="C11" s="19">
        <v>167</v>
      </c>
      <c r="D11" s="19">
        <v>172</v>
      </c>
      <c r="E11" s="20">
        <v>180</v>
      </c>
      <c r="F11" s="20">
        <v>183</v>
      </c>
      <c r="G11" s="20">
        <v>193</v>
      </c>
      <c r="H11" s="19">
        <v>200</v>
      </c>
      <c r="I11" s="19">
        <v>204</v>
      </c>
      <c r="J11" s="17"/>
      <c r="K11" s="17"/>
      <c r="L11" s="17"/>
      <c r="M11" s="17"/>
      <c r="N11" s="17"/>
      <c r="O11" s="17"/>
      <c r="P11" s="17"/>
      <c r="Q11" s="20"/>
      <c r="R11" s="20"/>
      <c r="S11" s="19"/>
      <c r="T11" s="19"/>
      <c r="U11" s="19"/>
      <c r="V11" s="20"/>
      <c r="W11" s="19"/>
      <c r="X11" s="17"/>
      <c r="Y11" s="17"/>
      <c r="Z11" s="20"/>
      <c r="AA11" s="20"/>
      <c r="AB11" s="19"/>
      <c r="AC11" s="19"/>
      <c r="AD11" s="19"/>
      <c r="AE11" s="20"/>
      <c r="AF11" s="20"/>
      <c r="AG11" s="20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</row>
    <row r="12" spans="1:74" x14ac:dyDescent="0.25">
      <c r="A12" s="1">
        <v>34</v>
      </c>
      <c r="B12" s="19">
        <v>139</v>
      </c>
      <c r="C12" s="16">
        <v>168</v>
      </c>
      <c r="D12" s="19">
        <v>173</v>
      </c>
      <c r="E12" s="19">
        <v>177</v>
      </c>
      <c r="F12" s="19">
        <v>178</v>
      </c>
      <c r="G12" s="20">
        <v>195</v>
      </c>
      <c r="H12" s="19">
        <v>197</v>
      </c>
      <c r="I12" s="19">
        <v>212</v>
      </c>
      <c r="J12" s="19">
        <v>230</v>
      </c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</row>
    <row r="13" spans="1:74" x14ac:dyDescent="0.25">
      <c r="A13" s="1">
        <v>36</v>
      </c>
      <c r="B13" s="19">
        <v>141</v>
      </c>
      <c r="C13" s="19">
        <v>146</v>
      </c>
      <c r="D13" s="19">
        <v>150</v>
      </c>
      <c r="E13" s="19">
        <v>189</v>
      </c>
      <c r="F13" s="19">
        <v>190</v>
      </c>
      <c r="G13" s="19">
        <v>191</v>
      </c>
      <c r="H13" s="19">
        <v>195</v>
      </c>
      <c r="I13" s="19">
        <v>207</v>
      </c>
      <c r="J13" s="19">
        <v>209</v>
      </c>
      <c r="K13" s="19">
        <v>210</v>
      </c>
      <c r="L13" s="19">
        <v>213</v>
      </c>
      <c r="M13" s="19">
        <v>215</v>
      </c>
      <c r="N13" s="17"/>
      <c r="O13" s="17"/>
      <c r="P13" s="17"/>
      <c r="Q13" s="17"/>
      <c r="R13" s="17"/>
      <c r="S13" s="19"/>
      <c r="T13" s="19"/>
      <c r="U13" s="19"/>
      <c r="V13" s="19"/>
      <c r="W13" s="19"/>
      <c r="X13" s="20"/>
      <c r="Y13" s="20"/>
      <c r="Z13" s="17"/>
      <c r="AA13" s="17"/>
      <c r="AB13" s="17"/>
      <c r="AC13" s="17"/>
      <c r="AD13" s="17"/>
      <c r="AE13" s="17"/>
      <c r="AF13" s="17"/>
      <c r="AG13" s="17"/>
      <c r="AH13" s="25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</row>
    <row r="14" spans="1:74" x14ac:dyDescent="0.25">
      <c r="A14" s="1">
        <v>38</v>
      </c>
      <c r="B14" s="17">
        <v>148</v>
      </c>
      <c r="C14" s="19">
        <v>208</v>
      </c>
      <c r="D14" s="17">
        <v>210</v>
      </c>
      <c r="E14" s="17">
        <v>210</v>
      </c>
      <c r="F14" s="17">
        <v>215</v>
      </c>
      <c r="G14" s="20">
        <v>222</v>
      </c>
      <c r="H14" s="17">
        <v>232</v>
      </c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9"/>
      <c r="U14" s="19"/>
      <c r="V14" s="19"/>
      <c r="W14" s="19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</row>
    <row r="15" spans="1:74" x14ac:dyDescent="0.25">
      <c r="A15" s="1">
        <v>40</v>
      </c>
      <c r="B15" s="19">
        <v>151</v>
      </c>
      <c r="C15" s="19">
        <v>236</v>
      </c>
      <c r="D15" s="19">
        <v>240</v>
      </c>
      <c r="E15" s="19">
        <v>250</v>
      </c>
      <c r="F15" s="17"/>
      <c r="G15" s="17"/>
      <c r="H15" s="17"/>
      <c r="I15" s="17"/>
      <c r="J15" s="17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20"/>
      <c r="Y15" s="20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</row>
    <row r="16" spans="1:74" x14ac:dyDescent="0.25">
      <c r="A16" s="1">
        <v>42</v>
      </c>
      <c r="B16" s="20">
        <v>241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20"/>
      <c r="Y16" s="20"/>
      <c r="Z16" s="17"/>
      <c r="AA16" s="17"/>
      <c r="AB16" s="17"/>
      <c r="AC16" s="17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</row>
    <row r="17" spans="1:74" x14ac:dyDescent="0.25">
      <c r="A17" s="1"/>
      <c r="B17" s="17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23"/>
      <c r="O17" s="23"/>
      <c r="P17" s="23"/>
      <c r="Q17" s="23"/>
      <c r="R17" s="23"/>
      <c r="S17" s="23"/>
      <c r="T17" s="23"/>
      <c r="U17" s="16"/>
      <c r="V17" s="16"/>
      <c r="W17" s="16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</row>
    <row r="18" spans="1:74" x14ac:dyDescent="0.25">
      <c r="A18" s="1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6"/>
      <c r="O18" s="6"/>
      <c r="P18" s="6"/>
      <c r="Q18" s="6"/>
      <c r="R18" s="6"/>
      <c r="S18" s="6"/>
      <c r="T18" s="6"/>
      <c r="U18" s="3"/>
      <c r="V18" s="3"/>
      <c r="W18" s="3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D4:AG9"/>
  <sheetViews>
    <sheetView topLeftCell="B1" workbookViewId="0">
      <selection activeCell="D14" sqref="D14"/>
    </sheetView>
  </sheetViews>
  <sheetFormatPr defaultRowHeight="12.5" x14ac:dyDescent="0.25"/>
  <cols>
    <col min="5" max="5" width="13.54296875" customWidth="1"/>
    <col min="6" max="6" width="9.7265625" customWidth="1"/>
    <col min="7" max="7" width="9.81640625" customWidth="1"/>
    <col min="8" max="8" width="19.26953125" customWidth="1"/>
  </cols>
  <sheetData>
    <row r="4" spans="4:33" x14ac:dyDescent="0.25">
      <c r="D4" s="34" t="s">
        <v>17</v>
      </c>
      <c r="E4" s="30" t="s">
        <v>4</v>
      </c>
      <c r="F4" s="32" t="s">
        <v>3</v>
      </c>
      <c r="G4" s="30" t="s">
        <v>5</v>
      </c>
      <c r="H4" s="36" t="s">
        <v>2</v>
      </c>
      <c r="I4" s="35" t="s">
        <v>6</v>
      </c>
      <c r="J4" s="29" t="s">
        <v>8</v>
      </c>
      <c r="K4" s="38" t="s">
        <v>9</v>
      </c>
      <c r="L4" s="40" t="s">
        <v>10</v>
      </c>
      <c r="M4" s="28" t="s">
        <v>12</v>
      </c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</row>
    <row r="5" spans="4:33" x14ac:dyDescent="0.25"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</row>
    <row r="6" spans="4:33" x14ac:dyDescent="0.25">
      <c r="D6" s="34" t="s">
        <v>18</v>
      </c>
      <c r="E6" s="31">
        <v>20</v>
      </c>
      <c r="F6" s="33">
        <v>30</v>
      </c>
      <c r="G6" s="31">
        <v>12</v>
      </c>
      <c r="H6" s="36" t="s">
        <v>1</v>
      </c>
      <c r="I6" s="35" t="s">
        <v>7</v>
      </c>
      <c r="J6" s="37">
        <v>166</v>
      </c>
      <c r="K6" s="39">
        <v>82</v>
      </c>
      <c r="L6" s="40" t="s">
        <v>16</v>
      </c>
      <c r="M6" s="41">
        <v>36</v>
      </c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</row>
    <row r="7" spans="4:33" x14ac:dyDescent="0.25">
      <c r="D7" s="34" t="s">
        <v>18</v>
      </c>
      <c r="E7" s="31">
        <v>20</v>
      </c>
      <c r="F7" s="33">
        <v>30</v>
      </c>
      <c r="G7" s="31">
        <v>12</v>
      </c>
      <c r="H7" s="36" t="s">
        <v>13</v>
      </c>
      <c r="I7" s="35" t="s">
        <v>7</v>
      </c>
      <c r="J7" s="37">
        <v>232</v>
      </c>
      <c r="K7" s="39">
        <v>115</v>
      </c>
      <c r="L7" s="40" t="s">
        <v>11</v>
      </c>
      <c r="M7" s="41">
        <v>36</v>
      </c>
    </row>
    <row r="8" spans="4:33" x14ac:dyDescent="0.25">
      <c r="D8" s="34" t="s">
        <v>18</v>
      </c>
      <c r="E8" s="31">
        <v>20</v>
      </c>
      <c r="F8" s="33">
        <v>30</v>
      </c>
      <c r="G8" s="31">
        <v>12</v>
      </c>
      <c r="H8" s="36" t="s">
        <v>14</v>
      </c>
      <c r="I8" s="35" t="s">
        <v>7</v>
      </c>
      <c r="J8" s="37">
        <v>161</v>
      </c>
      <c r="K8" s="39">
        <v>80</v>
      </c>
      <c r="L8" s="40" t="s">
        <v>16</v>
      </c>
      <c r="M8" s="41">
        <v>36</v>
      </c>
    </row>
    <row r="9" spans="4:33" x14ac:dyDescent="0.25">
      <c r="D9" s="34" t="s">
        <v>18</v>
      </c>
      <c r="E9" s="31">
        <v>20</v>
      </c>
      <c r="F9" s="33">
        <v>30</v>
      </c>
      <c r="G9" s="31">
        <v>12</v>
      </c>
      <c r="H9" s="36" t="s">
        <v>15</v>
      </c>
      <c r="I9" s="35" t="s">
        <v>7</v>
      </c>
      <c r="J9" s="37">
        <v>219</v>
      </c>
      <c r="K9" s="39">
        <v>110</v>
      </c>
      <c r="L9" s="40" t="s">
        <v>11</v>
      </c>
      <c r="M9" s="41">
        <v>36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G_max_total</vt:lpstr>
      <vt:lpstr>Sheet1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איתי ואן ריין</cp:lastModifiedBy>
  <dcterms:created xsi:type="dcterms:W3CDTF">1996-10-08T23:32:33Z</dcterms:created>
  <dcterms:modified xsi:type="dcterms:W3CDTF">2019-03-03T09:12:49Z</dcterms:modified>
</cp:coreProperties>
</file>