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r Este\Documents\IR.'.CHANCELER\"/>
    </mc:Choice>
  </mc:AlternateContent>
  <xr:revisionPtr revIDLastSave="0" documentId="13_ncr:1_{939B06EE-5E7F-4C2A-99CD-5CEA03482D4B}" xr6:coauthVersionLast="43" xr6:coauthVersionMax="43" xr10:uidLastSave="{00000000-0000-0000-0000-000000000000}"/>
  <bookViews>
    <workbookView xWindow="-120" yWindow="-120" windowWidth="20730" windowHeight="11160" xr2:uid="{A684FD9B-B4B8-4619-91E1-98204C25237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2" l="1"/>
  <c r="F10" i="2"/>
  <c r="F11" i="2"/>
  <c r="F7" i="2"/>
  <c r="F8" i="2" s="1"/>
  <c r="F9" i="2" l="1"/>
  <c r="F12" i="2" s="1"/>
  <c r="G11" i="1" s="1"/>
  <c r="G9" i="1" l="1"/>
  <c r="H9" i="1" s="1"/>
  <c r="G10" i="1" s="1"/>
  <c r="M13" i="1" l="1"/>
</calcChain>
</file>

<file path=xl/sharedStrings.xml><?xml version="1.0" encoding="utf-8"?>
<sst xmlns="http://schemas.openxmlformats.org/spreadsheetml/2006/main" count="76" uniqueCount="20">
  <si>
    <t>DIGITE ANO ATUAL</t>
  </si>
  <si>
    <t>A</t>
  </si>
  <si>
    <t>DIGITE DATA DO CALENDÁRIO GREGORIANO</t>
  </si>
  <si>
    <t>RESULTADO DIA JULIANO</t>
  </si>
  <si>
    <t>DIA DA SEMANA JULIANO</t>
  </si>
  <si>
    <t>B</t>
  </si>
  <si>
    <t>C</t>
  </si>
  <si>
    <t>D</t>
  </si>
  <si>
    <t>E</t>
  </si>
  <si>
    <t>DIGITE MÊS</t>
  </si>
  <si>
    <t>F</t>
  </si>
  <si>
    <t>CÓDIGO</t>
  </si>
  <si>
    <t>DIA SEMANA</t>
  </si>
  <si>
    <t>segunda feira</t>
  </si>
  <si>
    <t>terça feira</t>
  </si>
  <si>
    <t>quarta feira</t>
  </si>
  <si>
    <t>quinta feira</t>
  </si>
  <si>
    <t>sexta feira</t>
  </si>
  <si>
    <t>sábado</t>
  </si>
  <si>
    <t>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</si>
</sst>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A0101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3" fontId="3" fillId="3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6EB8-B597-42F2-9914-3E1E9E4DC2A8}">
  <dimension ref="E4:M17"/>
  <sheetViews>
    <sheetView tabSelected="1" workbookViewId="0">
      <selection activeCell="G11" sqref="G11"/>
    </sheetView>
  </sheetViews>
  <sheetFormatPr defaultRowHeight="15" x14ac:dyDescent="0.25"/>
  <cols>
    <col min="4" max="4" width="2.28515625" bestFit="1" customWidth="1"/>
    <col min="5" max="5" width="17.7109375" bestFit="1" customWidth="1"/>
    <col min="7" max="7" width="25.28515625" customWidth="1"/>
    <col min="8" max="8" width="11" bestFit="1" customWidth="1"/>
    <col min="9" max="9" width="10.5703125" bestFit="1" customWidth="1"/>
    <col min="10" max="10" width="13.5703125" bestFit="1" customWidth="1"/>
    <col min="12" max="12" width="12.85546875" customWidth="1"/>
    <col min="15" max="15" width="13.5703125" bestFit="1" customWidth="1"/>
  </cols>
  <sheetData>
    <row r="4" spans="5:13" ht="18.75" x14ac:dyDescent="0.3">
      <c r="E4" s="8" t="s">
        <v>0</v>
      </c>
      <c r="F4" s="8"/>
      <c r="G4" s="8"/>
      <c r="H4" s="9">
        <v>2019</v>
      </c>
      <c r="I4" s="1"/>
    </row>
    <row r="5" spans="5:13" ht="18.75" x14ac:dyDescent="0.3">
      <c r="E5" s="8" t="s">
        <v>2</v>
      </c>
      <c r="F5" s="8"/>
      <c r="G5" s="8"/>
      <c r="H5" s="9">
        <v>1</v>
      </c>
      <c r="I5" s="1"/>
    </row>
    <row r="6" spans="5:13" ht="18.75" x14ac:dyDescent="0.3">
      <c r="E6" s="8" t="s">
        <v>9</v>
      </c>
      <c r="F6" s="8"/>
      <c r="G6" s="8"/>
      <c r="H6" s="9">
        <v>4</v>
      </c>
      <c r="I6" s="1"/>
    </row>
    <row r="9" spans="5:13" x14ac:dyDescent="0.25">
      <c r="G9" s="5">
        <f>MOD((Planilha2!F12),7)</f>
        <v>0</v>
      </c>
      <c r="H9" s="6">
        <f>G9</f>
        <v>0</v>
      </c>
    </row>
    <row r="10" spans="5:13" ht="18.75" x14ac:dyDescent="0.3">
      <c r="E10" s="11" t="s">
        <v>4</v>
      </c>
      <c r="F10" s="11"/>
      <c r="G10" s="13" t="str">
        <f>VLOOKUP(H9,I11:J17,2,2)</f>
        <v>segunda feira</v>
      </c>
      <c r="I10" s="4" t="s">
        <v>11</v>
      </c>
      <c r="J10" s="4" t="s">
        <v>12</v>
      </c>
    </row>
    <row r="11" spans="5:13" ht="18.75" x14ac:dyDescent="0.25">
      <c r="E11" s="10" t="s">
        <v>3</v>
      </c>
      <c r="F11" s="10"/>
      <c r="G11" s="12">
        <f>INT((Planilha2!F12)/7)</f>
        <v>351225</v>
      </c>
      <c r="I11" s="4">
        <v>0</v>
      </c>
      <c r="J11" s="4" t="s">
        <v>13</v>
      </c>
    </row>
    <row r="12" spans="5:13" x14ac:dyDescent="0.25">
      <c r="I12" s="4">
        <v>1</v>
      </c>
      <c r="J12" s="4" t="s">
        <v>14</v>
      </c>
    </row>
    <row r="13" spans="5:13" x14ac:dyDescent="0.25">
      <c r="I13" s="4">
        <v>2</v>
      </c>
      <c r="J13" s="4" t="s">
        <v>15</v>
      </c>
      <c r="M13" t="str">
        <f>MID(G9,2,1)</f>
        <v/>
      </c>
    </row>
    <row r="14" spans="5:13" x14ac:dyDescent="0.25">
      <c r="I14" s="4">
        <v>3</v>
      </c>
      <c r="J14" s="4" t="s">
        <v>16</v>
      </c>
    </row>
    <row r="15" spans="5:13" x14ac:dyDescent="0.25">
      <c r="I15" s="4">
        <v>4</v>
      </c>
      <c r="J15" s="4" t="s">
        <v>17</v>
      </c>
    </row>
    <row r="16" spans="5:13" x14ac:dyDescent="0.25">
      <c r="I16" s="4">
        <v>5</v>
      </c>
      <c r="J16" s="4" t="s">
        <v>18</v>
      </c>
    </row>
    <row r="17" spans="7:10" ht="15.75" x14ac:dyDescent="0.25">
      <c r="G17" s="3"/>
      <c r="I17" s="4">
        <v>6</v>
      </c>
      <c r="J17" s="4" t="s">
        <v>19</v>
      </c>
    </row>
  </sheetData>
  <mergeCells count="5">
    <mergeCell ref="E4:G4"/>
    <mergeCell ref="E5:G5"/>
    <mergeCell ref="E11:F11"/>
    <mergeCell ref="E10:F10"/>
    <mergeCell ref="E6:G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3342-CFAF-4231-925B-BAE53937F5F3}">
  <dimension ref="E7:J15"/>
  <sheetViews>
    <sheetView workbookViewId="0">
      <selection activeCell="I15" sqref="I15"/>
    </sheetView>
  </sheetViews>
  <sheetFormatPr defaultRowHeight="15" x14ac:dyDescent="0.25"/>
  <cols>
    <col min="6" max="6" width="9.5703125" bestFit="1" customWidth="1"/>
  </cols>
  <sheetData>
    <row r="7" spans="5:10" x14ac:dyDescent="0.25">
      <c r="E7" t="s">
        <v>1</v>
      </c>
      <c r="F7">
        <f>INT(Planilha1!H4/100)</f>
        <v>20</v>
      </c>
    </row>
    <row r="8" spans="5:10" x14ac:dyDescent="0.25">
      <c r="E8" t="s">
        <v>5</v>
      </c>
      <c r="F8">
        <f>F7/4</f>
        <v>5</v>
      </c>
    </row>
    <row r="9" spans="5:10" x14ac:dyDescent="0.25">
      <c r="E9" t="s">
        <v>6</v>
      </c>
      <c r="F9">
        <f>2-(F7)+F8</f>
        <v>-13</v>
      </c>
    </row>
    <row r="10" spans="5:10" x14ac:dyDescent="0.25">
      <c r="E10" t="s">
        <v>7</v>
      </c>
      <c r="F10">
        <f>INT(365.25*(Planilha1!H4+4716))</f>
        <v>2459958</v>
      </c>
      <c r="G10">
        <f>INT(365.25*(2019+4716))</f>
        <v>2459958</v>
      </c>
      <c r="J10" s="7"/>
    </row>
    <row r="11" spans="5:10" x14ac:dyDescent="0.25">
      <c r="E11" t="s">
        <v>8</v>
      </c>
      <c r="F11">
        <f>INT(30.6001*(Planilha1!H6+1))</f>
        <v>153</v>
      </c>
    </row>
    <row r="12" spans="5:10" s="1" customFormat="1" x14ac:dyDescent="0.25">
      <c r="E12" s="1" t="s">
        <v>10</v>
      </c>
      <c r="F12" s="2">
        <f>(F10+F11+Planilha1!H5+Planilha2!F9-1524)</f>
        <v>2458575</v>
      </c>
    </row>
    <row r="15" spans="5:10" x14ac:dyDescent="0.25">
      <c r="F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Este</dc:creator>
  <cp:lastModifiedBy>Itamar Este</cp:lastModifiedBy>
  <dcterms:created xsi:type="dcterms:W3CDTF">2019-03-29T14:10:14Z</dcterms:created>
  <dcterms:modified xsi:type="dcterms:W3CDTF">2019-04-01T14:10:37Z</dcterms:modified>
</cp:coreProperties>
</file>