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<sst xmlns="http://schemas.openxmlformats.org/spreadsheetml/2006/main" count="247" uniqueCount="38">
  <si>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</si>
  <si>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</si>
  <si>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</si>
  <si>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</si>
  <si>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</si>
  <si>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</si>
  <si>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</si>
  <si>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</si>
  <si>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</si>
  <si>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</si>
  <si>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</si>
  <si>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</si>
  <si>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</si>
  <si>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</si>
  <si>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</si>
  <si>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</si>
  <si>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</si>
  <si>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</si>
  <si>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ITSA4</t>
  </si>
  <si>
    <t xml:space="preserve">EGIE3</t>
  </si>
  <si>
    <t xml:space="preserve">SQIA3</t>
  </si>
  <si>
    <t xml:space="preserve">WEGE3</t>
  </si>
  <si>
    <t xml:space="preserve">B3SA3</t>
  </si>
  <si>
    <t xml:space="preserve">PRIO3</t>
  </si>
  <si>
    <t xml:space="preserve">VALE3</t>
  </si>
  <si>
    <t xml:space="preserve">JBSS3</t>
  </si>
  <si>
    <t xml:space="preserve">FLRY3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</si>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</sst>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  <numFmt numFmtId="170" formatCode="&quot;R$ &quot;#,##0.00;[RED]&quot;-R$ &quot;#,##0.0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.11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0.111439408862019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98995.5</v>
      </c>
      <c r="F4" s="15" t="n">
        <f aca="false">(E4*I2)+E4+(D4-E4)</f>
        <v>111032</v>
      </c>
      <c r="G4" s="3"/>
      <c r="H4" s="3"/>
      <c r="I4" s="16" t="n">
        <f aca="false">F4/D4-1</f>
        <v>0.11032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0.18</v>
      </c>
      <c r="F8" s="23" t="n">
        <v>49.7</v>
      </c>
      <c r="G8" s="24" t="n">
        <f aca="false">((E8*$D$4)/100)/F8</f>
        <v>3.62173038229376</v>
      </c>
      <c r="H8" s="24" t="n">
        <v>3.5</v>
      </c>
      <c r="I8" s="25" t="n">
        <f aca="false">H8*F8*100</f>
        <v>17395</v>
      </c>
      <c r="J8" s="26" t="n">
        <f aca="false">I8/$E$4</f>
        <v>0.17571505775515</v>
      </c>
      <c r="K8" s="23" t="n">
        <v>64.35</v>
      </c>
      <c r="L8" s="27" t="n">
        <f aca="false">IFERROR((K8/F8-1)*J8,0)</f>
        <v>0.0517952836240031</v>
      </c>
      <c r="M8" s="28" t="n">
        <f aca="false">IFERROR(L8/J8,0)</f>
        <v>0.29476861167002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29" t="n">
        <v>2</v>
      </c>
      <c r="D9" s="21" t="s">
        <v>18</v>
      </c>
      <c r="E9" s="22" t="n">
        <v>0.17</v>
      </c>
      <c r="F9" s="30" t="n">
        <v>9</v>
      </c>
      <c r="G9" s="24" t="n">
        <f aca="false">((E9*$D$4)/100)/F9</f>
        <v>18.8888888888889</v>
      </c>
      <c r="H9" s="24" t="n">
        <v>19</v>
      </c>
      <c r="I9" s="25" t="n">
        <f aca="false">H9*F9*100</f>
        <v>17100</v>
      </c>
      <c r="J9" s="26" t="n">
        <f aca="false">I9/$E$4</f>
        <v>0.172735124323833</v>
      </c>
      <c r="K9" s="30" t="n">
        <v>8.86</v>
      </c>
      <c r="L9" s="27" t="n">
        <f aca="false">IFERROR((K9/F9-1)*J9,0)</f>
        <v>-0.0026869908228152</v>
      </c>
      <c r="M9" s="28" t="n">
        <f aca="false">IFERROR(L9/J9,0)</f>
        <v>-0.0155555555555557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29" t="n">
        <v>3</v>
      </c>
      <c r="D10" s="31" t="s">
        <v>19</v>
      </c>
      <c r="E10" s="22" t="n">
        <v>0.15</v>
      </c>
      <c r="F10" s="30" t="n">
        <v>39.12</v>
      </c>
      <c r="G10" s="24" t="n">
        <f aca="false">((E10*$D$4)/100)/F10</f>
        <v>3.83435582822086</v>
      </c>
      <c r="H10" s="24" t="n">
        <v>4</v>
      </c>
      <c r="I10" s="25" t="n">
        <f aca="false">H10*F10*100</f>
        <v>15648</v>
      </c>
      <c r="J10" s="26" t="n">
        <f aca="false">I10/$E$4</f>
        <v>0.158067790960195</v>
      </c>
      <c r="K10" s="30" t="n">
        <v>42.41</v>
      </c>
      <c r="L10" s="27" t="n">
        <f aca="false">IFERROR((K10/F10-1)*J10,0)</f>
        <v>0.0132935335444541</v>
      </c>
      <c r="M10" s="28" t="n">
        <f aca="false">IFERROR(L10/J10,0)</f>
        <v>0.0841002044989776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29" t="n">
        <v>4</v>
      </c>
      <c r="D11" s="21" t="s">
        <v>20</v>
      </c>
      <c r="E11" s="22" t="n">
        <v>0.1</v>
      </c>
      <c r="F11" s="30" t="n">
        <v>21.77</v>
      </c>
      <c r="G11" s="24" t="n">
        <f aca="false">((E11*$D$4)/100)/F11</f>
        <v>4.59347726228755</v>
      </c>
      <c r="H11" s="24" t="n">
        <v>4.5</v>
      </c>
      <c r="I11" s="25" t="n">
        <f aca="false">H11*F11*100</f>
        <v>9796.5</v>
      </c>
      <c r="J11" s="26" t="n">
        <f aca="false">I11/$E$4</f>
        <v>0.0989590435928906</v>
      </c>
      <c r="K11" s="30" t="n">
        <v>19.61</v>
      </c>
      <c r="L11" s="27" t="n">
        <f aca="false">IFERROR((K11/F11-1)*J11,0)</f>
        <v>-0.00981862811945997</v>
      </c>
      <c r="M11" s="28" t="n">
        <f aca="false">IFERROR(L11/J11,0)</f>
        <v>-0.0992191088654111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29" t="n">
        <v>5</v>
      </c>
      <c r="D12" s="21" t="s">
        <v>21</v>
      </c>
      <c r="E12" s="22" t="n">
        <v>0.09</v>
      </c>
      <c r="F12" s="30" t="n">
        <v>39.94</v>
      </c>
      <c r="G12" s="24" t="n">
        <f aca="false">((E12*$D$4)/100)/F12</f>
        <v>2.25338007010516</v>
      </c>
      <c r="H12" s="24" t="n">
        <v>2</v>
      </c>
      <c r="I12" s="25" t="n">
        <f aca="false">H12*F12*100</f>
        <v>7988</v>
      </c>
      <c r="J12" s="26" t="n">
        <f aca="false">I12/$E$4</f>
        <v>0.080690536438525</v>
      </c>
      <c r="K12" s="30" t="n">
        <v>41.83</v>
      </c>
      <c r="L12" s="27" t="n">
        <f aca="false">IFERROR((K12/F12-1)*J12,0)</f>
        <v>0.00381835537979</v>
      </c>
      <c r="M12" s="28" t="n">
        <f aca="false">IFERROR(L12/J12,0)</f>
        <v>0.0473209814722084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29" t="n">
        <v>6</v>
      </c>
      <c r="D13" s="21" t="s">
        <v>22</v>
      </c>
      <c r="E13" s="22" t="n">
        <v>0.08</v>
      </c>
      <c r="F13" s="30" t="n">
        <v>38.42</v>
      </c>
      <c r="G13" s="24" t="n">
        <f aca="false">((E13*$D$4)/100)/F13</f>
        <v>2.08224882873503</v>
      </c>
      <c r="H13" s="24" t="n">
        <v>2</v>
      </c>
      <c r="I13" s="25" t="n">
        <f aca="false">H13*F13*100</f>
        <v>7684</v>
      </c>
      <c r="J13" s="26" t="n">
        <f aca="false">I13/$E$4</f>
        <v>0.0776196897838791</v>
      </c>
      <c r="K13" s="30" t="n">
        <v>45.55</v>
      </c>
      <c r="L13" s="27" t="n">
        <f aca="false">IFERROR((K13/F13-1)*J13,0)</f>
        <v>0.0144046951629114</v>
      </c>
      <c r="M13" s="28" t="n">
        <f aca="false">IFERROR(L13/J13,0)</f>
        <v>0.18558042686101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29" t="n">
        <v>7</v>
      </c>
      <c r="D14" s="21" t="s">
        <v>23</v>
      </c>
      <c r="E14" s="22" t="n">
        <v>0.06</v>
      </c>
      <c r="F14" s="30" t="n">
        <v>20.45</v>
      </c>
      <c r="G14" s="24" t="n">
        <f aca="false">((E14*$D$4)/100)/F14</f>
        <v>2.93398533007335</v>
      </c>
      <c r="H14" s="24" t="n">
        <v>3</v>
      </c>
      <c r="I14" s="25" t="n">
        <f aca="false">H14*F14*100</f>
        <v>6135</v>
      </c>
      <c r="J14" s="26" t="n">
        <f aca="false">I14/$E$4</f>
        <v>0.0619725139021471</v>
      </c>
      <c r="K14" s="30" t="n">
        <v>30.98</v>
      </c>
      <c r="L14" s="27" t="n">
        <f aca="false">IFERROR((K14/F14-1)*J14,0)</f>
        <v>0.0319105413882449</v>
      </c>
      <c r="M14" s="28" t="n">
        <f aca="false">IFERROR(L14/J14,0)</f>
        <v>0.514914425427873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29" t="n">
        <v>8</v>
      </c>
      <c r="D15" s="32" t="s">
        <v>24</v>
      </c>
      <c r="E15" s="22" t="n">
        <v>0.06</v>
      </c>
      <c r="F15" s="33" t="n">
        <v>44.86</v>
      </c>
      <c r="G15" s="24" t="n">
        <f aca="false">((E15*$D$4)/100)/F15</f>
        <v>1.33749442710655</v>
      </c>
      <c r="H15" s="24" t="n">
        <v>1.5</v>
      </c>
      <c r="I15" s="25" t="n">
        <f aca="false">H15*F15*100</f>
        <v>6729</v>
      </c>
      <c r="J15" s="26" t="n">
        <f aca="false">I15/$E$4</f>
        <v>0.067972786641817</v>
      </c>
      <c r="K15" s="33" t="n">
        <v>53</v>
      </c>
      <c r="L15" s="27" t="n">
        <f aca="false">IFERROR((K15/F15-1)*J15,0)</f>
        <v>0.0123338939648772</v>
      </c>
      <c r="M15" s="28" t="n">
        <f aca="false">IFERROR(L15/J15,0)</f>
        <v>0.181453410610789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29" t="n">
        <v>9</v>
      </c>
      <c r="D16" s="21" t="s">
        <v>25</v>
      </c>
      <c r="E16" s="22" t="n">
        <v>0.06</v>
      </c>
      <c r="F16" s="30" t="n">
        <v>23.84</v>
      </c>
      <c r="G16" s="24" t="n">
        <f aca="false">((E16*$D$4)/100)/F16</f>
        <v>2.51677852348993</v>
      </c>
      <c r="H16" s="24" t="n">
        <v>2.5</v>
      </c>
      <c r="I16" s="25" t="n">
        <f aca="false">H16*F16*100</f>
        <v>5960</v>
      </c>
      <c r="J16" s="26" t="n">
        <f aca="false">I16/$E$4</f>
        <v>0.0602047567818739</v>
      </c>
      <c r="K16" s="30" t="n">
        <v>21.97</v>
      </c>
      <c r="L16" s="27" t="n">
        <f aca="false">IFERROR((K16/F16-1)*J16,0)</f>
        <v>-0.00472243687844397</v>
      </c>
      <c r="M16" s="28" t="n">
        <f aca="false">IFERROR(L16/J16,0)</f>
        <v>-0.0784395973154363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29" t="n">
        <v>10</v>
      </c>
      <c r="D17" s="32" t="s">
        <v>26</v>
      </c>
      <c r="E17" s="22" t="n">
        <v>0.05</v>
      </c>
      <c r="F17" s="34" t="n">
        <v>22.8</v>
      </c>
      <c r="G17" s="24" t="n">
        <f aca="false">((E17*$D$4)/100)/F17</f>
        <v>2.19298245614035</v>
      </c>
      <c r="H17" s="24" t="n">
        <v>2</v>
      </c>
      <c r="I17" s="25" t="n">
        <f aca="false">H17*F17*100</f>
        <v>4560</v>
      </c>
      <c r="J17" s="26" t="n">
        <f aca="false">I17/$E$4</f>
        <v>0.0460626998196888</v>
      </c>
      <c r="K17" s="34" t="n">
        <v>23.35</v>
      </c>
      <c r="L17" s="27" t="n">
        <f aca="false">IFERROR((K17/F17-1)*J17,0)</f>
        <v>0.00111116161845741</v>
      </c>
      <c r="M17" s="28" t="n">
        <f aca="false">IFERROR(L17/J17,0)</f>
        <v>0.0241228070175439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5" t="s">
        <v>27</v>
      </c>
      <c r="D18" s="35"/>
      <c r="E18" s="35"/>
      <c r="F18" s="36" t="n">
        <v>100000</v>
      </c>
      <c r="G18" s="37"/>
      <c r="H18" s="37"/>
      <c r="I18" s="37"/>
      <c r="J18" s="36"/>
      <c r="K18" s="38" t="n">
        <f aca="false">F4</f>
        <v>111032</v>
      </c>
      <c r="L18" s="39" t="n">
        <f aca="false">(K18/F18-1)</f>
        <v>0.11032</v>
      </c>
      <c r="M18" s="39"/>
      <c r="N18" s="40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29</v>
      </c>
      <c r="D19" s="35"/>
      <c r="E19" s="35"/>
      <c r="F19" s="41" t="n">
        <v>80505.89</v>
      </c>
      <c r="G19" s="42"/>
      <c r="H19" s="42"/>
      <c r="I19" s="42"/>
      <c r="J19" s="43"/>
      <c r="K19" s="44" t="n">
        <v>87402.59</v>
      </c>
      <c r="L19" s="39" t="n">
        <f aca="false">(K19/F19-1)</f>
        <v>0.0856670238662041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8" activeCellId="0" sqref="K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0.0774149155009241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111032</v>
      </c>
      <c r="E4" s="14" t="n">
        <f aca="false">IF(SUM(I8:I17)&lt;=D4,SUM(I8:I17),"VALOR ACIMA DO DISPONÍVEL")</f>
        <v>111030.8</v>
      </c>
      <c r="F4" s="15" t="n">
        <f aca="false">(E4*I2)+E4+(D4-E4)</f>
        <v>119627.44</v>
      </c>
      <c r="G4" s="3"/>
      <c r="H4" s="3"/>
      <c r="I4" s="16" t="n">
        <f aca="false">F4/100000-1</f>
        <v>0.1962744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9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0.18</v>
      </c>
      <c r="F8" s="23" t="n">
        <v>64.35</v>
      </c>
      <c r="G8" s="24" t="n">
        <f aca="false">((E8*$D$4)/100)/F8</f>
        <v>3.10579020979021</v>
      </c>
      <c r="H8" s="24" t="n">
        <v>3.72</v>
      </c>
      <c r="I8" s="25" t="n">
        <f aca="false">H8*F8*100</f>
        <v>23938.2</v>
      </c>
      <c r="J8" s="26" t="n">
        <f aca="false">I8/$E$4</f>
        <v>0.215599635416479</v>
      </c>
      <c r="K8" s="23" t="n">
        <v>71.65</v>
      </c>
      <c r="L8" s="27" t="n">
        <f aca="false">IFERROR((K8/F8-1)*J8,0)</f>
        <v>0.0244580782989945</v>
      </c>
      <c r="M8" s="28" t="n">
        <f aca="false">IFERROR(L8/J8,0)</f>
        <v>0.113442113442114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9" hidden="false" customHeight="false" outlineLevel="0" collapsed="false">
      <c r="A9" s="2"/>
      <c r="B9" s="2"/>
      <c r="C9" s="29" t="n">
        <v>2</v>
      </c>
      <c r="D9" s="21" t="s">
        <v>18</v>
      </c>
      <c r="E9" s="22" t="n">
        <v>0.17</v>
      </c>
      <c r="F9" s="30" t="n">
        <v>8.86</v>
      </c>
      <c r="G9" s="24" t="n">
        <f aca="false">((E9*$D$4)/100)/F9</f>
        <v>21.3041083521445</v>
      </c>
      <c r="H9" s="24" t="n">
        <v>15</v>
      </c>
      <c r="I9" s="25" t="n">
        <f aca="false">H9*F9*100</f>
        <v>13290</v>
      </c>
      <c r="J9" s="26" t="n">
        <f aca="false">I9/$E$4</f>
        <v>0.119696516642229</v>
      </c>
      <c r="K9" s="30" t="n">
        <v>9.59</v>
      </c>
      <c r="L9" s="27" t="n">
        <f aca="false">IFERROR((K9/F9-1)*J9,0)</f>
        <v>0.00986212834636875</v>
      </c>
      <c r="M9" s="28" t="n">
        <f aca="false">IFERROR(L9/J9,0)</f>
        <v>0.082392776523702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9" hidden="false" customHeight="false" outlineLevel="0" collapsed="false">
      <c r="A10" s="2"/>
      <c r="B10" s="2"/>
      <c r="C10" s="29" t="n">
        <v>3</v>
      </c>
      <c r="D10" s="31" t="s">
        <v>19</v>
      </c>
      <c r="E10" s="22" t="n">
        <v>0.15</v>
      </c>
      <c r="F10" s="30" t="n">
        <v>42.41</v>
      </c>
      <c r="G10" s="24" t="n">
        <f aca="false">((E10*$D$4)/100)/F10</f>
        <v>3.92709266682386</v>
      </c>
      <c r="H10" s="24" t="n">
        <v>4</v>
      </c>
      <c r="I10" s="25" t="n">
        <f aca="false">H10*F10*100</f>
        <v>16964</v>
      </c>
      <c r="J10" s="26" t="n">
        <f aca="false">I10/$E$4</f>
        <v>0.15278643403452</v>
      </c>
      <c r="K10" s="30" t="n">
        <v>42.09</v>
      </c>
      <c r="L10" s="27" t="n">
        <f aca="false">IFERROR((K10/F10-1)*J10,0)</f>
        <v>-0.00115283326788601</v>
      </c>
      <c r="M10" s="28" t="n">
        <f aca="false">IFERROR(L10/J10,0)</f>
        <v>-0.00754539023815126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9" hidden="false" customHeight="false" outlineLevel="0" collapsed="false">
      <c r="A11" s="2"/>
      <c r="B11" s="2"/>
      <c r="C11" s="29" t="n">
        <v>4</v>
      </c>
      <c r="D11" s="21" t="s">
        <v>20</v>
      </c>
      <c r="E11" s="22" t="n">
        <v>0.1</v>
      </c>
      <c r="F11" s="30" t="n">
        <v>19.61</v>
      </c>
      <c r="G11" s="24" t="n">
        <f aca="false">((E11*$D$4)/100)/F11</f>
        <v>5.66200917899031</v>
      </c>
      <c r="H11" s="24" t="n">
        <v>4.5</v>
      </c>
      <c r="I11" s="25" t="n">
        <f aca="false">H11*F11*100</f>
        <v>8824.5</v>
      </c>
      <c r="J11" s="26" t="n">
        <f aca="false">I11/$E$4</f>
        <v>0.0794779466598457</v>
      </c>
      <c r="K11" s="30" t="n">
        <v>19.24</v>
      </c>
      <c r="L11" s="27" t="n">
        <f aca="false">IFERROR((K11/F11-1)*J11,0)</f>
        <v>-0.00149958389924237</v>
      </c>
      <c r="M11" s="28" t="n">
        <f aca="false">IFERROR(L11/J11,0)</f>
        <v>-0.0188679245283019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9" hidden="false" customHeight="false" outlineLevel="0" collapsed="false">
      <c r="A12" s="2"/>
      <c r="B12" s="2"/>
      <c r="C12" s="29" t="n">
        <v>5</v>
      </c>
      <c r="D12" s="21" t="s">
        <v>21</v>
      </c>
      <c r="E12" s="22" t="n">
        <v>0.09</v>
      </c>
      <c r="F12" s="30" t="n">
        <v>41.83</v>
      </c>
      <c r="G12" s="24" t="n">
        <f aca="false">((E12*$D$4)/100)/F12</f>
        <v>2.38892660769782</v>
      </c>
      <c r="H12" s="24" t="n">
        <v>1.5</v>
      </c>
      <c r="I12" s="25" t="n">
        <f aca="false">H12*F12*100</f>
        <v>6274.5</v>
      </c>
      <c r="J12" s="26" t="n">
        <f aca="false">I12/$E$4</f>
        <v>0.0565113464011788</v>
      </c>
      <c r="K12" s="30" t="n">
        <v>50.61</v>
      </c>
      <c r="L12" s="27" t="n">
        <f aca="false">IFERROR((K12/F12-1)*J12,0)</f>
        <v>0.0118615735453586</v>
      </c>
      <c r="M12" s="28" t="n">
        <f aca="false">IFERROR(L12/J12,0)</f>
        <v>0.20989720296438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9" hidden="false" customHeight="false" outlineLevel="0" collapsed="false">
      <c r="A13" s="2"/>
      <c r="B13" s="2"/>
      <c r="C13" s="29" t="n">
        <v>6</v>
      </c>
      <c r="D13" s="21" t="s">
        <v>22</v>
      </c>
      <c r="E13" s="22" t="n">
        <v>0.08</v>
      </c>
      <c r="F13" s="30" t="n">
        <v>45.55</v>
      </c>
      <c r="G13" s="24" t="n">
        <f aca="false">((E13*$D$4)/100)/F13</f>
        <v>1.95006805708013</v>
      </c>
      <c r="H13" s="24" t="n">
        <v>2</v>
      </c>
      <c r="I13" s="25" t="n">
        <f aca="false">H13*F13*100</f>
        <v>9110</v>
      </c>
      <c r="J13" s="26" t="n">
        <f aca="false">I13/$E$4</f>
        <v>0.0820493052378259</v>
      </c>
      <c r="K13" s="30" t="n">
        <v>55.09</v>
      </c>
      <c r="L13" s="27" t="n">
        <f aca="false">IFERROR((K13/F13-1)*J13,0)</f>
        <v>0.0171844208994261</v>
      </c>
      <c r="M13" s="28" t="n">
        <f aca="false">IFERROR(L13/J13,0)</f>
        <v>0.209440175631175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9" hidden="false" customHeight="false" outlineLevel="0" collapsed="false">
      <c r="A14" s="2"/>
      <c r="B14" s="2"/>
      <c r="C14" s="29" t="n">
        <v>7</v>
      </c>
      <c r="D14" s="21" t="s">
        <v>23</v>
      </c>
      <c r="E14" s="22" t="n">
        <v>0.06</v>
      </c>
      <c r="F14" s="30" t="n">
        <v>30.98</v>
      </c>
      <c r="G14" s="24" t="n">
        <f aca="false">((E14*$D$4)/100)/F14</f>
        <v>2.1503938024532</v>
      </c>
      <c r="H14" s="24" t="n">
        <v>2.5</v>
      </c>
      <c r="I14" s="25" t="n">
        <f aca="false">H14*F14*100</f>
        <v>7745</v>
      </c>
      <c r="J14" s="26" t="n">
        <f aca="false">I14/$E$4</f>
        <v>0.0697554192170101</v>
      </c>
      <c r="K14" s="30" t="n">
        <v>35.39</v>
      </c>
      <c r="L14" s="27" t="n">
        <f aca="false">IFERROR((K14/F14-1)*J14,0)</f>
        <v>0.00992967717065896</v>
      </c>
      <c r="M14" s="28" t="n">
        <f aca="false">IFERROR(L14/J14,0)</f>
        <v>0.142349903163331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29" t="n">
        <v>8</v>
      </c>
      <c r="D15" s="32" t="s">
        <v>24</v>
      </c>
      <c r="E15" s="22" t="n">
        <v>0.06</v>
      </c>
      <c r="F15" s="33" t="n">
        <v>53</v>
      </c>
      <c r="G15" s="24" t="n">
        <f aca="false">((E15*$D$4)/100)/F15</f>
        <v>1.25696603773585</v>
      </c>
      <c r="H15" s="24" t="n">
        <v>2.5</v>
      </c>
      <c r="I15" s="25" t="n">
        <f aca="false">H15*F15*100</f>
        <v>13250</v>
      </c>
      <c r="J15" s="26" t="n">
        <f aca="false">I15/$E$4</f>
        <v>0.119336256246015</v>
      </c>
      <c r="K15" s="33" t="n">
        <v>55.92</v>
      </c>
      <c r="L15" s="27" t="n">
        <f aca="false">IFERROR((K15/F15-1)*J15,0)</f>
        <v>0.00657475223091251</v>
      </c>
      <c r="M15" s="28" t="n">
        <f aca="false">IFERROR(L15/J15,0)</f>
        <v>0.0550943396226415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9" hidden="false" customHeight="false" outlineLevel="0" collapsed="false">
      <c r="A16" s="2"/>
      <c r="B16" s="2"/>
      <c r="C16" s="29" t="n">
        <v>9</v>
      </c>
      <c r="D16" s="21" t="s">
        <v>25</v>
      </c>
      <c r="E16" s="22" t="n">
        <v>0.06</v>
      </c>
      <c r="F16" s="30" t="n">
        <v>21.97</v>
      </c>
      <c r="G16" s="24" t="n">
        <f aca="false">((E16*$D$4)/100)/F16</f>
        <v>3.03228038233955</v>
      </c>
      <c r="H16" s="24" t="n">
        <v>3</v>
      </c>
      <c r="I16" s="25" t="n">
        <f aca="false">H16*F16*100</f>
        <v>6591</v>
      </c>
      <c r="J16" s="26" t="n">
        <f aca="false">I16/$E$4</f>
        <v>0.0593619067862251</v>
      </c>
      <c r="K16" s="30" t="n">
        <v>21.15</v>
      </c>
      <c r="L16" s="27" t="n">
        <f aca="false">IFERROR((K16/F16-1)*J16,0)</f>
        <v>-0.00221560143671846</v>
      </c>
      <c r="M16" s="28" t="n">
        <f aca="false">IFERROR(L16/J16,0)</f>
        <v>-0.0373236231224398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9" hidden="false" customHeight="false" outlineLevel="0" collapsed="false">
      <c r="A17" s="2"/>
      <c r="B17" s="2"/>
      <c r="C17" s="29" t="n">
        <v>10</v>
      </c>
      <c r="D17" s="32" t="s">
        <v>26</v>
      </c>
      <c r="E17" s="22" t="n">
        <v>0.05</v>
      </c>
      <c r="F17" s="34" t="n">
        <v>23.35</v>
      </c>
      <c r="G17" s="24" t="n">
        <f aca="false">((E17*$D$4)/100)/F17</f>
        <v>2.37755888650964</v>
      </c>
      <c r="H17" s="24" t="n">
        <v>2.16</v>
      </c>
      <c r="I17" s="25" t="n">
        <f aca="false">H17*F17*100</f>
        <v>5043.6</v>
      </c>
      <c r="J17" s="26" t="n">
        <f aca="false">I17/$E$4</f>
        <v>0.0454252333586717</v>
      </c>
      <c r="K17" s="34" t="n">
        <v>24.59</v>
      </c>
      <c r="L17" s="27" t="n">
        <f aca="false">IFERROR((K17/F17-1)*J17,0)</f>
        <v>0.00241230361305151</v>
      </c>
      <c r="M17" s="28" t="n">
        <f aca="false">IFERROR(L17/J17,0)</f>
        <v>0.0531049250535332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5" t="s">
        <v>27</v>
      </c>
      <c r="D18" s="35"/>
      <c r="E18" s="35"/>
      <c r="F18" s="36" t="n">
        <f aca="false">D4</f>
        <v>111032</v>
      </c>
      <c r="G18" s="37"/>
      <c r="H18" s="37"/>
      <c r="I18" s="37"/>
      <c r="J18" s="36"/>
      <c r="K18" s="38" t="n">
        <f aca="false">F4</f>
        <v>119627.44</v>
      </c>
      <c r="L18" s="39" t="n">
        <f aca="false">(K18/F18-1)</f>
        <v>0.0774140788241229</v>
      </c>
      <c r="M18" s="39"/>
      <c r="N18" s="40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29</v>
      </c>
      <c r="D19" s="35"/>
      <c r="E19" s="35"/>
      <c r="F19" s="41" t="n">
        <v>87402.59</v>
      </c>
      <c r="G19" s="42"/>
      <c r="H19" s="42"/>
      <c r="I19" s="42"/>
      <c r="J19" s="43"/>
      <c r="K19" s="44" t="n">
        <v>87402.59</v>
      </c>
      <c r="L19" s="39" t="n">
        <f aca="false">(K19/F19-1)</f>
        <v>0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119627.44</v>
      </c>
      <c r="E4" s="14" t="n">
        <f aca="false">IF(SUM(I8:I17)&lt;=D4,SUM(I8:I17),"VALOR ACIMA DO DISPONÍVEL")</f>
        <v>83516</v>
      </c>
      <c r="F4" s="15" t="n">
        <f aca="false">(E4*I2)+E4+(D4-E4)</f>
        <v>124467.44</v>
      </c>
      <c r="G4" s="3"/>
      <c r="H4" s="3"/>
      <c r="I4" s="16" t="n">
        <f aca="false">F4/100000-1</f>
        <v>0.2446744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0" t="n">
        <v>1</v>
      </c>
      <c r="D8" s="45" t="s">
        <v>30</v>
      </c>
      <c r="E8" s="46" t="n">
        <v>0.1</v>
      </c>
      <c r="F8" s="47" t="n">
        <v>16.71</v>
      </c>
      <c r="G8" s="48" t="n">
        <f aca="false">((E8*$D$4)/100)/F8</f>
        <v>7.1590329144225</v>
      </c>
      <c r="H8" s="49" t="n">
        <v>6</v>
      </c>
      <c r="I8" s="25" t="n">
        <f aca="false">H8*F8*100</f>
        <v>10026</v>
      </c>
      <c r="J8" s="26" t="n">
        <f aca="false">I8/$E$4</f>
        <v>0.120048852914412</v>
      </c>
      <c r="K8" s="50" t="n">
        <v>15.86</v>
      </c>
      <c r="L8" s="27" t="n">
        <f aca="false">IFERROR((K8/F8-1)*J8,0)</f>
        <v>-0.00610661430145123</v>
      </c>
      <c r="M8" s="28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29" t="n">
        <v>2</v>
      </c>
      <c r="D9" s="21" t="s">
        <v>31</v>
      </c>
      <c r="E9" s="46" t="n">
        <v>0.1</v>
      </c>
      <c r="F9" s="47" t="n">
        <v>35.25</v>
      </c>
      <c r="G9" s="48" t="n">
        <f aca="false">((E9*$D$4)/100)/F9</f>
        <v>3.39368624113475</v>
      </c>
      <c r="H9" s="49" t="n">
        <v>3</v>
      </c>
      <c r="I9" s="25" t="n">
        <f aca="false">H9*F9*100</f>
        <v>10575</v>
      </c>
      <c r="J9" s="26" t="n">
        <f aca="false">I9/$E$4</f>
        <v>0.126622443603621</v>
      </c>
      <c r="K9" s="50" t="n">
        <v>42.95</v>
      </c>
      <c r="L9" s="27" t="n">
        <f aca="false">IFERROR((K9/F9-1)*J9,0)</f>
        <v>0.0276593706595144</v>
      </c>
      <c r="M9" s="28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29" t="n">
        <v>3</v>
      </c>
      <c r="D10" s="21" t="s">
        <v>32</v>
      </c>
      <c r="E10" s="46" t="n">
        <v>0.1</v>
      </c>
      <c r="F10" s="47" t="n">
        <v>9.89</v>
      </c>
      <c r="G10" s="48" t="n">
        <f aca="false">((E10*$D$4)/100)/F10</f>
        <v>12.0957977755308</v>
      </c>
      <c r="H10" s="49" t="n">
        <v>10</v>
      </c>
      <c r="I10" s="25" t="n">
        <f aca="false">H10*F10*100</f>
        <v>9890</v>
      </c>
      <c r="J10" s="26" t="n">
        <f aca="false">I10/$E$4</f>
        <v>0.118420422434025</v>
      </c>
      <c r="K10" s="50" t="n">
        <v>10.19</v>
      </c>
      <c r="L10" s="27" t="n">
        <f aca="false">IFERROR((K10/F10-1)*J10,0)</f>
        <v>0.00359212605967716</v>
      </c>
      <c r="M10" s="28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29" t="n">
        <v>4</v>
      </c>
      <c r="D11" s="21" t="s">
        <v>19</v>
      </c>
      <c r="E11" s="46" t="n">
        <v>0.1</v>
      </c>
      <c r="F11" s="47" t="n">
        <v>43.47</v>
      </c>
      <c r="G11" s="48" t="n">
        <f aca="false">((E11*$D$4)/100)/F11</f>
        <v>2.75195399125834</v>
      </c>
      <c r="H11" s="49" t="n">
        <v>2</v>
      </c>
      <c r="I11" s="25" t="n">
        <f aca="false">H11*F11*100</f>
        <v>8694</v>
      </c>
      <c r="J11" s="26" t="n">
        <f aca="false">I11/$E$4</f>
        <v>0.104099813209445</v>
      </c>
      <c r="K11" s="50" t="n">
        <v>48.33</v>
      </c>
      <c r="L11" s="27" t="n">
        <f aca="false">IFERROR((K11/F11-1)*J11,0)</f>
        <v>0.0116384884333541</v>
      </c>
      <c r="M11" s="28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29" t="n">
        <v>5</v>
      </c>
      <c r="D12" s="21" t="s">
        <v>33</v>
      </c>
      <c r="E12" s="46" t="n">
        <v>0.1</v>
      </c>
      <c r="F12" s="47" t="n">
        <v>29</v>
      </c>
      <c r="G12" s="48" t="n">
        <f aca="false">((E12*$D$4)/100)/F12</f>
        <v>4.12508413793104</v>
      </c>
      <c r="H12" s="49" t="n">
        <v>3</v>
      </c>
      <c r="I12" s="25" t="n">
        <f aca="false">H12*F12*100</f>
        <v>8700</v>
      </c>
      <c r="J12" s="26" t="n">
        <f aca="false">I12/$E$4</f>
        <v>0.104171655730638</v>
      </c>
      <c r="K12" s="50" t="n">
        <v>34.66</v>
      </c>
      <c r="L12" s="27" t="n">
        <f aca="false">IFERROR((K12/F12-1)*J12,0)</f>
        <v>0.0203314334977729</v>
      </c>
      <c r="M12" s="28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29" t="n">
        <v>6</v>
      </c>
      <c r="D13" s="21" t="s">
        <v>34</v>
      </c>
      <c r="E13" s="46" t="n">
        <v>0.1</v>
      </c>
      <c r="F13" s="47" t="n">
        <v>18.9</v>
      </c>
      <c r="G13" s="48" t="n">
        <f aca="false">((E13*$D$4)/100)/F13</f>
        <v>6.32949417989418</v>
      </c>
      <c r="H13" s="49" t="n">
        <v>5</v>
      </c>
      <c r="I13" s="25" t="n">
        <f aca="false">H13*F13*100</f>
        <v>9450</v>
      </c>
      <c r="J13" s="26" t="n">
        <f aca="false">I13/$E$4</f>
        <v>0.113151970879831</v>
      </c>
      <c r="K13" s="50" t="n">
        <v>19.85</v>
      </c>
      <c r="L13" s="27" t="n">
        <f aca="false">IFERROR((K13/F13-1)*J13,0)</f>
        <v>0.00568753292782224</v>
      </c>
      <c r="M13" s="28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29" t="n">
        <v>7</v>
      </c>
      <c r="D14" s="21" t="s">
        <v>35</v>
      </c>
      <c r="E14" s="46" t="n">
        <v>0.1</v>
      </c>
      <c r="F14" s="47" t="n">
        <v>10.76</v>
      </c>
      <c r="G14" s="48" t="n">
        <f aca="false">((E14*$D$4)/100)/F14</f>
        <v>11.1177918215613</v>
      </c>
      <c r="H14" s="49" t="n">
        <v>7</v>
      </c>
      <c r="I14" s="25" t="n">
        <f aca="false">H14*F14*100</f>
        <v>7532</v>
      </c>
      <c r="J14" s="26" t="n">
        <f aca="false">I14/$E$4</f>
        <v>0.0901863116049619</v>
      </c>
      <c r="K14" s="50" t="n">
        <v>11.85</v>
      </c>
      <c r="L14" s="27" t="n">
        <f aca="false">IFERROR((K14/F14-1)*J14,0)</f>
        <v>0.00913597394511231</v>
      </c>
      <c r="M14" s="28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29" t="n">
        <v>8</v>
      </c>
      <c r="D15" s="21" t="s">
        <v>18</v>
      </c>
      <c r="E15" s="46" t="n">
        <v>0.1</v>
      </c>
      <c r="F15" s="47" t="n">
        <v>12.89</v>
      </c>
      <c r="G15" s="48" t="n">
        <f aca="false">((E15*$D$4)/100)/F15</f>
        <v>9.28063925523662</v>
      </c>
      <c r="H15" s="49" t="n">
        <v>5</v>
      </c>
      <c r="I15" s="25" t="n">
        <f aca="false">H15*F15*100</f>
        <v>6445</v>
      </c>
      <c r="J15" s="26" t="n">
        <f aca="false">I15/$E$4</f>
        <v>0.0771708415153982</v>
      </c>
      <c r="K15" s="50" t="n">
        <v>12.46</v>
      </c>
      <c r="L15" s="27" t="n">
        <f aca="false">IFERROR((K15/F15-1)*J15,0)</f>
        <v>-0.00257435700943531</v>
      </c>
      <c r="M15" s="28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29" t="n">
        <v>9</v>
      </c>
      <c r="D16" s="21" t="s">
        <v>36</v>
      </c>
      <c r="E16" s="46" t="n">
        <v>0.1</v>
      </c>
      <c r="F16" s="47" t="n">
        <v>22.7</v>
      </c>
      <c r="G16" s="48" t="n">
        <f aca="false">((E16*$D$4)/100)/F16</f>
        <v>5.26993127753304</v>
      </c>
      <c r="H16" s="49" t="n">
        <v>3</v>
      </c>
      <c r="I16" s="25" t="n">
        <f aca="false">H16*F16*100</f>
        <v>6810</v>
      </c>
      <c r="J16" s="26" t="n">
        <f aca="false">I16/$E$4</f>
        <v>0.0815412615546721</v>
      </c>
      <c r="K16" s="50" t="n">
        <v>21.25</v>
      </c>
      <c r="L16" s="27" t="n">
        <f aca="false">IFERROR((K16/F16-1)*J16,0)</f>
        <v>-0.00520858278653192</v>
      </c>
      <c r="M16" s="28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29" t="n">
        <v>10</v>
      </c>
      <c r="D17" s="21" t="s">
        <v>37</v>
      </c>
      <c r="E17" s="46" t="n">
        <v>0.1</v>
      </c>
      <c r="F17" s="47" t="n">
        <v>53.94</v>
      </c>
      <c r="G17" s="48" t="n">
        <f aca="false">((E17*$D$4)/100)/F17</f>
        <v>2.21778717093066</v>
      </c>
      <c r="H17" s="49" t="n">
        <v>1</v>
      </c>
      <c r="I17" s="25" t="n">
        <f aca="false">H17*F17*100</f>
        <v>5394</v>
      </c>
      <c r="J17" s="26" t="n">
        <f aca="false">I17/$E$4</f>
        <v>0.0645864265529958</v>
      </c>
      <c r="K17" s="50" t="n">
        <v>48.76</v>
      </c>
      <c r="L17" s="27" t="n">
        <f aca="false">IFERROR((K17/F17-1)*J17,0)</f>
        <v>-0.00620240432970928</v>
      </c>
      <c r="M17" s="28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5" t="s">
        <v>27</v>
      </c>
      <c r="D18" s="35"/>
      <c r="E18" s="35"/>
      <c r="F18" s="36" t="n">
        <f aca="false">D4</f>
        <v>119627.44</v>
      </c>
      <c r="G18" s="37"/>
      <c r="H18" s="37"/>
      <c r="I18" s="37"/>
      <c r="J18" s="36"/>
      <c r="K18" s="38" t="n">
        <f aca="false">F4</f>
        <v>124467.44</v>
      </c>
      <c r="L18" s="39" t="n">
        <f aca="false">(K18/F18-1)</f>
        <v>0.0404589448708423</v>
      </c>
      <c r="M18" s="39"/>
      <c r="N18" s="40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29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124467.44</v>
      </c>
      <c r="E4" s="14" t="n">
        <f aca="false">IF(SUM(I8:I17)&lt;=D4,SUM(I8:I17),"VALOR ACIMA DO DISPONÍVEL")</f>
        <v>83516</v>
      </c>
      <c r="F4" s="15" t="n">
        <f aca="false">(E4*I2)+E4+(D4-E4)</f>
        <v>129307.44</v>
      </c>
      <c r="G4" s="3"/>
      <c r="H4" s="3"/>
      <c r="I4" s="16" t="n">
        <f aca="false">F4/100000-1</f>
        <v>0.2930744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0" t="n">
        <v>1</v>
      </c>
      <c r="D8" s="45" t="s">
        <v>30</v>
      </c>
      <c r="E8" s="46" t="n">
        <v>0.1</v>
      </c>
      <c r="F8" s="47" t="n">
        <v>16.71</v>
      </c>
      <c r="G8" s="48" t="n">
        <f aca="false">((E8*$D$4)/100)/F8</f>
        <v>7.44867983243567</v>
      </c>
      <c r="H8" s="49" t="n">
        <v>6</v>
      </c>
      <c r="I8" s="25" t="n">
        <f aca="false">H8*F8*100</f>
        <v>10026</v>
      </c>
      <c r="J8" s="26" t="n">
        <f aca="false">I8/$E$4</f>
        <v>0.120048852914412</v>
      </c>
      <c r="K8" s="50" t="n">
        <v>15.86</v>
      </c>
      <c r="L8" s="27" t="n">
        <f aca="false">IFERROR((K8/F8-1)*J8,0)</f>
        <v>-0.00610661430145123</v>
      </c>
      <c r="M8" s="28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29" t="n">
        <v>2</v>
      </c>
      <c r="D9" s="21" t="s">
        <v>31</v>
      </c>
      <c r="E9" s="46" t="n">
        <v>0.1</v>
      </c>
      <c r="F9" s="47" t="n">
        <v>35.25</v>
      </c>
      <c r="G9" s="48" t="n">
        <f aca="false">((E9*$D$4)/100)/F9</f>
        <v>3.53099120567376</v>
      </c>
      <c r="H9" s="49" t="n">
        <v>3</v>
      </c>
      <c r="I9" s="25" t="n">
        <f aca="false">H9*F9*100</f>
        <v>10575</v>
      </c>
      <c r="J9" s="26" t="n">
        <f aca="false">I9/$E$4</f>
        <v>0.126622443603621</v>
      </c>
      <c r="K9" s="50" t="n">
        <v>42.95</v>
      </c>
      <c r="L9" s="27" t="n">
        <f aca="false">IFERROR((K9/F9-1)*J9,0)</f>
        <v>0.0276593706595144</v>
      </c>
      <c r="M9" s="28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29" t="n">
        <v>3</v>
      </c>
      <c r="D10" s="21" t="s">
        <v>32</v>
      </c>
      <c r="E10" s="46" t="n">
        <v>0.09</v>
      </c>
      <c r="F10" s="47" t="n">
        <v>9.89</v>
      </c>
      <c r="G10" s="48" t="n">
        <f aca="false">((E10*$D$4)/100)/F10</f>
        <v>11.3266628918099</v>
      </c>
      <c r="H10" s="49" t="n">
        <v>10</v>
      </c>
      <c r="I10" s="25" t="n">
        <f aca="false">H10*F10*100</f>
        <v>9890</v>
      </c>
      <c r="J10" s="26" t="n">
        <f aca="false">I10/$E$4</f>
        <v>0.118420422434025</v>
      </c>
      <c r="K10" s="50" t="n">
        <v>10.19</v>
      </c>
      <c r="L10" s="27" t="n">
        <f aca="false">IFERROR((K10/F10-1)*J10,0)</f>
        <v>0.00359212605967716</v>
      </c>
      <c r="M10" s="28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29" t="n">
        <v>4</v>
      </c>
      <c r="D11" s="21" t="s">
        <v>19</v>
      </c>
      <c r="E11" s="46" t="n">
        <v>0.09</v>
      </c>
      <c r="F11" s="47" t="n">
        <v>43.47</v>
      </c>
      <c r="G11" s="48" t="n">
        <f aca="false">((E11*$D$4)/100)/F11</f>
        <v>2.57696563146998</v>
      </c>
      <c r="H11" s="49" t="n">
        <v>2</v>
      </c>
      <c r="I11" s="25" t="n">
        <f aca="false">H11*F11*100</f>
        <v>8694</v>
      </c>
      <c r="J11" s="26" t="n">
        <f aca="false">I11/$E$4</f>
        <v>0.104099813209445</v>
      </c>
      <c r="K11" s="50" t="n">
        <v>48.33</v>
      </c>
      <c r="L11" s="27" t="n">
        <f aca="false">IFERROR((K11/F11-1)*J11,0)</f>
        <v>0.0116384884333541</v>
      </c>
      <c r="M11" s="28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29" t="n">
        <v>5</v>
      </c>
      <c r="D12" s="21" t="s">
        <v>33</v>
      </c>
      <c r="E12" s="46" t="n">
        <v>0.08</v>
      </c>
      <c r="F12" s="47" t="n">
        <v>29</v>
      </c>
      <c r="G12" s="48" t="n">
        <f aca="false">((E12*$D$4)/100)/F12</f>
        <v>3.43358455172414</v>
      </c>
      <c r="H12" s="49" t="n">
        <v>3</v>
      </c>
      <c r="I12" s="25" t="n">
        <f aca="false">H12*F12*100</f>
        <v>8700</v>
      </c>
      <c r="J12" s="26" t="n">
        <f aca="false">I12/$E$4</f>
        <v>0.104171655730638</v>
      </c>
      <c r="K12" s="50" t="n">
        <v>34.66</v>
      </c>
      <c r="L12" s="27" t="n">
        <f aca="false">IFERROR((K12/F12-1)*J12,0)</f>
        <v>0.0203314334977729</v>
      </c>
      <c r="M12" s="28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29" t="n">
        <v>6</v>
      </c>
      <c r="D13" s="21" t="s">
        <v>34</v>
      </c>
      <c r="E13" s="46" t="n">
        <v>0.09</v>
      </c>
      <c r="F13" s="47" t="n">
        <v>18.9</v>
      </c>
      <c r="G13" s="48" t="n">
        <f aca="false">((E13*$D$4)/100)/F13</f>
        <v>5.92702095238095</v>
      </c>
      <c r="H13" s="49" t="n">
        <v>5</v>
      </c>
      <c r="I13" s="25" t="n">
        <f aca="false">H13*F13*100</f>
        <v>9450</v>
      </c>
      <c r="J13" s="26" t="n">
        <f aca="false">I13/$E$4</f>
        <v>0.113151970879831</v>
      </c>
      <c r="K13" s="50" t="n">
        <v>19.85</v>
      </c>
      <c r="L13" s="27" t="n">
        <f aca="false">IFERROR((K13/F13-1)*J13,0)</f>
        <v>0.00568753292782224</v>
      </c>
      <c r="M13" s="28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29" t="n">
        <v>7</v>
      </c>
      <c r="D14" s="21" t="s">
        <v>35</v>
      </c>
      <c r="E14" s="46" t="n">
        <v>0.07</v>
      </c>
      <c r="F14" s="47" t="n">
        <v>10.76</v>
      </c>
      <c r="G14" s="48" t="n">
        <f aca="false">((E14*$D$4)/100)/F14</f>
        <v>8.09732416356878</v>
      </c>
      <c r="H14" s="49" t="n">
        <v>7</v>
      </c>
      <c r="I14" s="25" t="n">
        <f aca="false">H14*F14*100</f>
        <v>7532</v>
      </c>
      <c r="J14" s="26" t="n">
        <f aca="false">I14/$E$4</f>
        <v>0.0901863116049619</v>
      </c>
      <c r="K14" s="50" t="n">
        <v>11.85</v>
      </c>
      <c r="L14" s="27" t="n">
        <f aca="false">IFERROR((K14/F14-1)*J14,0)</f>
        <v>0.00913597394511231</v>
      </c>
      <c r="M14" s="28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29" t="n">
        <v>8</v>
      </c>
      <c r="D15" s="21" t="s">
        <v>18</v>
      </c>
      <c r="E15" s="46" t="n">
        <v>0.07</v>
      </c>
      <c r="F15" s="47" t="n">
        <v>12.89</v>
      </c>
      <c r="G15" s="48" t="n">
        <f aca="false">((E15*$D$4)/100)/F15</f>
        <v>6.75928688906129</v>
      </c>
      <c r="H15" s="49" t="n">
        <v>5</v>
      </c>
      <c r="I15" s="25" t="n">
        <f aca="false">H15*F15*100</f>
        <v>6445</v>
      </c>
      <c r="J15" s="26" t="n">
        <f aca="false">I15/$E$4</f>
        <v>0.0771708415153982</v>
      </c>
      <c r="K15" s="50" t="n">
        <v>12.46</v>
      </c>
      <c r="L15" s="27" t="n">
        <f aca="false">IFERROR((K15/F15-1)*J15,0)</f>
        <v>-0.00257435700943531</v>
      </c>
      <c r="M15" s="28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29" t="n">
        <v>9</v>
      </c>
      <c r="D16" s="21" t="s">
        <v>36</v>
      </c>
      <c r="E16" s="46" t="n">
        <v>0.07</v>
      </c>
      <c r="F16" s="47" t="n">
        <v>22.7</v>
      </c>
      <c r="G16" s="48" t="n">
        <f aca="false">((E16*$D$4)/100)/F16</f>
        <v>3.83820299559471</v>
      </c>
      <c r="H16" s="49" t="n">
        <v>3</v>
      </c>
      <c r="I16" s="25" t="n">
        <f aca="false">H16*F16*100</f>
        <v>6810</v>
      </c>
      <c r="J16" s="26" t="n">
        <f aca="false">I16/$E$4</f>
        <v>0.0815412615546721</v>
      </c>
      <c r="K16" s="50" t="n">
        <v>21.25</v>
      </c>
      <c r="L16" s="27" t="n">
        <f aca="false">IFERROR((K16/F16-1)*J16,0)</f>
        <v>-0.00520858278653192</v>
      </c>
      <c r="M16" s="28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29" t="n">
        <v>10</v>
      </c>
      <c r="D17" s="21" t="s">
        <v>37</v>
      </c>
      <c r="E17" s="46" t="n">
        <v>0.08</v>
      </c>
      <c r="F17" s="47" t="n">
        <v>53.94</v>
      </c>
      <c r="G17" s="48" t="n">
        <f aca="false">((E17*$D$4)/100)/F17</f>
        <v>1.84601319985169</v>
      </c>
      <c r="H17" s="49" t="n">
        <v>1</v>
      </c>
      <c r="I17" s="25" t="n">
        <f aca="false">H17*F17*100</f>
        <v>5394</v>
      </c>
      <c r="J17" s="26" t="n">
        <f aca="false">I17/$E$4</f>
        <v>0.0645864265529958</v>
      </c>
      <c r="K17" s="50" t="n">
        <v>48.76</v>
      </c>
      <c r="L17" s="27" t="n">
        <f aca="false">IFERROR((K17/F17-1)*J17,0)</f>
        <v>-0.00620240432970928</v>
      </c>
      <c r="M17" s="28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5" t="s">
        <v>27</v>
      </c>
      <c r="D18" s="35"/>
      <c r="E18" s="35"/>
      <c r="F18" s="36" t="n">
        <f aca="false">D4</f>
        <v>124467.44</v>
      </c>
      <c r="G18" s="37"/>
      <c r="H18" s="37"/>
      <c r="I18" s="37"/>
      <c r="J18" s="36"/>
      <c r="K18" s="38" t="n">
        <f aca="false">F4</f>
        <v>129307.44</v>
      </c>
      <c r="L18" s="39" t="n">
        <f aca="false">(K18/F18-1)</f>
        <v>0.0388856716262502</v>
      </c>
      <c r="M18" s="39"/>
      <c r="N18" s="40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29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129307.44</v>
      </c>
      <c r="E4" s="14" t="n">
        <f aca="false">IF(SUM(I8:I17)&lt;=D4,SUM(I8:I17),"VALOR ACIMA DO DISPONÍVEL")</f>
        <v>83516</v>
      </c>
      <c r="F4" s="15" t="n">
        <f aca="false">(E4*I2)+E4+(D4-E4)</f>
        <v>134147.44</v>
      </c>
      <c r="G4" s="3"/>
      <c r="H4" s="3"/>
      <c r="I4" s="16" t="n">
        <f aca="false">F4/100000-1</f>
        <v>0.3414744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0" t="n">
        <v>1</v>
      </c>
      <c r="D8" s="45" t="s">
        <v>30</v>
      </c>
      <c r="E8" s="46" t="n">
        <v>0.1</v>
      </c>
      <c r="F8" s="47" t="n">
        <v>16.71</v>
      </c>
      <c r="G8" s="48" t="n">
        <f aca="false">((E8*$D$4)/100)/F8</f>
        <v>7.73832675044883</v>
      </c>
      <c r="H8" s="49" t="n">
        <v>6</v>
      </c>
      <c r="I8" s="25" t="n">
        <f aca="false">H8*F8*100</f>
        <v>10026</v>
      </c>
      <c r="J8" s="26" t="n">
        <f aca="false">I8/$E$4</f>
        <v>0.120048852914412</v>
      </c>
      <c r="K8" s="50" t="n">
        <v>15.86</v>
      </c>
      <c r="L8" s="27" t="n">
        <f aca="false">IFERROR((K8/F8-1)*J8,0)</f>
        <v>-0.00610661430145123</v>
      </c>
      <c r="M8" s="28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29" t="n">
        <v>2</v>
      </c>
      <c r="D9" s="21" t="s">
        <v>31</v>
      </c>
      <c r="E9" s="46" t="n">
        <v>0.1</v>
      </c>
      <c r="F9" s="47" t="n">
        <v>35.25</v>
      </c>
      <c r="G9" s="48" t="n">
        <f aca="false">((E9*$D$4)/100)/F9</f>
        <v>3.66829617021277</v>
      </c>
      <c r="H9" s="49" t="n">
        <v>3</v>
      </c>
      <c r="I9" s="25" t="n">
        <f aca="false">H9*F9*100</f>
        <v>10575</v>
      </c>
      <c r="J9" s="26" t="n">
        <f aca="false">I9/$E$4</f>
        <v>0.126622443603621</v>
      </c>
      <c r="K9" s="50" t="n">
        <v>42.95</v>
      </c>
      <c r="L9" s="27" t="n">
        <f aca="false">IFERROR((K9/F9-1)*J9,0)</f>
        <v>0.0276593706595144</v>
      </c>
      <c r="M9" s="28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29" t="n">
        <v>3</v>
      </c>
      <c r="D10" s="21" t="s">
        <v>32</v>
      </c>
      <c r="E10" s="46" t="n">
        <v>0.09</v>
      </c>
      <c r="F10" s="47" t="n">
        <v>9.89</v>
      </c>
      <c r="G10" s="48" t="n">
        <f aca="false">((E10*$D$4)/100)/F10</f>
        <v>11.7671077856421</v>
      </c>
      <c r="H10" s="49" t="n">
        <v>10</v>
      </c>
      <c r="I10" s="25" t="n">
        <f aca="false">H10*F10*100</f>
        <v>9890</v>
      </c>
      <c r="J10" s="26" t="n">
        <f aca="false">I10/$E$4</f>
        <v>0.118420422434025</v>
      </c>
      <c r="K10" s="50" t="n">
        <v>10.19</v>
      </c>
      <c r="L10" s="27" t="n">
        <f aca="false">IFERROR((K10/F10-1)*J10,0)</f>
        <v>0.00359212605967716</v>
      </c>
      <c r="M10" s="28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29" t="n">
        <v>4</v>
      </c>
      <c r="D11" s="21" t="s">
        <v>19</v>
      </c>
      <c r="E11" s="46" t="n">
        <v>0.09</v>
      </c>
      <c r="F11" s="47" t="n">
        <v>43.47</v>
      </c>
      <c r="G11" s="48" t="n">
        <f aca="false">((E11*$D$4)/100)/F11</f>
        <v>2.67717267080745</v>
      </c>
      <c r="H11" s="49" t="n">
        <v>2</v>
      </c>
      <c r="I11" s="25" t="n">
        <f aca="false">H11*F11*100</f>
        <v>8694</v>
      </c>
      <c r="J11" s="26" t="n">
        <f aca="false">I11/$E$4</f>
        <v>0.104099813209445</v>
      </c>
      <c r="K11" s="50" t="n">
        <v>48.33</v>
      </c>
      <c r="L11" s="27" t="n">
        <f aca="false">IFERROR((K11/F11-1)*J11,0)</f>
        <v>0.0116384884333541</v>
      </c>
      <c r="M11" s="28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29" t="n">
        <v>5</v>
      </c>
      <c r="D12" s="21" t="s">
        <v>33</v>
      </c>
      <c r="E12" s="46" t="n">
        <v>0.08</v>
      </c>
      <c r="F12" s="47" t="n">
        <v>29</v>
      </c>
      <c r="G12" s="48" t="n">
        <f aca="false">((E12*$D$4)/100)/F12</f>
        <v>3.56710179310345</v>
      </c>
      <c r="H12" s="49" t="n">
        <v>3</v>
      </c>
      <c r="I12" s="25" t="n">
        <f aca="false">H12*F12*100</f>
        <v>8700</v>
      </c>
      <c r="J12" s="26" t="n">
        <f aca="false">I12/$E$4</f>
        <v>0.104171655730638</v>
      </c>
      <c r="K12" s="50" t="n">
        <v>34.66</v>
      </c>
      <c r="L12" s="27" t="n">
        <f aca="false">IFERROR((K12/F12-1)*J12,0)</f>
        <v>0.0203314334977729</v>
      </c>
      <c r="M12" s="28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29" t="n">
        <v>6</v>
      </c>
      <c r="D13" s="21" t="s">
        <v>34</v>
      </c>
      <c r="E13" s="46" t="n">
        <v>0.09</v>
      </c>
      <c r="F13" s="47" t="n">
        <v>18.9</v>
      </c>
      <c r="G13" s="48" t="n">
        <f aca="false">((E13*$D$4)/100)/F13</f>
        <v>6.15749714285714</v>
      </c>
      <c r="H13" s="49" t="n">
        <v>5</v>
      </c>
      <c r="I13" s="25" t="n">
        <f aca="false">H13*F13*100</f>
        <v>9450</v>
      </c>
      <c r="J13" s="26" t="n">
        <f aca="false">I13/$E$4</f>
        <v>0.113151970879831</v>
      </c>
      <c r="K13" s="50" t="n">
        <v>19.85</v>
      </c>
      <c r="L13" s="27" t="n">
        <f aca="false">IFERROR((K13/F13-1)*J13,0)</f>
        <v>0.00568753292782224</v>
      </c>
      <c r="M13" s="28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29" t="n">
        <v>7</v>
      </c>
      <c r="D14" s="21" t="s">
        <v>35</v>
      </c>
      <c r="E14" s="46" t="n">
        <v>0.07</v>
      </c>
      <c r="F14" s="47" t="n">
        <v>10.76</v>
      </c>
      <c r="G14" s="48" t="n">
        <f aca="false">((E14*$D$4)/100)/F14</f>
        <v>8.41219405204461</v>
      </c>
      <c r="H14" s="49" t="n">
        <v>7</v>
      </c>
      <c r="I14" s="25" t="n">
        <f aca="false">H14*F14*100</f>
        <v>7532</v>
      </c>
      <c r="J14" s="26" t="n">
        <f aca="false">I14/$E$4</f>
        <v>0.0901863116049619</v>
      </c>
      <c r="K14" s="50" t="n">
        <v>11.85</v>
      </c>
      <c r="L14" s="27" t="n">
        <f aca="false">IFERROR((K14/F14-1)*J14,0)</f>
        <v>0.00913597394511231</v>
      </c>
      <c r="M14" s="28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29" t="n">
        <v>8</v>
      </c>
      <c r="D15" s="21" t="s">
        <v>18</v>
      </c>
      <c r="E15" s="46" t="n">
        <v>0.07</v>
      </c>
      <c r="F15" s="47" t="n">
        <v>12.89</v>
      </c>
      <c r="G15" s="48" t="n">
        <f aca="false">((E15*$D$4)/100)/F15</f>
        <v>7.02212629945694</v>
      </c>
      <c r="H15" s="49" t="n">
        <v>5</v>
      </c>
      <c r="I15" s="25" t="n">
        <f aca="false">H15*F15*100</f>
        <v>6445</v>
      </c>
      <c r="J15" s="26" t="n">
        <f aca="false">I15/$E$4</f>
        <v>0.0771708415153982</v>
      </c>
      <c r="K15" s="50" t="n">
        <v>12.46</v>
      </c>
      <c r="L15" s="27" t="n">
        <f aca="false">IFERROR((K15/F15-1)*J15,0)</f>
        <v>-0.00257435700943531</v>
      </c>
      <c r="M15" s="28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29" t="n">
        <v>9</v>
      </c>
      <c r="D16" s="21" t="s">
        <v>36</v>
      </c>
      <c r="E16" s="46" t="n">
        <v>0.07</v>
      </c>
      <c r="F16" s="47" t="n">
        <v>22.7</v>
      </c>
      <c r="G16" s="48" t="n">
        <f aca="false">((E16*$D$4)/100)/F16</f>
        <v>3.9874540969163</v>
      </c>
      <c r="H16" s="49" t="n">
        <v>3</v>
      </c>
      <c r="I16" s="25" t="n">
        <f aca="false">H16*F16*100</f>
        <v>6810</v>
      </c>
      <c r="J16" s="26" t="n">
        <f aca="false">I16/$E$4</f>
        <v>0.0815412615546721</v>
      </c>
      <c r="K16" s="50" t="n">
        <v>21.25</v>
      </c>
      <c r="L16" s="27" t="n">
        <f aca="false">IFERROR((K16/F16-1)*J16,0)</f>
        <v>-0.00520858278653192</v>
      </c>
      <c r="M16" s="28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29" t="n">
        <v>10</v>
      </c>
      <c r="D17" s="21" t="s">
        <v>37</v>
      </c>
      <c r="E17" s="46" t="n">
        <v>0.08</v>
      </c>
      <c r="F17" s="47" t="n">
        <v>53.94</v>
      </c>
      <c r="G17" s="48" t="n">
        <f aca="false">((E17*$D$4)/100)/F17</f>
        <v>1.91779666295884</v>
      </c>
      <c r="H17" s="49" t="n">
        <v>1</v>
      </c>
      <c r="I17" s="25" t="n">
        <f aca="false">H17*F17*100</f>
        <v>5394</v>
      </c>
      <c r="J17" s="26" t="n">
        <f aca="false">I17/$E$4</f>
        <v>0.0645864265529958</v>
      </c>
      <c r="K17" s="50" t="n">
        <v>48.76</v>
      </c>
      <c r="L17" s="27" t="n">
        <f aca="false">IFERROR((K17/F17-1)*J17,0)</f>
        <v>-0.00620240432970928</v>
      </c>
      <c r="M17" s="28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5" t="s">
        <v>27</v>
      </c>
      <c r="D18" s="35"/>
      <c r="E18" s="35"/>
      <c r="F18" s="36" t="n">
        <f aca="false">D4</f>
        <v>129307.44</v>
      </c>
      <c r="G18" s="37"/>
      <c r="H18" s="37"/>
      <c r="I18" s="37"/>
      <c r="J18" s="36"/>
      <c r="K18" s="38" t="n">
        <f aca="false">F4</f>
        <v>134147.44</v>
      </c>
      <c r="L18" s="39" t="n">
        <f aca="false">(K18/F18-1)</f>
        <v>0.0374301741647658</v>
      </c>
      <c r="M18" s="39"/>
      <c r="N18" s="40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29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134147.44</v>
      </c>
      <c r="E4" s="14" t="n">
        <f aca="false">IF(SUM(I8:I17)&lt;=D4,SUM(I8:I17),"VALOR ACIMA DO DISPONÍVEL")</f>
        <v>83516</v>
      </c>
      <c r="F4" s="15" t="n">
        <f aca="false">(E4*I2)+E4+(D4-E4)</f>
        <v>138987.44</v>
      </c>
      <c r="G4" s="3"/>
      <c r="H4" s="3"/>
      <c r="I4" s="16" t="n">
        <f aca="false">F4/100000-1</f>
        <v>0.3898744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0" t="n">
        <v>1</v>
      </c>
      <c r="D8" s="45" t="s">
        <v>30</v>
      </c>
      <c r="E8" s="46" t="n">
        <v>0.1</v>
      </c>
      <c r="F8" s="47" t="n">
        <v>16.71</v>
      </c>
      <c r="G8" s="48" t="n">
        <f aca="false">((E8*$D$4)/100)/F8</f>
        <v>8.027973668462</v>
      </c>
      <c r="H8" s="49" t="n">
        <v>6</v>
      </c>
      <c r="I8" s="25" t="n">
        <f aca="false">H8*F8*100</f>
        <v>10026</v>
      </c>
      <c r="J8" s="26" t="n">
        <f aca="false">I8/$E$4</f>
        <v>0.120048852914412</v>
      </c>
      <c r="K8" s="50" t="n">
        <v>15.86</v>
      </c>
      <c r="L8" s="27" t="n">
        <f aca="false">IFERROR((K8/F8-1)*J8,0)</f>
        <v>-0.00610661430145123</v>
      </c>
      <c r="M8" s="28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29" t="n">
        <v>2</v>
      </c>
      <c r="D9" s="21" t="s">
        <v>31</v>
      </c>
      <c r="E9" s="46" t="n">
        <v>0.1</v>
      </c>
      <c r="F9" s="47" t="n">
        <v>35.25</v>
      </c>
      <c r="G9" s="48" t="n">
        <f aca="false">((E9*$D$4)/100)/F9</f>
        <v>3.80560113475177</v>
      </c>
      <c r="H9" s="49" t="n">
        <v>3</v>
      </c>
      <c r="I9" s="25" t="n">
        <f aca="false">H9*F9*100</f>
        <v>10575</v>
      </c>
      <c r="J9" s="26" t="n">
        <f aca="false">I9/$E$4</f>
        <v>0.126622443603621</v>
      </c>
      <c r="K9" s="50" t="n">
        <v>42.95</v>
      </c>
      <c r="L9" s="27" t="n">
        <f aca="false">IFERROR((K9/F9-1)*J9,0)</f>
        <v>0.0276593706595144</v>
      </c>
      <c r="M9" s="28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29" t="n">
        <v>3</v>
      </c>
      <c r="D10" s="21" t="s">
        <v>32</v>
      </c>
      <c r="E10" s="46" t="n">
        <v>0.09</v>
      </c>
      <c r="F10" s="47" t="n">
        <v>9.89</v>
      </c>
      <c r="G10" s="48" t="n">
        <f aca="false">((E10*$D$4)/100)/F10</f>
        <v>12.2075526794742</v>
      </c>
      <c r="H10" s="49" t="n">
        <v>10</v>
      </c>
      <c r="I10" s="25" t="n">
        <f aca="false">H10*F10*100</f>
        <v>9890</v>
      </c>
      <c r="J10" s="26" t="n">
        <f aca="false">I10/$E$4</f>
        <v>0.118420422434025</v>
      </c>
      <c r="K10" s="50" t="n">
        <v>10.19</v>
      </c>
      <c r="L10" s="27" t="n">
        <f aca="false">IFERROR((K10/F10-1)*J10,0)</f>
        <v>0.00359212605967716</v>
      </c>
      <c r="M10" s="28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29" t="n">
        <v>4</v>
      </c>
      <c r="D11" s="21" t="s">
        <v>19</v>
      </c>
      <c r="E11" s="46" t="n">
        <v>0.09</v>
      </c>
      <c r="F11" s="47" t="n">
        <v>43.47</v>
      </c>
      <c r="G11" s="48" t="n">
        <f aca="false">((E11*$D$4)/100)/F11</f>
        <v>2.77737971014493</v>
      </c>
      <c r="H11" s="49" t="n">
        <v>2</v>
      </c>
      <c r="I11" s="25" t="n">
        <f aca="false">H11*F11*100</f>
        <v>8694</v>
      </c>
      <c r="J11" s="26" t="n">
        <f aca="false">I11/$E$4</f>
        <v>0.104099813209445</v>
      </c>
      <c r="K11" s="50" t="n">
        <v>48.33</v>
      </c>
      <c r="L11" s="27" t="n">
        <f aca="false">IFERROR((K11/F11-1)*J11,0)</f>
        <v>0.0116384884333541</v>
      </c>
      <c r="M11" s="28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29" t="n">
        <v>5</v>
      </c>
      <c r="D12" s="21" t="s">
        <v>33</v>
      </c>
      <c r="E12" s="46" t="n">
        <v>0.08</v>
      </c>
      <c r="F12" s="47" t="n">
        <v>29</v>
      </c>
      <c r="G12" s="48" t="n">
        <f aca="false">((E12*$D$4)/100)/F12</f>
        <v>3.70061903448276</v>
      </c>
      <c r="H12" s="49" t="n">
        <v>3</v>
      </c>
      <c r="I12" s="25" t="n">
        <f aca="false">H12*F12*100</f>
        <v>8700</v>
      </c>
      <c r="J12" s="26" t="n">
        <f aca="false">I12/$E$4</f>
        <v>0.104171655730638</v>
      </c>
      <c r="K12" s="50" t="n">
        <v>34.66</v>
      </c>
      <c r="L12" s="27" t="n">
        <f aca="false">IFERROR((K12/F12-1)*J12,0)</f>
        <v>0.0203314334977729</v>
      </c>
      <c r="M12" s="28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29" t="n">
        <v>6</v>
      </c>
      <c r="D13" s="21" t="s">
        <v>34</v>
      </c>
      <c r="E13" s="46" t="n">
        <v>0.09</v>
      </c>
      <c r="F13" s="47" t="n">
        <v>18.9</v>
      </c>
      <c r="G13" s="48" t="n">
        <f aca="false">((E13*$D$4)/100)/F13</f>
        <v>6.38797333333333</v>
      </c>
      <c r="H13" s="49" t="n">
        <v>5</v>
      </c>
      <c r="I13" s="25" t="n">
        <f aca="false">H13*F13*100</f>
        <v>9450</v>
      </c>
      <c r="J13" s="26" t="n">
        <f aca="false">I13/$E$4</f>
        <v>0.113151970879831</v>
      </c>
      <c r="K13" s="50" t="n">
        <v>19.85</v>
      </c>
      <c r="L13" s="27" t="n">
        <f aca="false">IFERROR((K13/F13-1)*J13,0)</f>
        <v>0.00568753292782224</v>
      </c>
      <c r="M13" s="28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29" t="n">
        <v>7</v>
      </c>
      <c r="D14" s="21" t="s">
        <v>35</v>
      </c>
      <c r="E14" s="46" t="n">
        <v>0.07</v>
      </c>
      <c r="F14" s="47" t="n">
        <v>10.76</v>
      </c>
      <c r="G14" s="48" t="n">
        <f aca="false">((E14*$D$4)/100)/F14</f>
        <v>8.72706394052045</v>
      </c>
      <c r="H14" s="49" t="n">
        <v>7</v>
      </c>
      <c r="I14" s="25" t="n">
        <f aca="false">H14*F14*100</f>
        <v>7532</v>
      </c>
      <c r="J14" s="26" t="n">
        <f aca="false">I14/$E$4</f>
        <v>0.0901863116049619</v>
      </c>
      <c r="K14" s="50" t="n">
        <v>11.85</v>
      </c>
      <c r="L14" s="27" t="n">
        <f aca="false">IFERROR((K14/F14-1)*J14,0)</f>
        <v>0.00913597394511231</v>
      </c>
      <c r="M14" s="28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29" t="n">
        <v>8</v>
      </c>
      <c r="D15" s="21" t="s">
        <v>18</v>
      </c>
      <c r="E15" s="46" t="n">
        <v>0.07</v>
      </c>
      <c r="F15" s="47" t="n">
        <v>12.89</v>
      </c>
      <c r="G15" s="48" t="n">
        <f aca="false">((E15*$D$4)/100)/F15</f>
        <v>7.2849657098526</v>
      </c>
      <c r="H15" s="49" t="n">
        <v>5</v>
      </c>
      <c r="I15" s="25" t="n">
        <f aca="false">H15*F15*100</f>
        <v>6445</v>
      </c>
      <c r="J15" s="26" t="n">
        <f aca="false">I15/$E$4</f>
        <v>0.0771708415153982</v>
      </c>
      <c r="K15" s="50" t="n">
        <v>12.46</v>
      </c>
      <c r="L15" s="27" t="n">
        <f aca="false">IFERROR((K15/F15-1)*J15,0)</f>
        <v>-0.00257435700943531</v>
      </c>
      <c r="M15" s="28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29" t="n">
        <v>9</v>
      </c>
      <c r="D16" s="21" t="s">
        <v>36</v>
      </c>
      <c r="E16" s="46" t="n">
        <v>0.07</v>
      </c>
      <c r="F16" s="47" t="n">
        <v>22.7</v>
      </c>
      <c r="G16" s="48" t="n">
        <f aca="false">((E16*$D$4)/100)/F16</f>
        <v>4.13670519823789</v>
      </c>
      <c r="H16" s="49" t="n">
        <v>3</v>
      </c>
      <c r="I16" s="25" t="n">
        <f aca="false">H16*F16*100</f>
        <v>6810</v>
      </c>
      <c r="J16" s="26" t="n">
        <f aca="false">I16/$E$4</f>
        <v>0.0815412615546721</v>
      </c>
      <c r="K16" s="50" t="n">
        <v>21.25</v>
      </c>
      <c r="L16" s="27" t="n">
        <f aca="false">IFERROR((K16/F16-1)*J16,0)</f>
        <v>-0.00520858278653192</v>
      </c>
      <c r="M16" s="28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29" t="n">
        <v>10</v>
      </c>
      <c r="D17" s="21" t="s">
        <v>37</v>
      </c>
      <c r="E17" s="46" t="n">
        <v>0.08</v>
      </c>
      <c r="F17" s="47" t="n">
        <v>53.94</v>
      </c>
      <c r="G17" s="48" t="n">
        <f aca="false">((E17*$D$4)/100)/F17</f>
        <v>1.989580126066</v>
      </c>
      <c r="H17" s="49" t="n">
        <v>1</v>
      </c>
      <c r="I17" s="25" t="n">
        <f aca="false">H17*F17*100</f>
        <v>5394</v>
      </c>
      <c r="J17" s="26" t="n">
        <f aca="false">I17/$E$4</f>
        <v>0.0645864265529958</v>
      </c>
      <c r="K17" s="50" t="n">
        <v>48.76</v>
      </c>
      <c r="L17" s="27" t="n">
        <f aca="false">IFERROR((K17/F17-1)*J17,0)</f>
        <v>-0.00620240432970928</v>
      </c>
      <c r="M17" s="28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5" t="s">
        <v>27</v>
      </c>
      <c r="D18" s="35"/>
      <c r="E18" s="35"/>
      <c r="F18" s="36" t="n">
        <f aca="false">D4</f>
        <v>134147.44</v>
      </c>
      <c r="G18" s="37"/>
      <c r="H18" s="37"/>
      <c r="I18" s="37"/>
      <c r="J18" s="36"/>
      <c r="K18" s="38" t="n">
        <f aca="false">F4</f>
        <v>138987.44</v>
      </c>
      <c r="L18" s="39" t="n">
        <f aca="false">(K18/F18-1)</f>
        <v>0.0360797045400196</v>
      </c>
      <c r="M18" s="39"/>
      <c r="N18" s="40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29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138987.44</v>
      </c>
      <c r="E4" s="14" t="n">
        <f aca="false">IF(SUM(I8:I17)&lt;=D4,SUM(I8:I17),"VALOR ACIMA DO DISPONÍVEL")</f>
        <v>83516</v>
      </c>
      <c r="F4" s="15" t="n">
        <f aca="false">(E4*I2)+E4+(D4-E4)</f>
        <v>143827.44</v>
      </c>
      <c r="G4" s="3"/>
      <c r="H4" s="3"/>
      <c r="I4" s="16" t="n">
        <f aca="false">F4/100000-1</f>
        <v>0.4382744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0" t="n">
        <v>1</v>
      </c>
      <c r="D8" s="45" t="s">
        <v>30</v>
      </c>
      <c r="E8" s="46" t="n">
        <v>0.1</v>
      </c>
      <c r="F8" s="47" t="n">
        <v>16.71</v>
      </c>
      <c r="G8" s="48" t="n">
        <f aca="false">((E8*$D$4)/100)/F8</f>
        <v>8.31762058647516</v>
      </c>
      <c r="H8" s="49" t="n">
        <v>6</v>
      </c>
      <c r="I8" s="25" t="n">
        <f aca="false">H8*F8*100</f>
        <v>10026</v>
      </c>
      <c r="J8" s="26" t="n">
        <f aca="false">I8/$E$4</f>
        <v>0.120048852914412</v>
      </c>
      <c r="K8" s="50" t="n">
        <v>15.86</v>
      </c>
      <c r="L8" s="27" t="n">
        <f aca="false">IFERROR((K8/F8-1)*J8,0)</f>
        <v>-0.00610661430145123</v>
      </c>
      <c r="M8" s="28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29" t="n">
        <v>2</v>
      </c>
      <c r="D9" s="21" t="s">
        <v>31</v>
      </c>
      <c r="E9" s="46" t="n">
        <v>0.1</v>
      </c>
      <c r="F9" s="47" t="n">
        <v>35.25</v>
      </c>
      <c r="G9" s="48" t="n">
        <f aca="false">((E9*$D$4)/100)/F9</f>
        <v>3.94290609929078</v>
      </c>
      <c r="H9" s="49" t="n">
        <v>3</v>
      </c>
      <c r="I9" s="25" t="n">
        <f aca="false">H9*F9*100</f>
        <v>10575</v>
      </c>
      <c r="J9" s="26" t="n">
        <f aca="false">I9/$E$4</f>
        <v>0.126622443603621</v>
      </c>
      <c r="K9" s="50" t="n">
        <v>42.95</v>
      </c>
      <c r="L9" s="27" t="n">
        <f aca="false">IFERROR((K9/F9-1)*J9,0)</f>
        <v>0.0276593706595144</v>
      </c>
      <c r="M9" s="28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29" t="n">
        <v>3</v>
      </c>
      <c r="D10" s="21" t="s">
        <v>32</v>
      </c>
      <c r="E10" s="46" t="n">
        <v>0.1</v>
      </c>
      <c r="F10" s="47" t="n">
        <v>9.89</v>
      </c>
      <c r="G10" s="48" t="n">
        <f aca="false">((E10*$D$4)/100)/F10</f>
        <v>14.0533306370071</v>
      </c>
      <c r="H10" s="49" t="n">
        <v>10</v>
      </c>
      <c r="I10" s="25" t="n">
        <f aca="false">H10*F10*100</f>
        <v>9890</v>
      </c>
      <c r="J10" s="26" t="n">
        <f aca="false">I10/$E$4</f>
        <v>0.118420422434025</v>
      </c>
      <c r="K10" s="50" t="n">
        <v>10.19</v>
      </c>
      <c r="L10" s="27" t="n">
        <f aca="false">IFERROR((K10/F10-1)*J10,0)</f>
        <v>0.00359212605967716</v>
      </c>
      <c r="M10" s="28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29" t="n">
        <v>4</v>
      </c>
      <c r="D11" s="21" t="s">
        <v>19</v>
      </c>
      <c r="E11" s="46" t="n">
        <v>0.1</v>
      </c>
      <c r="F11" s="47" t="n">
        <v>43.47</v>
      </c>
      <c r="G11" s="48" t="n">
        <f aca="false">((E11*$D$4)/100)/F11</f>
        <v>3.197318610536</v>
      </c>
      <c r="H11" s="49" t="n">
        <v>2</v>
      </c>
      <c r="I11" s="25" t="n">
        <f aca="false">H11*F11*100</f>
        <v>8694</v>
      </c>
      <c r="J11" s="26" t="n">
        <f aca="false">I11/$E$4</f>
        <v>0.104099813209445</v>
      </c>
      <c r="K11" s="50" t="n">
        <v>48.33</v>
      </c>
      <c r="L11" s="27" t="n">
        <f aca="false">IFERROR((K11/F11-1)*J11,0)</f>
        <v>0.0116384884333541</v>
      </c>
      <c r="M11" s="28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29" t="n">
        <v>5</v>
      </c>
      <c r="D12" s="21" t="s">
        <v>33</v>
      </c>
      <c r="E12" s="46" t="n">
        <v>0.1</v>
      </c>
      <c r="F12" s="47" t="n">
        <v>29</v>
      </c>
      <c r="G12" s="48" t="n">
        <f aca="false">((E12*$D$4)/100)/F12</f>
        <v>4.79267034482759</v>
      </c>
      <c r="H12" s="49" t="n">
        <v>3</v>
      </c>
      <c r="I12" s="25" t="n">
        <f aca="false">H12*F12*100</f>
        <v>8700</v>
      </c>
      <c r="J12" s="26" t="n">
        <f aca="false">I12/$E$4</f>
        <v>0.104171655730638</v>
      </c>
      <c r="K12" s="50" t="n">
        <v>34.66</v>
      </c>
      <c r="L12" s="27" t="n">
        <f aca="false">IFERROR((K12/F12-1)*J12,0)</f>
        <v>0.0203314334977729</v>
      </c>
      <c r="M12" s="28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29" t="n">
        <v>6</v>
      </c>
      <c r="D13" s="21" t="s">
        <v>34</v>
      </c>
      <c r="E13" s="46" t="n">
        <v>0.1</v>
      </c>
      <c r="F13" s="47" t="n">
        <v>18.9</v>
      </c>
      <c r="G13" s="48" t="n">
        <f aca="false">((E13*$D$4)/100)/F13</f>
        <v>7.3538328042328</v>
      </c>
      <c r="H13" s="49" t="n">
        <v>5</v>
      </c>
      <c r="I13" s="25" t="n">
        <f aca="false">H13*F13*100</f>
        <v>9450</v>
      </c>
      <c r="J13" s="26" t="n">
        <f aca="false">I13/$E$4</f>
        <v>0.113151970879831</v>
      </c>
      <c r="K13" s="50" t="n">
        <v>19.85</v>
      </c>
      <c r="L13" s="27" t="n">
        <f aca="false">IFERROR((K13/F13-1)*J13,0)</f>
        <v>0.00568753292782224</v>
      </c>
      <c r="M13" s="28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29" t="n">
        <v>7</v>
      </c>
      <c r="D14" s="21" t="s">
        <v>35</v>
      </c>
      <c r="E14" s="46" t="n">
        <v>0.1</v>
      </c>
      <c r="F14" s="47" t="n">
        <v>10.76</v>
      </c>
      <c r="G14" s="48" t="n">
        <f aca="false">((E14*$D$4)/100)/F14</f>
        <v>12.9170483271375</v>
      </c>
      <c r="H14" s="49" t="n">
        <v>7</v>
      </c>
      <c r="I14" s="25" t="n">
        <f aca="false">H14*F14*100</f>
        <v>7532</v>
      </c>
      <c r="J14" s="26" t="n">
        <f aca="false">I14/$E$4</f>
        <v>0.0901863116049619</v>
      </c>
      <c r="K14" s="50" t="n">
        <v>11.85</v>
      </c>
      <c r="L14" s="27" t="n">
        <f aca="false">IFERROR((K14/F14-1)*J14,0)</f>
        <v>0.00913597394511231</v>
      </c>
      <c r="M14" s="28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29" t="n">
        <v>8</v>
      </c>
      <c r="D15" s="21" t="s">
        <v>18</v>
      </c>
      <c r="E15" s="46" t="n">
        <v>0.1</v>
      </c>
      <c r="F15" s="47" t="n">
        <v>12.89</v>
      </c>
      <c r="G15" s="48" t="n">
        <f aca="false">((E15*$D$4)/100)/F15</f>
        <v>10.7825787432118</v>
      </c>
      <c r="H15" s="49" t="n">
        <v>5</v>
      </c>
      <c r="I15" s="25" t="n">
        <f aca="false">H15*F15*100</f>
        <v>6445</v>
      </c>
      <c r="J15" s="26" t="n">
        <f aca="false">I15/$E$4</f>
        <v>0.0771708415153982</v>
      </c>
      <c r="K15" s="50" t="n">
        <v>12.46</v>
      </c>
      <c r="L15" s="27" t="n">
        <f aca="false">IFERROR((K15/F15-1)*J15,0)</f>
        <v>-0.00257435700943531</v>
      </c>
      <c r="M15" s="28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29" t="n">
        <v>9</v>
      </c>
      <c r="D16" s="21" t="s">
        <v>36</v>
      </c>
      <c r="E16" s="46" t="n">
        <v>0.1</v>
      </c>
      <c r="F16" s="47" t="n">
        <v>22.7</v>
      </c>
      <c r="G16" s="48" t="n">
        <f aca="false">((E16*$D$4)/100)/F16</f>
        <v>6.12279471365639</v>
      </c>
      <c r="H16" s="49" t="n">
        <v>3</v>
      </c>
      <c r="I16" s="25" t="n">
        <f aca="false">H16*F16*100</f>
        <v>6810</v>
      </c>
      <c r="J16" s="26" t="n">
        <f aca="false">I16/$E$4</f>
        <v>0.0815412615546721</v>
      </c>
      <c r="K16" s="50" t="n">
        <v>21.25</v>
      </c>
      <c r="L16" s="27" t="n">
        <f aca="false">IFERROR((K16/F16-1)*J16,0)</f>
        <v>-0.00520858278653192</v>
      </c>
      <c r="M16" s="28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29" t="n">
        <v>10</v>
      </c>
      <c r="D17" s="21" t="s">
        <v>37</v>
      </c>
      <c r="E17" s="46" t="n">
        <v>0.1</v>
      </c>
      <c r="F17" s="47" t="n">
        <v>53.94</v>
      </c>
      <c r="G17" s="48" t="n">
        <f aca="false">((E17*$D$4)/100)/F17</f>
        <v>2.57670448646644</v>
      </c>
      <c r="H17" s="49" t="n">
        <v>1</v>
      </c>
      <c r="I17" s="25" t="n">
        <f aca="false">H17*F17*100</f>
        <v>5394</v>
      </c>
      <c r="J17" s="26" t="n">
        <f aca="false">I17/$E$4</f>
        <v>0.0645864265529958</v>
      </c>
      <c r="K17" s="50" t="n">
        <v>48.76</v>
      </c>
      <c r="L17" s="27" t="n">
        <f aca="false">IFERROR((K17/F17-1)*J17,0)</f>
        <v>-0.00620240432970928</v>
      </c>
      <c r="M17" s="28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5" t="s">
        <v>27</v>
      </c>
      <c r="D18" s="35"/>
      <c r="E18" s="35"/>
      <c r="F18" s="36" t="n">
        <f aca="false">D4</f>
        <v>138987.44</v>
      </c>
      <c r="G18" s="37"/>
      <c r="H18" s="37"/>
      <c r="I18" s="37"/>
      <c r="J18" s="36"/>
      <c r="K18" s="38" t="n">
        <f aca="false">F4</f>
        <v>143827.44</v>
      </c>
      <c r="L18" s="39" t="n">
        <f aca="false">(K18/F18-1)</f>
        <v>0.0348232905074013</v>
      </c>
      <c r="M18" s="39"/>
      <c r="N18" s="40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29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143827.44</v>
      </c>
      <c r="E4" s="14" t="n">
        <f aca="false">IF(SUM(I8:I17)&lt;=D4,SUM(I8:I17),"VALOR ACIMA DO DISPONÍVEL")</f>
        <v>124663</v>
      </c>
      <c r="F4" s="15" t="n">
        <f aca="false">(E4*I2)+E4+(D4-E4)</f>
        <v>149003.44</v>
      </c>
      <c r="G4" s="3"/>
      <c r="H4" s="3"/>
      <c r="I4" s="16" t="n">
        <f aca="false">F4/100000-1</f>
        <v>0.4900344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0" t="n">
        <v>1</v>
      </c>
      <c r="D8" s="45" t="s">
        <v>30</v>
      </c>
      <c r="E8" s="46" t="n">
        <v>0.1</v>
      </c>
      <c r="F8" s="47" t="n">
        <v>16.71</v>
      </c>
      <c r="G8" s="48" t="n">
        <f aca="false">((E8*$D$4)/100)/F8</f>
        <v>8.60726750448833</v>
      </c>
      <c r="H8" s="49" t="n">
        <v>6</v>
      </c>
      <c r="I8" s="25" t="n">
        <f aca="false">H8*F8*100</f>
        <v>10026</v>
      </c>
      <c r="J8" s="26" t="n">
        <f aca="false">I8/$E$4</f>
        <v>0.0804248253290872</v>
      </c>
      <c r="K8" s="50" t="n">
        <v>15.86</v>
      </c>
      <c r="L8" s="27" t="n">
        <f aca="false">IFERROR((K8/F8-1)*J8,0)</f>
        <v>-0.00409102941530367</v>
      </c>
      <c r="M8" s="28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29" t="n">
        <v>2</v>
      </c>
      <c r="D9" s="21" t="s">
        <v>31</v>
      </c>
      <c r="E9" s="46" t="n">
        <v>0.1</v>
      </c>
      <c r="F9" s="47" t="n">
        <v>35.25</v>
      </c>
      <c r="G9" s="48" t="n">
        <f aca="false">((E9*$D$4)/100)/F9</f>
        <v>4.08021106382979</v>
      </c>
      <c r="H9" s="49" t="n">
        <v>3</v>
      </c>
      <c r="I9" s="25" t="n">
        <f aca="false">H9*F9*100</f>
        <v>10575</v>
      </c>
      <c r="J9" s="26" t="n">
        <f aca="false">I9/$E$4</f>
        <v>0.0848286981702671</v>
      </c>
      <c r="K9" s="50" t="n">
        <v>42.95</v>
      </c>
      <c r="L9" s="27" t="n">
        <f aca="false">IFERROR((K9/F9-1)*J9,0)</f>
        <v>0.0185299567634342</v>
      </c>
      <c r="M9" s="28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29" t="n">
        <v>3</v>
      </c>
      <c r="D10" s="21" t="s">
        <v>32</v>
      </c>
      <c r="E10" s="46" t="n">
        <v>0.1</v>
      </c>
      <c r="F10" s="47" t="n">
        <v>9.89</v>
      </c>
      <c r="G10" s="48" t="n">
        <f aca="false">((E10*$D$4)/100)/F10</f>
        <v>14.5427138523761</v>
      </c>
      <c r="H10" s="49" t="n">
        <v>13</v>
      </c>
      <c r="I10" s="25" t="n">
        <f aca="false">H10*F10*100</f>
        <v>12857</v>
      </c>
      <c r="J10" s="26" t="n">
        <f aca="false">I10/$E$4</f>
        <v>0.103134049397175</v>
      </c>
      <c r="K10" s="50" t="n">
        <v>10.19</v>
      </c>
      <c r="L10" s="27" t="n">
        <f aca="false">IFERROR((K10/F10-1)*J10,0)</f>
        <v>0.0031284342587616</v>
      </c>
      <c r="M10" s="28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29" t="n">
        <v>4</v>
      </c>
      <c r="D11" s="21" t="s">
        <v>19</v>
      </c>
      <c r="E11" s="46" t="n">
        <v>0.1</v>
      </c>
      <c r="F11" s="47" t="n">
        <v>43.47</v>
      </c>
      <c r="G11" s="48" t="n">
        <f aca="false">((E11*$D$4)/100)/F11</f>
        <v>3.30865976535542</v>
      </c>
      <c r="H11" s="49" t="n">
        <v>3</v>
      </c>
      <c r="I11" s="25" t="n">
        <f aca="false">H11*F11*100</f>
        <v>13041</v>
      </c>
      <c r="J11" s="26" t="n">
        <f aca="false">I11/$E$4</f>
        <v>0.104610028637206</v>
      </c>
      <c r="K11" s="50" t="n">
        <v>48.33</v>
      </c>
      <c r="L11" s="27" t="n">
        <f aca="false">IFERROR((K11/F11-1)*J11,0)</f>
        <v>0.0116955311519858</v>
      </c>
      <c r="M11" s="28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29" t="n">
        <v>5</v>
      </c>
      <c r="D12" s="21" t="s">
        <v>33</v>
      </c>
      <c r="E12" s="46" t="n">
        <v>0.1</v>
      </c>
      <c r="F12" s="47" t="n">
        <v>29</v>
      </c>
      <c r="G12" s="48" t="n">
        <f aca="false">((E12*$D$4)/100)/F12</f>
        <v>4.95956689655172</v>
      </c>
      <c r="H12" s="49" t="n">
        <v>4</v>
      </c>
      <c r="I12" s="25" t="n">
        <f aca="false">H12*F12*100</f>
        <v>11600</v>
      </c>
      <c r="J12" s="26" t="n">
        <f aca="false">I12/$E$4</f>
        <v>0.0930508651323969</v>
      </c>
      <c r="K12" s="50" t="n">
        <v>34.66</v>
      </c>
      <c r="L12" s="27" t="n">
        <f aca="false">IFERROR((K12/F12-1)*J12,0)</f>
        <v>0.0181609619534264</v>
      </c>
      <c r="M12" s="28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29" t="n">
        <v>6</v>
      </c>
      <c r="D13" s="21" t="s">
        <v>34</v>
      </c>
      <c r="E13" s="46" t="n">
        <v>0.1</v>
      </c>
      <c r="F13" s="47" t="n">
        <v>18.9</v>
      </c>
      <c r="G13" s="48" t="n">
        <f aca="false">((E13*$D$4)/100)/F13</f>
        <v>7.60991746031746</v>
      </c>
      <c r="H13" s="49" t="n">
        <v>7</v>
      </c>
      <c r="I13" s="25" t="n">
        <f aca="false">H13*F13*100</f>
        <v>13230</v>
      </c>
      <c r="J13" s="26" t="n">
        <f aca="false">I13/$E$4</f>
        <v>0.10612611600876</v>
      </c>
      <c r="K13" s="50" t="n">
        <v>19.85</v>
      </c>
      <c r="L13" s="27" t="n">
        <f aca="false">IFERROR((K13/F13-1)*J13,0)</f>
        <v>0.00533438149250381</v>
      </c>
      <c r="M13" s="28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29" t="n">
        <v>7</v>
      </c>
      <c r="D14" s="21" t="s">
        <v>35</v>
      </c>
      <c r="E14" s="46" t="n">
        <v>0.1</v>
      </c>
      <c r="F14" s="47" t="n">
        <v>10.76</v>
      </c>
      <c r="G14" s="48" t="n">
        <f aca="false">((E14*$D$4)/100)/F14</f>
        <v>13.3668624535316</v>
      </c>
      <c r="H14" s="49" t="n">
        <v>12</v>
      </c>
      <c r="I14" s="25" t="n">
        <f aca="false">H14*F14*100</f>
        <v>12912</v>
      </c>
      <c r="J14" s="26" t="n">
        <f aca="false">I14/$E$4</f>
        <v>0.103575238843923</v>
      </c>
      <c r="K14" s="50" t="n">
        <v>11.85</v>
      </c>
      <c r="L14" s="27" t="n">
        <f aca="false">IFERROR((K14/F14-1)*J14,0)</f>
        <v>0.0104922872063082</v>
      </c>
      <c r="M14" s="28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29" t="n">
        <v>8</v>
      </c>
      <c r="D15" s="21" t="s">
        <v>18</v>
      </c>
      <c r="E15" s="46" t="n">
        <v>0.1</v>
      </c>
      <c r="F15" s="47" t="n">
        <v>12.89</v>
      </c>
      <c r="G15" s="48" t="n">
        <f aca="false">((E15*$D$4)/100)/F15</f>
        <v>11.1580636152056</v>
      </c>
      <c r="H15" s="49" t="n">
        <v>10</v>
      </c>
      <c r="I15" s="25" t="n">
        <f aca="false">H15*F15*100</f>
        <v>12890</v>
      </c>
      <c r="J15" s="26" t="n">
        <f aca="false">I15/$E$4</f>
        <v>0.103398763065224</v>
      </c>
      <c r="K15" s="50" t="n">
        <v>12.46</v>
      </c>
      <c r="L15" s="27" t="n">
        <f aca="false">IFERROR((K15/F15-1)*J15,0)</f>
        <v>-0.0034492993109423</v>
      </c>
      <c r="M15" s="28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29" t="n">
        <v>9</v>
      </c>
      <c r="D16" s="21" t="s">
        <v>36</v>
      </c>
      <c r="E16" s="46" t="n">
        <v>0.1</v>
      </c>
      <c r="F16" s="47" t="n">
        <v>22.7</v>
      </c>
      <c r="G16" s="48" t="n">
        <f aca="false">((E16*$D$4)/100)/F16</f>
        <v>6.33601057268723</v>
      </c>
      <c r="H16" s="49" t="n">
        <v>5</v>
      </c>
      <c r="I16" s="25" t="n">
        <f aca="false">H16*F16*100</f>
        <v>11350</v>
      </c>
      <c r="J16" s="26" t="n">
        <f aca="false">I16/$E$4</f>
        <v>0.0910454585562677</v>
      </c>
      <c r="K16" s="50" t="n">
        <v>21.25</v>
      </c>
      <c r="L16" s="27" t="n">
        <f aca="false">IFERROR((K16/F16-1)*J16,0)</f>
        <v>-0.0058156790707748</v>
      </c>
      <c r="M16" s="28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29" t="n">
        <v>10</v>
      </c>
      <c r="D17" s="21" t="s">
        <v>37</v>
      </c>
      <c r="E17" s="46" t="n">
        <v>0.1</v>
      </c>
      <c r="F17" s="47" t="n">
        <v>53.94</v>
      </c>
      <c r="G17" s="48" t="n">
        <f aca="false">((E17*$D$4)/100)/F17</f>
        <v>2.66643381535039</v>
      </c>
      <c r="H17" s="49" t="n">
        <v>3</v>
      </c>
      <c r="I17" s="25" t="n">
        <f aca="false">H17*F17*100</f>
        <v>16182</v>
      </c>
      <c r="J17" s="26" t="n">
        <f aca="false">I17/$E$4</f>
        <v>0.129805956859694</v>
      </c>
      <c r="K17" s="50" t="n">
        <v>48.76</v>
      </c>
      <c r="L17" s="27" t="n">
        <f aca="false">IFERROR((K17/F17-1)*J17,0)</f>
        <v>-0.0124656072772194</v>
      </c>
      <c r="M17" s="28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5" t="s">
        <v>27</v>
      </c>
      <c r="D18" s="35"/>
      <c r="E18" s="35"/>
      <c r="F18" s="36" t="n">
        <f aca="false">D4</f>
        <v>143827.44</v>
      </c>
      <c r="G18" s="37"/>
      <c r="H18" s="37"/>
      <c r="I18" s="37"/>
      <c r="J18" s="36"/>
      <c r="K18" s="38" t="n">
        <f aca="false">F4</f>
        <v>149003.44</v>
      </c>
      <c r="L18" s="39" t="n">
        <f aca="false">(K18/F18-1)</f>
        <v>0.0359875695486203</v>
      </c>
      <c r="M18" s="3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29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2020-05-01T13:41:52Z</dcterms:created>
  <dc:creator>gustavo crespo de almeida guga</dc:creator>
  <dc:description/>
  <dc:language>en-US</dc:language>
  <cp:lastModifiedBy/>
  <dcterms:modified xsi:type="dcterms:W3CDTF">2020-06-30T21:16:44Z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