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ilip\Desktop\LIGA\CARTEIRA - COMPETIÇÃO\"/>
    </mc:Choice>
  </mc:AlternateContent>
  <bookViews>
    <workbookView xWindow="-120" yWindow="-120" windowWidth="20730" windowHeight="11160"/>
  </bookViews>
  <sheets>
    <sheet name="Maio" sheetId="1" r:id="rId1"/>
    <sheet name="Junho" sheetId="6" r:id="rId2"/>
    <sheet name="Julho" sheetId="7" r:id="rId3"/>
    <sheet name="Agosto" sheetId="8" r:id="rId4"/>
    <sheet name="Setembro" sheetId="9" r:id="rId5"/>
    <sheet name="Outubro" sheetId="10" r:id="rId6"/>
    <sheet name="Novembro" sheetId="11" r:id="rId7"/>
    <sheet name="Dezembro" sheetId="12" r:id="rId8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mz2ufWD5u1qg0+bsrRMa7BfO5YQ=="/>
    </ext>
  </extLst>
</workbook>
</file>

<file path=xl/calcChain.xml><?xml version="1.0" encoding="utf-8"?>
<calcChain xmlns="http://schemas.openxmlformats.org/spreadsheetml/2006/main">
  <c r="G8" i="1" l="1"/>
  <c r="L19" i="12" l="1"/>
  <c r="I17" i="12"/>
  <c r="I16" i="12"/>
  <c r="I15" i="12"/>
  <c r="I14" i="12"/>
  <c r="I13" i="12"/>
  <c r="I12" i="12"/>
  <c r="I11" i="12"/>
  <c r="I10" i="12"/>
  <c r="I9" i="12"/>
  <c r="I8" i="12"/>
  <c r="L19" i="11"/>
  <c r="I17" i="11"/>
  <c r="I16" i="11"/>
  <c r="I15" i="11"/>
  <c r="I14" i="11"/>
  <c r="I13" i="11"/>
  <c r="I12" i="11"/>
  <c r="I11" i="11"/>
  <c r="I10" i="11"/>
  <c r="I9" i="11"/>
  <c r="I8" i="11"/>
  <c r="L19" i="10"/>
  <c r="I17" i="10"/>
  <c r="I16" i="10"/>
  <c r="I15" i="10"/>
  <c r="I14" i="10"/>
  <c r="I13" i="10"/>
  <c r="I12" i="10"/>
  <c r="I11" i="10"/>
  <c r="I10" i="10"/>
  <c r="I9" i="10"/>
  <c r="I8" i="10"/>
  <c r="L19" i="9"/>
  <c r="I17" i="9"/>
  <c r="I16" i="9"/>
  <c r="I15" i="9"/>
  <c r="I14" i="9"/>
  <c r="I13" i="9"/>
  <c r="I12" i="9"/>
  <c r="I11" i="9"/>
  <c r="I10" i="9"/>
  <c r="I9" i="9"/>
  <c r="I8" i="9"/>
  <c r="L19" i="8"/>
  <c r="I17" i="8"/>
  <c r="I16" i="8"/>
  <c r="I15" i="8"/>
  <c r="I14" i="8"/>
  <c r="I13" i="8"/>
  <c r="I12" i="8"/>
  <c r="I11" i="8"/>
  <c r="I10" i="8"/>
  <c r="I9" i="8"/>
  <c r="I8" i="8"/>
  <c r="L19" i="7"/>
  <c r="I17" i="7"/>
  <c r="I16" i="7"/>
  <c r="I15" i="7"/>
  <c r="I14" i="7"/>
  <c r="I13" i="7"/>
  <c r="I12" i="7"/>
  <c r="I11" i="7"/>
  <c r="I10" i="7"/>
  <c r="I9" i="7"/>
  <c r="I8" i="7"/>
  <c r="L19" i="6"/>
  <c r="I17" i="6"/>
  <c r="I16" i="6"/>
  <c r="I15" i="6"/>
  <c r="I14" i="6"/>
  <c r="I13" i="6"/>
  <c r="I12" i="6"/>
  <c r="I11" i="6"/>
  <c r="I10" i="6"/>
  <c r="I9" i="6"/>
  <c r="I8" i="6"/>
  <c r="I8" i="1"/>
  <c r="L19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E4" i="1" l="1"/>
  <c r="J9" i="1" s="1"/>
  <c r="L9" i="1" l="1"/>
  <c r="M9" i="1" s="1"/>
  <c r="J14" i="1"/>
  <c r="J13" i="1"/>
  <c r="J15" i="1"/>
  <c r="J10" i="1"/>
  <c r="J17" i="1"/>
  <c r="J16" i="1"/>
  <c r="J12" i="1"/>
  <c r="J8" i="1"/>
  <c r="J11" i="1"/>
  <c r="L11" i="1" l="1"/>
  <c r="M11" i="1" s="1"/>
  <c r="L13" i="1"/>
  <c r="M13" i="1" s="1"/>
  <c r="L16" i="1"/>
  <c r="M16" i="1" s="1"/>
  <c r="L14" i="1"/>
  <c r="M14" i="1" s="1"/>
  <c r="L8" i="1"/>
  <c r="L10" i="1"/>
  <c r="M10" i="1" s="1"/>
  <c r="L12" i="1"/>
  <c r="M12" i="1" s="1"/>
  <c r="L17" i="1"/>
  <c r="M17" i="1" s="1"/>
  <c r="L15" i="1"/>
  <c r="M15" i="1" s="1"/>
  <c r="I2" i="1" l="1"/>
  <c r="F4" i="1" s="1"/>
  <c r="K18" i="1" s="1"/>
  <c r="M8" i="1"/>
  <c r="I4" i="1" l="1"/>
  <c r="D4" i="6"/>
  <c r="L18" i="1"/>
  <c r="G17" i="6" l="1"/>
  <c r="G15" i="6"/>
  <c r="G10" i="6"/>
  <c r="F18" i="6"/>
  <c r="G13" i="6"/>
  <c r="G11" i="6"/>
  <c r="G9" i="6"/>
  <c r="G12" i="6"/>
  <c r="G8" i="6"/>
  <c r="E4" i="6"/>
  <c r="G16" i="6"/>
  <c r="G14" i="6"/>
  <c r="J9" i="6" l="1"/>
  <c r="L9" i="6" s="1"/>
  <c r="M9" i="6" s="1"/>
  <c r="J8" i="6"/>
  <c r="L8" i="6" s="1"/>
  <c r="J17" i="6"/>
  <c r="L17" i="6" s="1"/>
  <c r="M17" i="6" s="1"/>
  <c r="J11" i="6"/>
  <c r="L11" i="6" s="1"/>
  <c r="M11" i="6" s="1"/>
  <c r="J13" i="6"/>
  <c r="L13" i="6" s="1"/>
  <c r="M13" i="6" s="1"/>
  <c r="J12" i="6"/>
  <c r="L12" i="6" s="1"/>
  <c r="M12" i="6" s="1"/>
  <c r="J10" i="6"/>
  <c r="L10" i="6" s="1"/>
  <c r="M10" i="6" s="1"/>
  <c r="J14" i="6"/>
  <c r="L14" i="6" s="1"/>
  <c r="M14" i="6" s="1"/>
  <c r="J16" i="6"/>
  <c r="L16" i="6" s="1"/>
  <c r="M16" i="6" s="1"/>
  <c r="J15" i="6"/>
  <c r="L15" i="6" s="1"/>
  <c r="M15" i="6" s="1"/>
  <c r="M8" i="6" l="1"/>
  <c r="I2" i="6"/>
  <c r="F4" i="6" s="1"/>
  <c r="I4" i="6" l="1"/>
  <c r="D4" i="7"/>
  <c r="K18" i="6"/>
  <c r="L18" i="6" s="1"/>
  <c r="G12" i="7" l="1"/>
  <c r="F18" i="7"/>
  <c r="E4" i="7"/>
  <c r="G11" i="7"/>
  <c r="G8" i="7"/>
  <c r="G15" i="7"/>
  <c r="G10" i="7"/>
  <c r="G17" i="7"/>
  <c r="G14" i="7"/>
  <c r="G9" i="7"/>
  <c r="G16" i="7"/>
  <c r="G13" i="7"/>
  <c r="J9" i="7" l="1"/>
  <c r="L9" i="7" s="1"/>
  <c r="M9" i="7" s="1"/>
  <c r="J12" i="7"/>
  <c r="L12" i="7" s="1"/>
  <c r="M12" i="7" s="1"/>
  <c r="J13" i="7"/>
  <c r="L13" i="7" s="1"/>
  <c r="M13" i="7" s="1"/>
  <c r="J11" i="7"/>
  <c r="L11" i="7" s="1"/>
  <c r="M11" i="7" s="1"/>
  <c r="J17" i="7"/>
  <c r="L17" i="7" s="1"/>
  <c r="M17" i="7" s="1"/>
  <c r="J8" i="7"/>
  <c r="L8" i="7" s="1"/>
  <c r="J16" i="7"/>
  <c r="L16" i="7" s="1"/>
  <c r="M16" i="7" s="1"/>
  <c r="J14" i="7"/>
  <c r="L14" i="7" s="1"/>
  <c r="M14" i="7" s="1"/>
  <c r="J15" i="7"/>
  <c r="L15" i="7" s="1"/>
  <c r="M15" i="7" s="1"/>
  <c r="J10" i="7"/>
  <c r="L10" i="7" s="1"/>
  <c r="M10" i="7" s="1"/>
  <c r="I2" i="7" l="1"/>
  <c r="F4" i="7" s="1"/>
  <c r="M8" i="7"/>
  <c r="I4" i="7" l="1"/>
  <c r="D4" i="8"/>
  <c r="K18" i="7"/>
  <c r="L18" i="7" s="1"/>
  <c r="F18" i="8" l="1"/>
  <c r="G9" i="8"/>
  <c r="G14" i="8"/>
  <c r="G15" i="8"/>
  <c r="E4" i="8"/>
  <c r="G13" i="8"/>
  <c r="G11" i="8"/>
  <c r="G17" i="8"/>
  <c r="G12" i="8"/>
  <c r="G8" i="8"/>
  <c r="G10" i="8"/>
  <c r="G16" i="8"/>
  <c r="J9" i="8" l="1"/>
  <c r="L9" i="8" s="1"/>
  <c r="M9" i="8" s="1"/>
  <c r="J12" i="8"/>
  <c r="L12" i="8" s="1"/>
  <c r="M12" i="8" s="1"/>
  <c r="J16" i="8"/>
  <c r="L16" i="8" s="1"/>
  <c r="M16" i="8" s="1"/>
  <c r="J8" i="8"/>
  <c r="L8" i="8" s="1"/>
  <c r="J14" i="8"/>
  <c r="L14" i="8" s="1"/>
  <c r="M14" i="8" s="1"/>
  <c r="J17" i="8"/>
  <c r="L17" i="8" s="1"/>
  <c r="M17" i="8" s="1"/>
  <c r="J11" i="8"/>
  <c r="L11" i="8" s="1"/>
  <c r="M11" i="8" s="1"/>
  <c r="J15" i="8"/>
  <c r="L15" i="8" s="1"/>
  <c r="M15" i="8" s="1"/>
  <c r="J10" i="8"/>
  <c r="L10" i="8" s="1"/>
  <c r="M10" i="8" s="1"/>
  <c r="J13" i="8"/>
  <c r="L13" i="8" s="1"/>
  <c r="M13" i="8" s="1"/>
  <c r="I2" i="8" l="1"/>
  <c r="F4" i="8" s="1"/>
  <c r="M8" i="8"/>
  <c r="I4" i="8" l="1"/>
  <c r="D4" i="9"/>
  <c r="K18" i="8"/>
  <c r="L18" i="8" s="1"/>
  <c r="F18" i="9" l="1"/>
  <c r="G11" i="9"/>
  <c r="G16" i="9"/>
  <c r="E4" i="9"/>
  <c r="G15" i="9"/>
  <c r="G14" i="9"/>
  <c r="G17" i="9"/>
  <c r="G13" i="9"/>
  <c r="G10" i="9"/>
  <c r="G12" i="9"/>
  <c r="G8" i="9"/>
  <c r="G9" i="9"/>
  <c r="J11" i="9" l="1"/>
  <c r="L11" i="9" s="1"/>
  <c r="M11" i="9" s="1"/>
  <c r="J13" i="9"/>
  <c r="L13" i="9" s="1"/>
  <c r="M13" i="9" s="1"/>
  <c r="J15" i="9"/>
  <c r="L15" i="9" s="1"/>
  <c r="M15" i="9" s="1"/>
  <c r="J14" i="9"/>
  <c r="L14" i="9" s="1"/>
  <c r="M14" i="9" s="1"/>
  <c r="J9" i="9"/>
  <c r="L9" i="9" s="1"/>
  <c r="M9" i="9" s="1"/>
  <c r="J16" i="9"/>
  <c r="L16" i="9" s="1"/>
  <c r="M16" i="9" s="1"/>
  <c r="J17" i="9"/>
  <c r="L17" i="9" s="1"/>
  <c r="M17" i="9" s="1"/>
  <c r="J8" i="9"/>
  <c r="L8" i="9" s="1"/>
  <c r="J10" i="9"/>
  <c r="L10" i="9" s="1"/>
  <c r="M10" i="9" s="1"/>
  <c r="J12" i="9"/>
  <c r="L12" i="9" s="1"/>
  <c r="M12" i="9" s="1"/>
  <c r="I2" i="9" l="1"/>
  <c r="F4" i="9" s="1"/>
  <c r="M8" i="9"/>
  <c r="I4" i="9" l="1"/>
  <c r="D4" i="10"/>
  <c r="K18" i="9"/>
  <c r="L18" i="9" s="1"/>
  <c r="F18" i="10" l="1"/>
  <c r="G13" i="10"/>
  <c r="G10" i="10"/>
  <c r="G11" i="10"/>
  <c r="G9" i="10"/>
  <c r="G12" i="10"/>
  <c r="E4" i="10"/>
  <c r="G8" i="10"/>
  <c r="G17" i="10"/>
  <c r="G16" i="10"/>
  <c r="G15" i="10"/>
  <c r="G14" i="10"/>
  <c r="J16" i="10" l="1"/>
  <c r="L16" i="10" s="1"/>
  <c r="M16" i="10" s="1"/>
  <c r="J8" i="10"/>
  <c r="L8" i="10" s="1"/>
  <c r="J13" i="10"/>
  <c r="L13" i="10" s="1"/>
  <c r="M13" i="10" s="1"/>
  <c r="J12" i="10"/>
  <c r="L12" i="10" s="1"/>
  <c r="M12" i="10" s="1"/>
  <c r="J17" i="10"/>
  <c r="L17" i="10" s="1"/>
  <c r="M17" i="10" s="1"/>
  <c r="J10" i="10"/>
  <c r="L10" i="10" s="1"/>
  <c r="M10" i="10" s="1"/>
  <c r="J15" i="10"/>
  <c r="L15" i="10" s="1"/>
  <c r="M15" i="10" s="1"/>
  <c r="J9" i="10"/>
  <c r="L9" i="10" s="1"/>
  <c r="M9" i="10" s="1"/>
  <c r="J11" i="10"/>
  <c r="L11" i="10" s="1"/>
  <c r="M11" i="10" s="1"/>
  <c r="J14" i="10"/>
  <c r="L14" i="10" s="1"/>
  <c r="M14" i="10" s="1"/>
  <c r="I2" i="10" l="1"/>
  <c r="F4" i="10" s="1"/>
  <c r="M8" i="10"/>
  <c r="I4" i="10" l="1"/>
  <c r="D4" i="11"/>
  <c r="K18" i="10"/>
  <c r="L18" i="10" s="1"/>
  <c r="F18" i="11" l="1"/>
  <c r="G8" i="11"/>
  <c r="G9" i="11"/>
  <c r="G14" i="11"/>
  <c r="G13" i="11"/>
  <c r="G16" i="11"/>
  <c r="E4" i="11"/>
  <c r="G11" i="11"/>
  <c r="G17" i="11"/>
  <c r="G15" i="11"/>
  <c r="G12" i="11"/>
  <c r="G10" i="11"/>
  <c r="J14" i="11" l="1"/>
  <c r="L14" i="11" s="1"/>
  <c r="M14" i="11" s="1"/>
  <c r="J16" i="11"/>
  <c r="L16" i="11" s="1"/>
  <c r="M16" i="11" s="1"/>
  <c r="J9" i="11"/>
  <c r="L9" i="11" s="1"/>
  <c r="M9" i="11" s="1"/>
  <c r="J15" i="11"/>
  <c r="L15" i="11" s="1"/>
  <c r="M15" i="11" s="1"/>
  <c r="J12" i="11"/>
  <c r="L12" i="11" s="1"/>
  <c r="M12" i="11" s="1"/>
  <c r="J8" i="11"/>
  <c r="L8" i="11" s="1"/>
  <c r="J17" i="11"/>
  <c r="L17" i="11" s="1"/>
  <c r="M17" i="11" s="1"/>
  <c r="J13" i="11"/>
  <c r="L13" i="11" s="1"/>
  <c r="M13" i="11" s="1"/>
  <c r="J10" i="11"/>
  <c r="L10" i="11" s="1"/>
  <c r="M10" i="11" s="1"/>
  <c r="J11" i="11"/>
  <c r="L11" i="11" s="1"/>
  <c r="M11" i="11" s="1"/>
  <c r="I2" i="11" l="1"/>
  <c r="F4" i="11" s="1"/>
  <c r="M8" i="11"/>
  <c r="D4" i="12" l="1"/>
  <c r="I4" i="11"/>
  <c r="K18" i="11"/>
  <c r="L18" i="11" s="1"/>
  <c r="F18" i="12" l="1"/>
  <c r="G15" i="12"/>
  <c r="G10" i="12"/>
  <c r="G8" i="12"/>
  <c r="G9" i="12"/>
  <c r="G17" i="12"/>
  <c r="G12" i="12"/>
  <c r="G16" i="12"/>
  <c r="G11" i="12"/>
  <c r="E4" i="12"/>
  <c r="G14" i="12"/>
  <c r="G13" i="12"/>
  <c r="J13" i="12" l="1"/>
  <c r="L13" i="12" s="1"/>
  <c r="M13" i="12" s="1"/>
  <c r="J9" i="12"/>
  <c r="L9" i="12" s="1"/>
  <c r="M9" i="12" s="1"/>
  <c r="J11" i="12"/>
  <c r="L11" i="12" s="1"/>
  <c r="M11" i="12" s="1"/>
  <c r="J16" i="12"/>
  <c r="L16" i="12" s="1"/>
  <c r="M16" i="12" s="1"/>
  <c r="J12" i="12"/>
  <c r="L12" i="12" s="1"/>
  <c r="M12" i="12" s="1"/>
  <c r="J10" i="12"/>
  <c r="L10" i="12" s="1"/>
  <c r="M10" i="12" s="1"/>
  <c r="J17" i="12"/>
  <c r="L17" i="12" s="1"/>
  <c r="M17" i="12" s="1"/>
  <c r="J14" i="12"/>
  <c r="L14" i="12" s="1"/>
  <c r="M14" i="12" s="1"/>
  <c r="J8" i="12"/>
  <c r="L8" i="12" s="1"/>
  <c r="J15" i="12"/>
  <c r="L15" i="12" s="1"/>
  <c r="M15" i="12" s="1"/>
  <c r="M8" i="12" l="1"/>
  <c r="I2" i="12"/>
  <c r="F4" i="12" s="1"/>
  <c r="I4" i="12" l="1"/>
  <c r="K18" i="12"/>
  <c r="L18" i="12" s="1"/>
</calcChain>
</file>

<file path=xl/comments1.xml><?xml version="1.0" encoding="utf-8"?>
<comments xmlns="http://schemas.openxmlformats.org/spreadsheetml/2006/main">
  <authors>
    <author>tc={B55C2367-528D-4841-BB23-C4066130E4D0}</author>
    <author>tc={16BBAD93-6F81-4B63-B7F8-B3EDE63739A7}</author>
    <author>tc={587B0042-734E-4D5A-89CA-26F70A0C34ED}</author>
    <author>tc={509F176C-E747-444B-B622-6D5BC47982A7}</author>
    <author>tc={71A6F7B1-09F9-4675-BF05-E30B4492E21B}</author>
    <author>tc={181D55B0-6909-4319-AA6A-982016F7CD70}</author>
    <author>tc={C9AA2DF0-78A2-4909-8ABE-26446F791401}</author>
    <author>tc={88DD79DF-B6BB-43F6-A8FA-CFB206597B3F}</author>
    <author>tc={749CF765-772F-4A49-86DF-6CD58BEC07AE}</author>
    <author>tc={07356645-3094-4733-BF9D-DA662AAC262A}</author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PJCEdhFbrYv8jk3Ie+X/qNpf9g=="/>
    </ext>
  </extLst>
</comments>
</file>

<file path=xl/comments2.xml><?xml version="1.0" encoding="utf-8"?>
<comments xmlns="http://schemas.openxmlformats.org/spreadsheetml/2006/main">
  <authors>
    <author>tc={688FEA80-25FE-4B75-801E-3CA19B3D65FC}</author>
    <author>tc={CEEFC563-CA86-4D43-8A28-44C59565EF4E}</author>
    <author>tc={67270B89-2037-4C96-98AE-5AC1319F80E0}</author>
    <author>tc={A67FB370-0C52-49A8-A768-D7E315EF6814}</author>
    <author>tc={3539FD91-F263-4EEF-A963-3C45A456AB66}</author>
    <author>tc={911F194A-5361-48A6-BB68-1ADA0719DA33}</author>
    <author>tc={8A368ABE-FCEC-42C2-ABA5-0C33242F0033}</author>
    <author>tc={40CE3917-303A-4788-A324-9259519F025E}</author>
    <author>tc={61D265A0-D3CE-448D-8970-3F6F8B2C2890}</author>
    <author>tc={9B3A2961-CCBE-4C8B-9D39-B4D400A339C0}</author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3.xml><?xml version="1.0" encoding="utf-8"?>
<comments xmlns="http://schemas.openxmlformats.org/spreadsheetml/2006/main">
  <authors>
    <author>tc={D3C70F70-EF06-4993-8D58-DA19E78162EF}</author>
    <author>tc={482EA452-15E1-4C06-9E5B-1E2B1E779CD8}</author>
    <author>tc={9A534764-84B7-4D11-ACAE-E5B0C927D501}</author>
    <author>tc={1042266D-BD10-4E7A-A27E-E54248919544}</author>
    <author>tc={6AB3508A-F023-47E0-8758-9E254731109F}</author>
    <author>tc={E467A9D0-3AC5-48AA-AB4B-0596D221D80B}</author>
    <author>tc={F12B247E-BCA5-477C-B996-9CCAB97EBC73}</author>
    <author>tc={8BD41DE3-2870-4F87-8E2D-1ADC8683C45E}</author>
    <author>tc={2B760078-2817-46A2-84E7-B32BDF66B513}</author>
    <author>tc={A19E2F08-15C5-4CCF-9AE6-B026D0393041}</author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4.xml><?xml version="1.0" encoding="utf-8"?>
<comments xmlns="http://schemas.openxmlformats.org/spreadsheetml/2006/main">
  <authors>
    <author>tc={607E85AC-9A32-429A-8573-60CAA2E2CBE1}</author>
    <author>tc={B581FA51-5EBA-4EF3-8253-BC5F13F97ACB}</author>
    <author>tc={1D50B807-28CB-43F3-B1A8-D846F0D413B9}</author>
    <author>tc={97E5CDF9-55D6-498D-81F0-2259C41ABB07}</author>
    <author>tc={654B4EFE-0B9A-43F7-914D-757CF1F3E8C9}</author>
    <author>tc={AD8998AF-BD4D-4740-8218-D5E48EA496FB}</author>
    <author>tc={A206ADB7-07A0-447C-B4E8-C4759AA390F9}</author>
    <author>tc={745D8065-1CCB-4A4A-8DA3-9C0464129F3C}</author>
    <author>tc={0D9DA082-B953-4C29-8054-D9D1AB2A5627}</author>
    <author>tc={7A93F0BE-01CD-45D5-AD9B-AFF63BCD89AF}</author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5.xml><?xml version="1.0" encoding="utf-8"?>
<comments xmlns="http://schemas.openxmlformats.org/spreadsheetml/2006/main">
  <authors>
    <author>tc={1E98A9A8-8A31-4E85-A1E4-8D2B0D046D33}</author>
    <author>tc={635F5587-80CB-4175-82EB-8696C6EB688A}</author>
    <author>tc={2F5A09F0-B440-4069-A8B9-8C72BF0DD6C4}</author>
    <author>tc={38FC7AD3-3124-4A5E-BDE8-58C6037BC265}</author>
    <author>tc={731A9A4C-0552-4189-9240-15D17773F725}</author>
    <author>tc={A5087398-BF86-4E43-8F71-48466C1D45B9}</author>
    <author>tc={D90697C3-E758-437E-B73C-4FF449A2E749}</author>
    <author>tc={7BFADBC6-9362-469E-8D5C-202A68C2FE77}</author>
    <author>tc={8DE47843-3F50-4C53-84E8-E181295C736A}</author>
    <author>tc={D4C375FA-6293-45BD-833F-7360BA536125}</author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6.xml><?xml version="1.0" encoding="utf-8"?>
<comments xmlns="http://schemas.openxmlformats.org/spreadsheetml/2006/main">
  <authors>
    <author>tc={67964B61-810C-4DF8-91B9-EDB3014B5FE5}</author>
    <author>tc={C0C54AC5-B3BD-4CAE-A8E0-0DAA5C3199C0}</author>
    <author>tc={1BBFF5F6-B6EA-4BE6-A0FB-3C74693184DC}</author>
    <author>tc={AA5F370C-5DB6-4664-BFF2-2631DD80AF21}</author>
    <author>tc={421E120E-2047-4EB4-9508-9F38F8186301}</author>
    <author>tc={4AAA708A-8571-4DFC-A79E-3756C2F92E2B}</author>
    <author>tc={BC8B0F31-23E3-4FDA-A976-62F7687EBFAE}</author>
    <author>tc={16BEA4CA-31A5-4087-8E14-71966A7E5387}</author>
    <author>tc={C14A0E4E-BBB4-4492-9C97-EE12FDD28DA8}</author>
    <author>tc={FEF8E825-B3A9-4C57-9CA5-C61A739C92A8}</author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7.xml><?xml version="1.0" encoding="utf-8"?>
<comments xmlns="http://schemas.openxmlformats.org/spreadsheetml/2006/main">
  <authors>
    <author>tc={A0C285BA-F422-4DD9-9B84-EB210939840E}</author>
    <author>tc={40E5B91B-B676-455F-9368-D0A1AC144889}</author>
    <author>tc={B2A3DBD5-0D5C-42F5-9263-DB1694B43BC1}</author>
    <author>tc={4166CF13-92FA-4D1D-B5BD-0739D160D423}</author>
    <author>tc={7893E8D5-DE99-4C03-AE57-0DD7A8B8D782}</author>
    <author>tc={66B7981D-AD7C-43E2-BC9C-A617DEC2C203}</author>
    <author>tc={00A22400-096C-466C-A7E7-B4FBAD053C23}</author>
    <author>tc={A422C7BC-6ED1-4B5C-813A-9C0FDF863B37}</author>
    <author>tc={4052D1C2-B057-4DFE-AC2F-480A005CDCAB}</author>
    <author>tc={F8C20322-B2AB-4522-BF40-B2ACA39B5C31}</author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8.xml><?xml version="1.0" encoding="utf-8"?>
<comments xmlns="http://schemas.openxmlformats.org/spreadsheetml/2006/main">
  <authors>
    <author>tc={E83EB81F-37DE-4374-934A-DB95FAA4247E}</author>
    <author>tc={16EC303E-53C4-4F53-99A3-0F155DE169CF}</author>
    <author>tc={A782504A-B6F7-498C-B6FA-F9529EE00516}</author>
    <author>tc={B7F0E5A7-B09A-480D-8E54-2447CB993BB1}</author>
    <author>tc={5EA5737E-F53A-4530-BB43-1AAB510DEECE}</author>
    <author>tc={1D77E804-465B-4171-9176-39CB82D428CB}</author>
    <author>tc={DEC0A3F1-5812-4030-ABD7-59988F89926F}</author>
    <author>tc={D6DAED45-4578-4201-93C8-19F06DA3B647}</author>
    <author>tc={ED257713-68C3-4210-BCF1-B68356BB7592}</author>
    <author>tc={BB1F67A7-0656-4DEE-A61F-B9F0AD903AB7}</author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sharedStrings.xml><?xml version="1.0" encoding="utf-8"?>
<sst xmlns="http://schemas.openxmlformats.org/spreadsheetml/2006/main" count="247" uniqueCount="38">
  <si>
    <t>CAPITAL</t>
  </si>
  <si>
    <t>INICIAL</t>
  </si>
  <si>
    <t>INVESTIDO</t>
  </si>
  <si>
    <t>ATUAL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</si>
  <si>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</si>
  <si>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</si>
  <si>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</si>
  <si>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</si>
  <si>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</si>
  <si>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</si>
  <si>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</si>
  <si>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</si>
  <si>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</si>
  <si>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ELET3</t>
  </si>
  <si>
    <t>CSNA3</t>
  </si>
  <si>
    <t>ENBR3</t>
  </si>
  <si>
    <t>EGIE3</t>
  </si>
  <si>
    <t>TAEE3</t>
  </si>
  <si>
    <t>BBAS3</t>
  </si>
  <si>
    <t>yduq3</t>
  </si>
  <si>
    <t>ECOR3</t>
  </si>
  <si>
    <t>ITSA4</t>
  </si>
  <si>
    <t>CARTEIRA</t>
  </si>
  <si>
    <t>SANB4</t>
  </si>
  <si>
    <t>IBOVESPA</t>
  </si>
  <si>
    <t>Maio de 2020</t>
  </si>
  <si>
    <t>Rentabilidade Acumulada</t>
  </si>
  <si>
    <t>-&gt;</t>
  </si>
  <si>
    <t>Rentabilidade Mensal dos Ativos (sem caixa)</t>
  </si>
  <si>
    <t xml:space="preserve">      -&gt; Rentabilidade mensal da carteira</t>
  </si>
  <si>
    <t>RADL3</t>
  </si>
  <si>
    <t>WEGE3</t>
  </si>
  <si>
    <t>MGLU3</t>
  </si>
  <si>
    <t>B3SA3</t>
  </si>
  <si>
    <t>CNTO3</t>
  </si>
  <si>
    <t>BBDC3</t>
  </si>
  <si>
    <t>CEAB3</t>
  </si>
  <si>
    <t>PRIO3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</si>
</sst>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_-* #,##0_-;\-* #,##0_-;_-* &quot;-&quot;??_-;_-@"/>
  </numFmts>
  <fonts count="9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5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D9E2F3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0" fillId="2" borderId="1" xfId="0" applyFont="1" applyFill="1" applyBorder="1"/>
    <xf numFmtId="164" fontId="1" fillId="3" borderId="5" xfId="0" applyNumberFormat="1" applyFont="1" applyFill="1" applyBorder="1" applyAlignment="1">
      <alignment vertical="center"/>
    </xf>
    <xf numFmtId="164" fontId="1" fillId="3" borderId="11" xfId="0" applyNumberFormat="1" applyFont="1" applyFill="1" applyBorder="1" applyAlignment="1">
      <alignment vertical="center"/>
    </xf>
    <xf numFmtId="164" fontId="1" fillId="3" borderId="10" xfId="0" applyNumberFormat="1" applyFont="1" applyFill="1" applyBorder="1" applyAlignment="1">
      <alignment vertical="center"/>
    </xf>
    <xf numFmtId="165" fontId="1" fillId="3" borderId="5" xfId="0" applyNumberFormat="1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1" fillId="3" borderId="10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/>
    <xf numFmtId="164" fontId="0" fillId="4" borderId="6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 wrapText="1"/>
    </xf>
    <xf numFmtId="164" fontId="0" fillId="5" borderId="8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 vertical="center"/>
    </xf>
    <xf numFmtId="165" fontId="0" fillId="4" borderId="13" xfId="0" applyNumberFormat="1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164" fontId="0" fillId="4" borderId="14" xfId="0" applyNumberFormat="1" applyFont="1" applyFill="1" applyBorder="1" applyAlignment="1">
      <alignment horizontal="center" vertical="center"/>
    </xf>
    <xf numFmtId="165" fontId="0" fillId="5" borderId="14" xfId="0" applyNumberFormat="1" applyFont="1" applyFill="1" applyBorder="1" applyAlignment="1">
      <alignment horizontal="center" vertical="center"/>
    </xf>
    <xf numFmtId="165" fontId="0" fillId="5" borderId="15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9" fontId="0" fillId="5" borderId="15" xfId="0" applyNumberFormat="1" applyFont="1" applyFill="1" applyBorder="1" applyAlignment="1">
      <alignment horizontal="center" vertical="center"/>
    </xf>
    <xf numFmtId="164" fontId="0" fillId="4" borderId="13" xfId="0" applyNumberFormat="1" applyFont="1" applyFill="1" applyBorder="1" applyAlignment="1">
      <alignment horizontal="center" vertical="center"/>
    </xf>
    <xf numFmtId="10" fontId="0" fillId="4" borderId="9" xfId="0" applyNumberFormat="1" applyFont="1" applyFill="1" applyBorder="1" applyAlignment="1">
      <alignment horizontal="center" vertical="center"/>
    </xf>
    <xf numFmtId="10" fontId="0" fillId="4" borderId="12" xfId="0" applyNumberFormat="1" applyFont="1" applyFill="1" applyBorder="1" applyAlignment="1">
      <alignment horizontal="center" vertical="center"/>
    </xf>
    <xf numFmtId="166" fontId="0" fillId="4" borderId="12" xfId="0" applyNumberFormat="1" applyFont="1" applyFill="1" applyBorder="1" applyAlignment="1">
      <alignment horizontal="center" vertical="center"/>
    </xf>
    <xf numFmtId="165" fontId="0" fillId="4" borderId="12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3" fillId="6" borderId="23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5" fillId="4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/>
    <xf numFmtId="10" fontId="8" fillId="0" borderId="9" xfId="0" applyNumberFormat="1" applyFon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5" borderId="4" xfId="0" applyFont="1" applyFill="1" applyBorder="1"/>
    <xf numFmtId="0" fontId="7" fillId="4" borderId="17" xfId="0" applyFont="1" applyFill="1" applyBorder="1" applyAlignment="1">
      <alignment horizontal="center" vertical="center"/>
    </xf>
    <xf numFmtId="0" fontId="2" fillId="5" borderId="17" xfId="0" applyFont="1" applyFill="1" applyBorder="1"/>
    <xf numFmtId="0" fontId="6" fillId="4" borderId="18" xfId="0" applyNumberFormat="1" applyFont="1" applyFill="1" applyBorder="1" applyAlignment="1">
      <alignment horizontal="center" vertical="center"/>
    </xf>
    <xf numFmtId="0" fontId="4" fillId="4" borderId="19" xfId="0" applyNumberFormat="1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AF0D64E0-7DFC-437F-B6DE-A430506BE56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FEB4A8F1-C878-4E08-B646-3346E39FF3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BE647A19-391C-45E8-8194-4F99F6D3335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13F889FD-3B29-40F8-9D02-2D2F86BDF6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4BAA7CF8-913D-4081-9439-6AA84C2BAA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901EFD3E-BBB6-482E-901E-C49181D87F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48C4032A-004B-4A15-8F58-BD1695A73A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éssia Santana" id="{D2815B33-11D7-49E5-97A6-8F244408F7FE}" userId="Késsia Santana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B55C2367-528D-4841-BB23-C4066130E4D0}">
    <text>Inserir código dos ativos que se deseja comprar</text>
  </threadedComment>
  <threadedComment ref="E7" dT="2020-04-27T19:44:42.32" personId="{D2815B33-11D7-49E5-97A6-8F244408F7FE}" id="{16BBAD93-6F81-4B63-B7F8-B3EDE63739A7}">
    <text>Composição desejada pelo membro (percentual da carteira)</text>
  </threadedComment>
  <threadedComment ref="F7" dT="2020-04-27T19:45:28.33" personId="{D2815B33-11D7-49E5-97A6-8F244408F7FE}" id="{587B0042-734E-4D5A-89CA-26F70A0C34ED}">
    <text>Preço baseados no fechamento do último pregão do mês.</text>
  </threadedComment>
  <threadedComment ref="G7" dT="2020-04-27T19:48:28.11" personId="{D2815B33-11D7-49E5-97A6-8F244408F7FE}" id="{509F176C-E747-444B-B622-6D5BC47982A7}">
    <text>Nº REAL DE LOTES SEGUNDO A FÓRMULA</text>
  </threadedComment>
  <threadedComment ref="H7" dT="2020-04-27T19:48:41.34" personId="{D2815B33-11D7-49E5-97A6-8F244408F7FE}" id="{71A6F7B1-09F9-4675-BF05-E30B4492E21B}">
    <text>Nº REAL DE LOTES DESEJADO</text>
  </threadedComment>
  <threadedComment ref="J7" dT="2020-04-27T19:49:07.36" personId="{D2815B33-11D7-49E5-97A6-8F244408F7FE}" id="{181D55B0-6909-4319-AA6A-982016F7CD70}">
    <text>Composição final da carteira com base no que realmente foi "comprado"</text>
  </threadedComment>
  <threadedComment ref="K7" dT="2020-04-27T19:49:37.46" personId="{D2815B33-11D7-49E5-97A6-8F244408F7FE}" id="{C9AA2DF0-78A2-4909-8ABE-26446F791401}">
    <text>Cotação de fechamento do mês</text>
  </threadedComment>
  <threadedComment ref="L7" dT="2020-04-27T19:50:30.02" personId="{D2815B33-11D7-49E5-97A6-8F244408F7FE}" id="{88DD79DF-B6BB-43F6-A8FA-CFB206597B3F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749CF765-772F-4A49-86DF-6CD58BEC07AE}">
    <text>Pontuação de fechamento do Ibovespa no último dia do mês anterior</text>
  </threadedComment>
  <threadedComment ref="K19" dT="2020-04-27T19:42:31.26" personId="{D2815B33-11D7-49E5-97A6-8F244408F7FE}" id="{07356645-3094-4733-BF9D-DA662AAC262A}">
    <text>Pontuação de fechamento do Ibovespa no mês correspondente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88FEA80-25FE-4B75-801E-3CA19B3D65FC}">
    <text>Inserir código dos ativos que se deseja comprar</text>
  </threadedComment>
  <threadedComment ref="E7" dT="2020-04-27T19:44:42.32" personId="{D2815B33-11D7-49E5-97A6-8F244408F7FE}" id="{CEEFC563-CA86-4D43-8A28-44C59565EF4E}">
    <text>Composição desejada pelo membro (percentual da carteira)</text>
  </threadedComment>
  <threadedComment ref="F7" dT="2020-04-27T19:45:28.33" personId="{D2815B33-11D7-49E5-97A6-8F244408F7FE}" id="{67270B89-2037-4C96-98AE-5AC1319F80E0}">
    <text>Preço baseados no fechamento do último pregão do mês.</text>
  </threadedComment>
  <threadedComment ref="G7" dT="2020-04-27T19:48:28.11" personId="{D2815B33-11D7-49E5-97A6-8F244408F7FE}" id="{A67FB370-0C52-49A8-A768-D7E315EF6814}">
    <text>Nº REAL DE LOTES SEGUNDO A FÓRMULA</text>
  </threadedComment>
  <threadedComment ref="H7" dT="2020-04-27T19:48:41.34" personId="{D2815B33-11D7-49E5-97A6-8F244408F7FE}" id="{3539FD91-F263-4EEF-A963-3C45A456AB66}">
    <text>Nº REAL DE LOTES DESEJADO</text>
  </threadedComment>
  <threadedComment ref="J7" dT="2020-04-27T19:49:07.36" personId="{D2815B33-11D7-49E5-97A6-8F244408F7FE}" id="{911F194A-5361-48A6-BB68-1ADA0719DA33}">
    <text>Composição final da carteira com base no que realmente foi "comprado"</text>
  </threadedComment>
  <threadedComment ref="K7" dT="2020-04-27T19:49:37.46" personId="{D2815B33-11D7-49E5-97A6-8F244408F7FE}" id="{8A368ABE-FCEC-42C2-ABA5-0C33242F0033}">
    <text>Cotação de fechamento do mês</text>
  </threadedComment>
  <threadedComment ref="L7" dT="2020-04-27T19:50:30.02" personId="{D2815B33-11D7-49E5-97A6-8F244408F7FE}" id="{40CE3917-303A-4788-A324-9259519F02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61D265A0-D3CE-448D-8970-3F6F8B2C2890}">
    <text>Pontuação de fechamento do Ibovespa no último dia do mês anterior</text>
  </threadedComment>
  <threadedComment ref="K19" dT="2020-04-27T19:42:31.26" personId="{D2815B33-11D7-49E5-97A6-8F244408F7FE}" id="{9B3A2961-CCBE-4C8B-9D39-B4D400A339C0}">
    <text>Pontuação de fechamento do Ibovespa no mês correspondente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D3C70F70-EF06-4993-8D58-DA19E78162EF}">
    <text>Inserir código dos ativos que se deseja comprar</text>
  </threadedComment>
  <threadedComment ref="E7" dT="2020-04-27T19:44:42.32" personId="{D2815B33-11D7-49E5-97A6-8F244408F7FE}" id="{482EA452-15E1-4C06-9E5B-1E2B1E779CD8}">
    <text>Composição desejada pelo membro (percentual da carteira)</text>
  </threadedComment>
  <threadedComment ref="F7" dT="2020-04-27T19:45:28.33" personId="{D2815B33-11D7-49E5-97A6-8F244408F7FE}" id="{9A534764-84B7-4D11-ACAE-E5B0C927D501}">
    <text>Preço baseados no fechamento do último pregão do mês.</text>
  </threadedComment>
  <threadedComment ref="G7" dT="2020-04-27T19:48:28.11" personId="{D2815B33-11D7-49E5-97A6-8F244408F7FE}" id="{1042266D-BD10-4E7A-A27E-E54248919544}">
    <text>Nº REAL DE LOTES SEGUNDO A FÓRMULA</text>
  </threadedComment>
  <threadedComment ref="H7" dT="2020-04-27T19:48:41.34" personId="{D2815B33-11D7-49E5-97A6-8F244408F7FE}" id="{6AB3508A-F023-47E0-8758-9E254731109F}">
    <text>Nº REAL DE LOTES DESEJADO</text>
  </threadedComment>
  <threadedComment ref="J7" dT="2020-04-27T19:49:07.36" personId="{D2815B33-11D7-49E5-97A6-8F244408F7FE}" id="{E467A9D0-3AC5-48AA-AB4B-0596D221D80B}">
    <text>Composição final da carteira com base no que realmente foi "comprado"</text>
  </threadedComment>
  <threadedComment ref="K7" dT="2020-04-27T19:49:37.46" personId="{D2815B33-11D7-49E5-97A6-8F244408F7FE}" id="{F12B247E-BCA5-477C-B996-9CCAB97EBC73}">
    <text>Cotação de fechamento do mês</text>
  </threadedComment>
  <threadedComment ref="L7" dT="2020-04-27T19:50:30.02" personId="{D2815B33-11D7-49E5-97A6-8F244408F7FE}" id="{8BD41DE3-2870-4F87-8E2D-1ADC8683C4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2B760078-2817-46A2-84E7-B32BDF66B513}">
    <text>Pontuação de fechamento do Ibovespa no último dia do mês anterior</text>
  </threadedComment>
  <threadedComment ref="K19" dT="2020-04-27T19:42:31.26" personId="{D2815B33-11D7-49E5-97A6-8F244408F7FE}" id="{A19E2F08-15C5-4CCF-9AE6-B026D0393041}">
    <text>Pontuação de fechamento do Ibovespa no mês correspondente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07E85AC-9A32-429A-8573-60CAA2E2CBE1}">
    <text>Inserir código dos ativos que se deseja comprar</text>
  </threadedComment>
  <threadedComment ref="E7" dT="2020-04-27T19:44:42.32" personId="{D2815B33-11D7-49E5-97A6-8F244408F7FE}" id="{B581FA51-5EBA-4EF3-8253-BC5F13F97ACB}">
    <text>Composição desejada pelo membro (percentual da carteira)</text>
  </threadedComment>
  <threadedComment ref="F7" dT="2020-04-27T19:45:28.33" personId="{D2815B33-11D7-49E5-97A6-8F244408F7FE}" id="{1D50B807-28CB-43F3-B1A8-D846F0D413B9}">
    <text>Preço baseados no fechamento do último pregão do mês.</text>
  </threadedComment>
  <threadedComment ref="G7" dT="2020-04-27T19:48:28.11" personId="{D2815B33-11D7-49E5-97A6-8F244408F7FE}" id="{97E5CDF9-55D6-498D-81F0-2259C41ABB07}">
    <text>Nº REAL DE LOTES SEGUNDO A FÓRMULA</text>
  </threadedComment>
  <threadedComment ref="H7" dT="2020-04-27T19:48:41.34" personId="{D2815B33-11D7-49E5-97A6-8F244408F7FE}" id="{654B4EFE-0B9A-43F7-914D-757CF1F3E8C9}">
    <text>Nº REAL DE LOTES DESEJADO</text>
  </threadedComment>
  <threadedComment ref="J7" dT="2020-04-27T19:49:07.36" personId="{D2815B33-11D7-49E5-97A6-8F244408F7FE}" id="{AD8998AF-BD4D-4740-8218-D5E48EA496FB}">
    <text>Composição final da carteira com base no que realmente foi "comprado"</text>
  </threadedComment>
  <threadedComment ref="K7" dT="2020-04-27T19:49:37.46" personId="{D2815B33-11D7-49E5-97A6-8F244408F7FE}" id="{A206ADB7-07A0-447C-B4E8-C4759AA390F9}">
    <text>Cotação de fechamento do mês</text>
  </threadedComment>
  <threadedComment ref="L7" dT="2020-04-27T19:50:30.02" personId="{D2815B33-11D7-49E5-97A6-8F244408F7FE}" id="{745D8065-1CCB-4A4A-8DA3-9C0464129F3C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0D9DA082-B953-4C29-8054-D9D1AB2A5627}">
    <text>Pontuação de fechamento do Ibovespa no último dia do mês anterior</text>
  </threadedComment>
  <threadedComment ref="K19" dT="2020-04-27T19:42:31.26" personId="{D2815B33-11D7-49E5-97A6-8F244408F7FE}" id="{7A93F0BE-01CD-45D5-AD9B-AFF63BCD89AF}">
    <text>Pontuação de fechamento do Ibovespa no mês correspondente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1E98A9A8-8A31-4E85-A1E4-8D2B0D046D33}">
    <text>Inserir código dos ativos que se deseja comprar</text>
  </threadedComment>
  <threadedComment ref="E7" dT="2020-04-27T19:44:42.32" personId="{D2815B33-11D7-49E5-97A6-8F244408F7FE}" id="{635F5587-80CB-4175-82EB-8696C6EB688A}">
    <text>Composição desejada pelo membro (percentual da carteira)</text>
  </threadedComment>
  <threadedComment ref="F7" dT="2020-04-27T19:45:28.33" personId="{D2815B33-11D7-49E5-97A6-8F244408F7FE}" id="{2F5A09F0-B440-4069-A8B9-8C72BF0DD6C4}">
    <text>Preço baseados no fechamento do último pregão do mês.</text>
  </threadedComment>
  <threadedComment ref="G7" dT="2020-04-27T19:48:28.11" personId="{D2815B33-11D7-49E5-97A6-8F244408F7FE}" id="{38FC7AD3-3124-4A5E-BDE8-58C6037BC265}">
    <text>Nº REAL DE LOTES SEGUNDO A FÓRMULA</text>
  </threadedComment>
  <threadedComment ref="H7" dT="2020-04-27T19:48:41.34" personId="{D2815B33-11D7-49E5-97A6-8F244408F7FE}" id="{731A9A4C-0552-4189-9240-15D17773F725}">
    <text>Nº REAL DE LOTES DESEJADO</text>
  </threadedComment>
  <threadedComment ref="J7" dT="2020-04-27T19:49:07.36" personId="{D2815B33-11D7-49E5-97A6-8F244408F7FE}" id="{A5087398-BF86-4E43-8F71-48466C1D45B9}">
    <text>Composição final da carteira com base no que realmente foi "comprado"</text>
  </threadedComment>
  <threadedComment ref="K7" dT="2020-04-27T19:49:37.46" personId="{D2815B33-11D7-49E5-97A6-8F244408F7FE}" id="{D90697C3-E758-437E-B73C-4FF449A2E749}">
    <text>Cotação de fechamento do mês</text>
  </threadedComment>
  <threadedComment ref="L7" dT="2020-04-27T19:50:30.02" personId="{D2815B33-11D7-49E5-97A6-8F244408F7FE}" id="{7BFADBC6-9362-469E-8D5C-202A68C2FE7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8DE47843-3F50-4C53-84E8-E181295C736A}">
    <text>Pontuação de fechamento do Ibovespa no último dia do mês anterior</text>
  </threadedComment>
  <threadedComment ref="K19" dT="2020-04-27T19:42:31.26" personId="{D2815B33-11D7-49E5-97A6-8F244408F7FE}" id="{D4C375FA-6293-45BD-833F-7360BA536125}">
    <text>Pontuação de fechamento do Ibovespa no mês correspondente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7964B61-810C-4DF8-91B9-EDB3014B5FE5}">
    <text>Inserir código dos ativos que se deseja comprar</text>
  </threadedComment>
  <threadedComment ref="E7" dT="2020-04-27T19:44:42.32" personId="{D2815B33-11D7-49E5-97A6-8F244408F7FE}" id="{C0C54AC5-B3BD-4CAE-A8E0-0DAA5C3199C0}">
    <text>Composição desejada pelo membro (percentual da carteira)</text>
  </threadedComment>
  <threadedComment ref="F7" dT="2020-04-27T19:45:28.33" personId="{D2815B33-11D7-49E5-97A6-8F244408F7FE}" id="{1BBFF5F6-B6EA-4BE6-A0FB-3C74693184DC}">
    <text>Preço baseados no fechamento do último pregão do mês.</text>
  </threadedComment>
  <threadedComment ref="G7" dT="2020-04-27T19:48:28.11" personId="{D2815B33-11D7-49E5-97A6-8F244408F7FE}" id="{AA5F370C-5DB6-4664-BFF2-2631DD80AF21}">
    <text>Nº REAL DE LOTES SEGUNDO A FÓRMULA</text>
  </threadedComment>
  <threadedComment ref="H7" dT="2020-04-27T19:48:41.34" personId="{D2815B33-11D7-49E5-97A6-8F244408F7FE}" id="{421E120E-2047-4EB4-9508-9F38F8186301}">
    <text>Nº REAL DE LOTES DESEJADO</text>
  </threadedComment>
  <threadedComment ref="J7" dT="2020-04-27T19:49:07.36" personId="{D2815B33-11D7-49E5-97A6-8F244408F7FE}" id="{4AAA708A-8571-4DFC-A79E-3756C2F92E2B}">
    <text>Composição final da carteira com base no que realmente foi "comprado"</text>
  </threadedComment>
  <threadedComment ref="K7" dT="2020-04-27T19:49:37.46" personId="{D2815B33-11D7-49E5-97A6-8F244408F7FE}" id="{BC8B0F31-23E3-4FDA-A976-62F7687EBFAE}">
    <text>Cotação de fechamento do mês</text>
  </threadedComment>
  <threadedComment ref="L7" dT="2020-04-27T19:50:30.02" personId="{D2815B33-11D7-49E5-97A6-8F244408F7FE}" id="{16BEA4CA-31A5-4087-8E14-71966A7E538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C14A0E4E-BBB4-4492-9C97-EE12FDD28DA8}">
    <text>Pontuação de fechamento do Ibovespa no último dia do mês anterior</text>
  </threadedComment>
  <threadedComment ref="K19" dT="2020-04-27T19:42:31.26" personId="{D2815B33-11D7-49E5-97A6-8F244408F7FE}" id="{FEF8E825-B3A9-4C57-9CA5-C61A739C92A8}">
    <text>Pontuação de fechamento do Ibovespa no mês correspondente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A0C285BA-F422-4DD9-9B84-EB210939840E}">
    <text>Inserir código dos ativos que se deseja comprar</text>
  </threadedComment>
  <threadedComment ref="E7" dT="2020-04-27T19:44:42.32" personId="{D2815B33-11D7-49E5-97A6-8F244408F7FE}" id="{40E5B91B-B676-455F-9368-D0A1AC144889}">
    <text>Composição desejada pelo membro (percentual da carteira)</text>
  </threadedComment>
  <threadedComment ref="F7" dT="2020-04-27T19:45:28.33" personId="{D2815B33-11D7-49E5-97A6-8F244408F7FE}" id="{B2A3DBD5-0D5C-42F5-9263-DB1694B43BC1}">
    <text>Preço baseados no fechamento do último pregão do mês.</text>
  </threadedComment>
  <threadedComment ref="G7" dT="2020-04-27T19:48:28.11" personId="{D2815B33-11D7-49E5-97A6-8F244408F7FE}" id="{4166CF13-92FA-4D1D-B5BD-0739D160D423}">
    <text>Nº REAL DE LOTES SEGUNDO A FÓRMULA</text>
  </threadedComment>
  <threadedComment ref="H7" dT="2020-04-27T19:48:41.34" personId="{D2815B33-11D7-49E5-97A6-8F244408F7FE}" id="{7893E8D5-DE99-4C03-AE57-0DD7A8B8D782}">
    <text>Nº REAL DE LOTES DESEJADO</text>
  </threadedComment>
  <threadedComment ref="J7" dT="2020-04-27T19:49:07.36" personId="{D2815B33-11D7-49E5-97A6-8F244408F7FE}" id="{66B7981D-AD7C-43E2-BC9C-A617DEC2C203}">
    <text>Composição final da carteira com base no que realmente foi "comprado"</text>
  </threadedComment>
  <threadedComment ref="K7" dT="2020-04-27T19:49:37.46" personId="{D2815B33-11D7-49E5-97A6-8F244408F7FE}" id="{00A22400-096C-466C-A7E7-B4FBAD053C23}">
    <text>Cotação de fechamento do mês</text>
  </threadedComment>
  <threadedComment ref="L7" dT="2020-04-27T19:50:30.02" personId="{D2815B33-11D7-49E5-97A6-8F244408F7FE}" id="{A422C7BC-6ED1-4B5C-813A-9C0FDF863B3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4052D1C2-B057-4DFE-AC2F-480A005CDCAB}">
    <text>Pontuação de fechamento do Ibovespa no último dia do mês anterior</text>
  </threadedComment>
  <threadedComment ref="K19" dT="2020-04-27T19:42:31.26" personId="{D2815B33-11D7-49E5-97A6-8F244408F7FE}" id="{F8C20322-B2AB-4522-BF40-B2ACA39B5C31}">
    <text>Pontuação de fechamento do Ibovespa no mês correspondente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E83EB81F-37DE-4374-934A-DB95FAA4247E}">
    <text>Inserir código dos ativos que se deseja comprar</text>
  </threadedComment>
  <threadedComment ref="E7" dT="2020-04-27T19:44:42.32" personId="{D2815B33-11D7-49E5-97A6-8F244408F7FE}" id="{16EC303E-53C4-4F53-99A3-0F155DE169CF}">
    <text>Composição desejada pelo membro (percentual da carteira)</text>
  </threadedComment>
  <threadedComment ref="F7" dT="2020-04-27T19:45:28.33" personId="{D2815B33-11D7-49E5-97A6-8F244408F7FE}" id="{A782504A-B6F7-498C-B6FA-F9529EE00516}">
    <text>Preço baseados no fechamento do último pregão do mês.</text>
  </threadedComment>
  <threadedComment ref="G7" dT="2020-04-27T19:48:28.11" personId="{D2815B33-11D7-49E5-97A6-8F244408F7FE}" id="{B7F0E5A7-B09A-480D-8E54-2447CB993BB1}">
    <text>Nº REAL DE LOTES SEGUNDO A FÓRMULA</text>
  </threadedComment>
  <threadedComment ref="H7" dT="2020-04-27T19:48:41.34" personId="{D2815B33-11D7-49E5-97A6-8F244408F7FE}" id="{5EA5737E-F53A-4530-BB43-1AAB510DEECE}">
    <text>Nº REAL DE LOTES DESEJADO</text>
  </threadedComment>
  <threadedComment ref="J7" dT="2020-04-27T19:49:07.36" personId="{D2815B33-11D7-49E5-97A6-8F244408F7FE}" id="{1D77E804-465B-4171-9176-39CB82D428CB}">
    <text>Composição final da carteira com base no que realmente foi "comprado"</text>
  </threadedComment>
  <threadedComment ref="K7" dT="2020-04-27T19:49:37.46" personId="{D2815B33-11D7-49E5-97A6-8F244408F7FE}" id="{DEC0A3F1-5812-4030-ABD7-59988F89926F}">
    <text>Cotação de fechamento do mês</text>
  </threadedComment>
  <threadedComment ref="L7" dT="2020-04-27T19:50:30.02" personId="{D2815B33-11D7-49E5-97A6-8F244408F7FE}" id="{D6DAED45-4578-4201-93C8-19F06DA3B64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ED257713-68C3-4210-BCF1-B68356BB7592}">
    <text>Pontuação de fechamento do Ibovespa no último dia do mês anterior</text>
  </threadedComment>
  <threadedComment ref="K19" dT="2020-04-27T19:42:31.26" personId="{D2815B33-11D7-49E5-97A6-8F244408F7FE}" id="{BB1F67A7-0656-4DEE-A61F-B9F0AD903AB7}">
    <text>Pontuação de fechamento do Ibovespa no mês correspondente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tabSelected="1" workbookViewId="0">
      <selection activeCell="D8" sqref="D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v>100000</v>
      </c>
      <c r="E4" s="19">
        <f>IF(SUM(I8:I17)&lt;=D4,SUM(I8:I17),"VALOR ACIMA DO DISPONÍVEL")</f>
        <v>99897.3</v>
      </c>
      <c r="F4" s="20">
        <f>(E4*I2)+E4+(D4-E4)</f>
        <v>100000</v>
      </c>
      <c r="G4" s="13"/>
      <c r="H4" s="13"/>
      <c r="I4" s="37">
        <f>F4/D4-1</f>
        <v>0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31</v>
      </c>
      <c r="E8" s="25">
        <v>0.15</v>
      </c>
      <c r="F8" s="26">
        <v>39.94</v>
      </c>
      <c r="G8" s="27">
        <f t="shared" ref="G8:H17" si="0">((E8*$D$4)/100)/F8</f>
        <v>3.7556334501752633</v>
      </c>
      <c r="H8" s="28">
        <v>4</v>
      </c>
      <c r="I8" s="29">
        <f>H8*F8*100</f>
        <v>15976</v>
      </c>
      <c r="J8" s="30">
        <f t="shared" ref="J8:J17" si="1">I8/$E$4</f>
        <v>0.15992424219673604</v>
      </c>
      <c r="K8" s="31">
        <v>39.94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35</v>
      </c>
      <c r="E9" s="25">
        <v>0.15</v>
      </c>
      <c r="F9" s="26">
        <v>17.559999999999999</v>
      </c>
      <c r="G9" s="27">
        <f t="shared" si="0"/>
        <v>8.5421412300683386</v>
      </c>
      <c r="H9" s="28">
        <v>8.5</v>
      </c>
      <c r="I9" s="29">
        <f t="shared" ref="I9:I17" si="4">H9*F9*100</f>
        <v>14926</v>
      </c>
      <c r="J9" s="30">
        <f t="shared" si="1"/>
        <v>0.14941344761069619</v>
      </c>
      <c r="K9" s="31">
        <v>17.559999999999999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30</v>
      </c>
      <c r="E10" s="25">
        <v>0.12</v>
      </c>
      <c r="F10" s="26">
        <v>104.78</v>
      </c>
      <c r="G10" s="27">
        <f t="shared" si="0"/>
        <v>1.1452567283832793</v>
      </c>
      <c r="H10" s="28">
        <v>1.1000000000000001</v>
      </c>
      <c r="I10" s="29">
        <f t="shared" si="4"/>
        <v>11525.800000000001</v>
      </c>
      <c r="J10" s="30">
        <f t="shared" si="1"/>
        <v>0.11537649165693167</v>
      </c>
      <c r="K10" s="31">
        <v>104.78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0.12</v>
      </c>
      <c r="F11" s="26">
        <v>39.119999999999997</v>
      </c>
      <c r="G11" s="27">
        <f t="shared" si="0"/>
        <v>3.0674846625766872</v>
      </c>
      <c r="H11" s="28">
        <v>3</v>
      </c>
      <c r="I11" s="29">
        <f t="shared" si="4"/>
        <v>11735.999999999998</v>
      </c>
      <c r="J11" s="30">
        <f t="shared" si="1"/>
        <v>0.11748065263025124</v>
      </c>
      <c r="K11" s="31">
        <v>39.119999999999997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33</v>
      </c>
      <c r="E12" s="25">
        <v>0.11</v>
      </c>
      <c r="F12" s="26">
        <v>38.42</v>
      </c>
      <c r="G12" s="27">
        <f t="shared" si="0"/>
        <v>2.8630921395106714</v>
      </c>
      <c r="H12" s="28">
        <v>3</v>
      </c>
      <c r="I12" s="29">
        <f t="shared" si="4"/>
        <v>11526</v>
      </c>
      <c r="J12" s="30">
        <f t="shared" si="1"/>
        <v>0.11537849371304329</v>
      </c>
      <c r="K12" s="31">
        <v>38.42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32</v>
      </c>
      <c r="E13" s="25">
        <v>0.1</v>
      </c>
      <c r="F13" s="26">
        <v>49.7</v>
      </c>
      <c r="G13" s="27">
        <f t="shared" si="0"/>
        <v>2.0120724346076457</v>
      </c>
      <c r="H13" s="28">
        <v>2</v>
      </c>
      <c r="I13" s="29">
        <f t="shared" si="4"/>
        <v>9940</v>
      </c>
      <c r="J13" s="30">
        <f t="shared" si="1"/>
        <v>9.9502188747844028E-2</v>
      </c>
      <c r="K13" s="31">
        <v>49.7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15</v>
      </c>
      <c r="E14" s="25">
        <v>0.1</v>
      </c>
      <c r="F14" s="26">
        <v>17</v>
      </c>
      <c r="G14" s="27">
        <f t="shared" si="0"/>
        <v>5.882352941176471</v>
      </c>
      <c r="H14" s="28">
        <v>5.7</v>
      </c>
      <c r="I14" s="29">
        <f t="shared" si="4"/>
        <v>9690</v>
      </c>
      <c r="J14" s="30">
        <f t="shared" si="1"/>
        <v>9.6999618608310731E-2</v>
      </c>
      <c r="K14" s="31">
        <v>17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37</v>
      </c>
      <c r="E15" s="25">
        <v>0.05</v>
      </c>
      <c r="F15" s="26">
        <v>20.45</v>
      </c>
      <c r="G15" s="27">
        <f t="shared" si="0"/>
        <v>2.4449877750611249</v>
      </c>
      <c r="H15" s="28">
        <v>2.5</v>
      </c>
      <c r="I15" s="29">
        <f t="shared" si="4"/>
        <v>5112.5</v>
      </c>
      <c r="J15" s="30">
        <f t="shared" si="1"/>
        <v>5.1177559353455998E-2</v>
      </c>
      <c r="K15" s="31">
        <v>20.45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34</v>
      </c>
      <c r="E16" s="25">
        <v>0.05</v>
      </c>
      <c r="F16" s="26">
        <v>31.6</v>
      </c>
      <c r="G16" s="27">
        <f t="shared" si="0"/>
        <v>1.5822784810126582</v>
      </c>
      <c r="H16" s="28">
        <v>1.5</v>
      </c>
      <c r="I16" s="29">
        <f t="shared" si="4"/>
        <v>4740.0000000000009</v>
      </c>
      <c r="J16" s="30">
        <f t="shared" si="1"/>
        <v>4.7448729845551388E-2</v>
      </c>
      <c r="K16" s="31">
        <v>31.6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36</v>
      </c>
      <c r="E17" s="25">
        <v>0.05</v>
      </c>
      <c r="F17" s="26">
        <v>9.4499999999999993</v>
      </c>
      <c r="G17" s="27">
        <f t="shared" si="0"/>
        <v>5.2910052910052912</v>
      </c>
      <c r="H17" s="28">
        <v>5</v>
      </c>
      <c r="I17" s="29">
        <f t="shared" si="4"/>
        <v>4725</v>
      </c>
      <c r="J17" s="30">
        <f t="shared" si="1"/>
        <v>4.7298575637179381E-2</v>
      </c>
      <c r="K17" s="31">
        <v>9.4499999999999993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>
        <v>100000</v>
      </c>
      <c r="G18" s="3"/>
      <c r="H18" s="3"/>
      <c r="I18" s="3"/>
      <c r="J18" s="4"/>
      <c r="K18" s="2">
        <f>F4</f>
        <v>100000</v>
      </c>
      <c r="L18" s="43">
        <f t="shared" ref="L18:L19" si="5">(K18/F18-1)</f>
        <v>0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80505.89</v>
      </c>
      <c r="G19" s="6"/>
      <c r="H19" s="6"/>
      <c r="I19" s="6"/>
      <c r="J19" s="7"/>
      <c r="K19" s="5">
        <v>80505.89</v>
      </c>
      <c r="L19" s="43">
        <f t="shared" si="5"/>
        <v>0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L19:M19"/>
    <mergeCell ref="D2:F2"/>
    <mergeCell ref="L7:M7"/>
    <mergeCell ref="L18:M18"/>
    <mergeCell ref="C6:M6"/>
    <mergeCell ref="C7:D7"/>
    <mergeCell ref="C18:E18"/>
    <mergeCell ref="C19:E19"/>
  </mergeCells>
  <conditionalFormatting sqref="M8:M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7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f>Maio!F4</f>
        <v>100000</v>
      </c>
      <c r="E4" s="19" t="str">
        <f>IF(SUM(I8:I17)&lt;=D4,SUM(I8:I17),"VALOR ACIMA DO DISPONÍVEL")</f>
        <v>VALOR ACIMA DO DISPONÍVEL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5.9844404548174746</v>
      </c>
      <c r="H8" s="28">
        <v>6.27</v>
      </c>
      <c r="I8" s="29">
        <f>H8*F8*100</f>
        <v>10477.17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2.8368794326241136</v>
      </c>
      <c r="H9" s="28">
        <v>2.97</v>
      </c>
      <c r="I9" s="29">
        <f t="shared" ref="I9:I17" si="4">H9*F9*100</f>
        <v>10469.250000000002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>
        <f t="shared" si="0"/>
        <v>10.111223458038422</v>
      </c>
      <c r="H10" s="28">
        <v>10.6</v>
      </c>
      <c r="I10" s="29">
        <f t="shared" si="4"/>
        <v>10483.4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>
        <f t="shared" si="0"/>
        <v>2.3004370830457788</v>
      </c>
      <c r="H11" s="28">
        <v>2.41</v>
      </c>
      <c r="I11" s="29">
        <f t="shared" si="4"/>
        <v>10476.27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>
        <f t="shared" si="0"/>
        <v>3.4482758620689653</v>
      </c>
      <c r="H12" s="28">
        <v>3.62</v>
      </c>
      <c r="I12" s="29">
        <f t="shared" si="4"/>
        <v>10498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>
        <f t="shared" si="0"/>
        <v>5.2910052910052912</v>
      </c>
      <c r="H13" s="28">
        <v>5.55</v>
      </c>
      <c r="I13" s="29">
        <f t="shared" si="4"/>
        <v>10489.499999999998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>
        <f t="shared" si="0"/>
        <v>9.2936802973977706</v>
      </c>
      <c r="H14" s="28">
        <v>7.94</v>
      </c>
      <c r="I14" s="29">
        <f t="shared" si="4"/>
        <v>8543.44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>
        <f t="shared" si="0"/>
        <v>7.7579519006982149</v>
      </c>
      <c r="H15" s="28">
        <v>8.1300000000000008</v>
      </c>
      <c r="I15" s="29">
        <f t="shared" si="4"/>
        <v>10479.570000000002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>
        <f t="shared" si="0"/>
        <v>4.4052863436123353</v>
      </c>
      <c r="H16" s="28">
        <v>4.62</v>
      </c>
      <c r="I16" s="29">
        <f t="shared" si="4"/>
        <v>10487.4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>
        <f t="shared" si="0"/>
        <v>1.8539117538005192</v>
      </c>
      <c r="H17" s="28">
        <v>1.94</v>
      </c>
      <c r="I17" s="29">
        <f t="shared" si="4"/>
        <v>10464.359999999999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>
        <f>D4</f>
        <v>100000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6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B10" sqref="B10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Junho!F4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Julho!F4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Agosto!F4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Setembro!F4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E8" sqref="E8:E17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Outubro!F4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H18" sqref="H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Novembro!F4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13</v>
      </c>
      <c r="I10" s="29">
        <f t="shared" si="4"/>
        <v>12857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3</v>
      </c>
      <c r="I11" s="29">
        <f t="shared" si="4"/>
        <v>13041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4</v>
      </c>
      <c r="I12" s="29">
        <f t="shared" si="4"/>
        <v>11600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7</v>
      </c>
      <c r="I13" s="29">
        <f t="shared" si="4"/>
        <v>13229.999999999998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12</v>
      </c>
      <c r="I14" s="29">
        <f t="shared" si="4"/>
        <v>12912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10</v>
      </c>
      <c r="I15" s="29">
        <f t="shared" si="4"/>
        <v>12890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5</v>
      </c>
      <c r="I16" s="29">
        <f t="shared" si="4"/>
        <v>11350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3</v>
      </c>
      <c r="I17" s="29">
        <f t="shared" si="4"/>
        <v>16182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Filipe Santos</cp:lastModifiedBy>
  <dcterms:modified xsi:type="dcterms:W3CDTF">2020-05-03T02:20:11Z</dcterms:modified>
</cp:coreProperties>
</file>