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\Desktop\Sara 2020\LIGA MF\"/>
    </mc:Choice>
  </mc:AlternateContent>
  <bookViews>
    <workbookView xWindow="0" yWindow="0" windowWidth="11670" windowHeight="4575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62913"/>
</workbook>
</file>

<file path=xl/calcChain.xml><?xml version="1.0" encoding="utf-8"?>
<calcChain xmlns="http://schemas.openxmlformats.org/spreadsheetml/2006/main"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I8" i="1"/>
  <c r="L19" i="1"/>
  <c r="I14" i="1"/>
  <c r="G14" i="1"/>
  <c r="I13" i="1"/>
  <c r="G13" i="1"/>
  <c r="I12" i="1"/>
  <c r="G12" i="1"/>
  <c r="I11" i="1"/>
  <c r="G11" i="1"/>
  <c r="I10" i="1"/>
  <c r="G10" i="1"/>
  <c r="I9" i="1"/>
  <c r="G9" i="1"/>
  <c r="G8" i="1"/>
  <c r="E4" i="1" l="1"/>
  <c r="J9" i="1" s="1"/>
  <c r="L9" i="1" l="1"/>
  <c r="M9" i="1" s="1"/>
  <c r="J14" i="1"/>
  <c r="J13" i="1"/>
  <c r="J10" i="1"/>
  <c r="J12" i="1"/>
  <c r="J8" i="1"/>
  <c r="J11" i="1"/>
  <c r="L11" i="1" l="1"/>
  <c r="M11" i="1" s="1"/>
  <c r="L13" i="1"/>
  <c r="M13" i="1" s="1"/>
  <c r="M16" i="1"/>
  <c r="L14" i="1"/>
  <c r="M14" i="1" s="1"/>
  <c r="L8" i="1"/>
  <c r="L10" i="1"/>
  <c r="M10" i="1" s="1"/>
  <c r="L12" i="1"/>
  <c r="M12" i="1" s="1"/>
  <c r="M17" i="1"/>
  <c r="M15" i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</authors>
  <commentList>
    <comment ref="C7" authorId="0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8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</commentList>
</comments>
</file>

<file path=xl/comments2.xml><?xml version="1.0" encoding="utf-8"?>
<comments xmlns="http://schemas.openxmlformats.org/spreadsheetml/2006/main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<sst xmlns="http://schemas.openxmlformats.org/spreadsheetml/2006/main" count="244" uniqueCount="37">
  <si>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</si>
  <si>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</si>
  <si>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</si>
  <si>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</si>
  <si>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</si>
  <si>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</si>
  <si>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</si>
  <si>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</si>
  <si>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</si>
  <si>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</si>
  <si>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</si>
  <si>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</si>
  <si>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</si>
  <si>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</si>
  <si>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</si>
  <si>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</si>
  <si>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</si>
  <si>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</si>
  <si>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</si>
  <si>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</si>
  <si>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</si>
  <si>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</si>
  <si>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</si>
  <si>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</si>
  <si>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</si>
  <si>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</si>
  <si>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</si>
  <si>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</si>
  <si>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</si>
  <si>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</si>
  <si>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B3SA3</t>
  </si>
  <si>
    <t>BPAC11</t>
  </si>
  <si>
    <t>LREN3</t>
  </si>
  <si>
    <t>GGBR4</t>
  </si>
  <si>
    <t>SAPR11</t>
  </si>
  <si>
    <t>TAEE11</t>
  </si>
  <si>
    <t>MDIA3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</si>
</sst>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5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65" fontId="5" fillId="4" borderId="13" xfId="0" applyNumberFormat="1" applyFont="1" applyFill="1" applyBorder="1" applyAlignment="1">
      <alignment horizontal="center" vertical="center"/>
    </xf>
    <xf numFmtId="165" fontId="5" fillId="4" borderId="1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indent="5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2" borderId="1" xfId="0" applyFont="1" applyFill="1" applyBorder="1"/>
    <xf numFmtId="167" fontId="0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/>
    </xf>
    <xf numFmtId="164" fontId="0" fillId="4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tabSelected="1" workbookViewId="0">
      <selection activeCell="H12" sqref="H12"/>
    </sheetView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style="10" bestFit="1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8.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8" t="s">
        <v>0</v>
      </c>
      <c r="E2" s="49"/>
      <c r="F2" s="50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v>100000</v>
      </c>
      <c r="E4" s="19">
        <f>IF(SUM(I8:I17)&lt;=D4,SUM(I8:I17),"VALOR ACIMA DO DISPONÍVEL")</f>
        <v>99561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3" t="s">
        <v>25</v>
      </c>
      <c r="D6" s="54"/>
      <c r="E6" s="54"/>
      <c r="F6" s="54"/>
      <c r="G6" s="54"/>
      <c r="H6" s="54"/>
      <c r="I6" s="54"/>
      <c r="J6" s="54"/>
      <c r="K6" s="54"/>
      <c r="L6" s="54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6" t="s">
        <v>4</v>
      </c>
      <c r="D7" s="57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1" t="s">
        <v>12</v>
      </c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45"/>
      <c r="C8" s="23">
        <v>1</v>
      </c>
      <c r="D8" s="43" t="s">
        <v>35</v>
      </c>
      <c r="E8" s="61">
        <v>0.17499999999999999</v>
      </c>
      <c r="F8" s="26">
        <v>27.5</v>
      </c>
      <c r="G8" s="27">
        <f t="shared" ref="G8:G17" si="0">((E8*$D$4)/100)/F8</f>
        <v>6.3636363636363633</v>
      </c>
      <c r="H8" s="28">
        <v>6</v>
      </c>
      <c r="I8" s="29">
        <f>H8*F8*100</f>
        <v>16500</v>
      </c>
      <c r="J8" s="30">
        <f t="shared" ref="J8:J17" si="1">I8/$E$4</f>
        <v>0.16572754391779915</v>
      </c>
      <c r="K8" s="31">
        <v>27.5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45"/>
      <c r="C9" s="34">
        <v>2</v>
      </c>
      <c r="D9" s="44" t="s">
        <v>31</v>
      </c>
      <c r="E9" s="60">
        <v>0.17499999999999999</v>
      </c>
      <c r="F9" s="26">
        <v>42.3</v>
      </c>
      <c r="G9" s="27">
        <f t="shared" si="0"/>
        <v>4.1371158392434992</v>
      </c>
      <c r="H9" s="28">
        <v>4</v>
      </c>
      <c r="I9" s="29">
        <f t="shared" ref="I9:I17" si="4">H9*F9*100</f>
        <v>16920</v>
      </c>
      <c r="J9" s="30">
        <f t="shared" si="1"/>
        <v>0.16994606321752492</v>
      </c>
      <c r="K9" s="31">
        <v>42.3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45"/>
      <c r="C10" s="34">
        <v>3</v>
      </c>
      <c r="D10" s="44" t="s">
        <v>36</v>
      </c>
      <c r="E10" s="60">
        <v>0.15</v>
      </c>
      <c r="F10" s="26">
        <v>32</v>
      </c>
      <c r="G10" s="27">
        <f t="shared" si="0"/>
        <v>4.6875</v>
      </c>
      <c r="H10" s="28">
        <v>5</v>
      </c>
      <c r="I10" s="29">
        <f t="shared" si="4"/>
        <v>16000</v>
      </c>
      <c r="J10" s="30">
        <f t="shared" si="1"/>
        <v>0.16070549713241128</v>
      </c>
      <c r="K10" s="31">
        <v>32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45"/>
      <c r="C11" s="34">
        <v>4</v>
      </c>
      <c r="D11" s="44" t="s">
        <v>30</v>
      </c>
      <c r="E11" s="60">
        <v>0.125</v>
      </c>
      <c r="F11" s="26">
        <v>38.42</v>
      </c>
      <c r="G11" s="27">
        <f t="shared" si="0"/>
        <v>3.25351379489849</v>
      </c>
      <c r="H11" s="28">
        <v>3.5</v>
      </c>
      <c r="I11" s="29">
        <f t="shared" si="4"/>
        <v>13447</v>
      </c>
      <c r="J11" s="30">
        <f t="shared" si="1"/>
        <v>0.1350629262462209</v>
      </c>
      <c r="K11" s="31">
        <v>38.42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45"/>
      <c r="C12" s="34">
        <v>5</v>
      </c>
      <c r="D12" s="44" t="s">
        <v>32</v>
      </c>
      <c r="E12" s="60">
        <v>0.125</v>
      </c>
      <c r="F12" s="26">
        <v>38.39</v>
      </c>
      <c r="G12" s="27">
        <f t="shared" si="0"/>
        <v>3.2560562646522531</v>
      </c>
      <c r="H12" s="28">
        <v>3</v>
      </c>
      <c r="I12" s="29">
        <f t="shared" si="4"/>
        <v>11517</v>
      </c>
      <c r="J12" s="30">
        <f t="shared" si="1"/>
        <v>0.1156778256546238</v>
      </c>
      <c r="K12" s="31">
        <v>38.39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45"/>
      <c r="C13" s="34">
        <v>6</v>
      </c>
      <c r="D13" s="44" t="s">
        <v>33</v>
      </c>
      <c r="E13" s="60">
        <v>0.125</v>
      </c>
      <c r="F13" s="26">
        <v>11.74</v>
      </c>
      <c r="G13" s="27">
        <f t="shared" si="0"/>
        <v>10.647359454855195</v>
      </c>
      <c r="H13" s="28">
        <v>10.5</v>
      </c>
      <c r="I13" s="29">
        <f t="shared" si="4"/>
        <v>12327</v>
      </c>
      <c r="J13" s="30">
        <f t="shared" si="1"/>
        <v>0.12381354144695211</v>
      </c>
      <c r="K13" s="31">
        <v>11.74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59"/>
      <c r="C14" s="34">
        <v>7</v>
      </c>
      <c r="D14" s="44" t="s">
        <v>34</v>
      </c>
      <c r="E14" s="60">
        <v>0.125</v>
      </c>
      <c r="F14" s="26">
        <v>25.7</v>
      </c>
      <c r="G14" s="27">
        <f t="shared" si="0"/>
        <v>4.8638132295719849</v>
      </c>
      <c r="H14" s="28">
        <v>5</v>
      </c>
      <c r="I14" s="29">
        <f t="shared" si="4"/>
        <v>12850</v>
      </c>
      <c r="J14" s="30">
        <f t="shared" si="1"/>
        <v>0.12906660238446782</v>
      </c>
      <c r="K14" s="62">
        <v>25.7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44"/>
      <c r="E15" s="60"/>
      <c r="F15" s="26"/>
      <c r="G15" s="27"/>
      <c r="H15" s="28"/>
      <c r="I15" s="29"/>
      <c r="J15" s="30"/>
      <c r="K15" s="30"/>
      <c r="L15" s="36"/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44"/>
      <c r="E16" s="60"/>
      <c r="F16" s="26"/>
      <c r="G16" s="27"/>
      <c r="H16" s="28"/>
      <c r="I16" s="29"/>
      <c r="J16" s="30"/>
      <c r="K16" s="30"/>
      <c r="L16" s="36"/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44"/>
      <c r="E17" s="60"/>
      <c r="F17" s="26"/>
      <c r="G17" s="27"/>
      <c r="H17" s="28"/>
      <c r="I17" s="29"/>
      <c r="J17" s="30"/>
      <c r="K17" s="30"/>
      <c r="L17" s="36"/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8" t="s">
        <v>22</v>
      </c>
      <c r="D18" s="58"/>
      <c r="E18" s="58"/>
      <c r="F18" s="4">
        <v>100000</v>
      </c>
      <c r="G18" s="3"/>
      <c r="H18" s="3"/>
      <c r="I18" s="3"/>
      <c r="J18" s="4"/>
      <c r="K18" s="2">
        <f>F4</f>
        <v>100000</v>
      </c>
      <c r="L18" s="46">
        <f>(K18/F18-1)</f>
        <v>0</v>
      </c>
      <c r="M18" s="47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8" t="s">
        <v>24</v>
      </c>
      <c r="D19" s="58"/>
      <c r="E19" s="58"/>
      <c r="F19" s="11">
        <v>80505.89</v>
      </c>
      <c r="G19" s="6"/>
      <c r="H19" s="6"/>
      <c r="I19" s="6"/>
      <c r="J19" s="7"/>
      <c r="K19" s="11">
        <v>80505.89</v>
      </c>
      <c r="L19" s="46">
        <f>(K19/F19-1)</f>
        <v>0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style="10" bestFit="1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8" t="s">
        <v>0</v>
      </c>
      <c r="E2" s="49"/>
      <c r="F2" s="50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3" t="s">
        <v>25</v>
      </c>
      <c r="D6" s="54"/>
      <c r="E6" s="54"/>
      <c r="F6" s="54"/>
      <c r="G6" s="54"/>
      <c r="H6" s="54"/>
      <c r="I6" s="54"/>
      <c r="J6" s="54"/>
      <c r="K6" s="54"/>
      <c r="L6" s="54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6" t="s">
        <v>4</v>
      </c>
      <c r="D7" s="57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1" t="s">
        <v>12</v>
      </c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8" t="s">
        <v>22</v>
      </c>
      <c r="D18" s="58"/>
      <c r="E18" s="58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6" t="e">
        <f>(K18/F18-1)</f>
        <v>#VALUE!</v>
      </c>
      <c r="M18" s="47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8" t="s">
        <v>24</v>
      </c>
      <c r="D19" s="58"/>
      <c r="E19" s="58"/>
      <c r="F19" s="11">
        <v>100967.2</v>
      </c>
      <c r="G19" s="6"/>
      <c r="H19" s="6"/>
      <c r="I19" s="6"/>
      <c r="J19" s="7"/>
      <c r="K19" s="5">
        <v>102673.28</v>
      </c>
      <c r="L19" s="46">
        <f>(K19/F19-1)</f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B10" sqref="B10"/>
    </sheetView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style="10" bestFit="1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8" t="s">
        <v>0</v>
      </c>
      <c r="E2" s="49"/>
      <c r="F2" s="50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3" t="s">
        <v>25</v>
      </c>
      <c r="D6" s="54"/>
      <c r="E6" s="54"/>
      <c r="F6" s="54"/>
      <c r="G6" s="54"/>
      <c r="H6" s="54"/>
      <c r="I6" s="54"/>
      <c r="J6" s="54"/>
      <c r="K6" s="54"/>
      <c r="L6" s="54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6" t="s">
        <v>4</v>
      </c>
      <c r="D7" s="57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1" t="s">
        <v>12</v>
      </c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8" t="s">
        <v>22</v>
      </c>
      <c r="D18" s="58"/>
      <c r="E18" s="58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6" t="e">
        <f>(K18/F18-1)</f>
        <v>#VALUE!</v>
      </c>
      <c r="M18" s="47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8" t="s">
        <v>24</v>
      </c>
      <c r="D19" s="58"/>
      <c r="E19" s="58"/>
      <c r="F19" s="11">
        <v>100967.2</v>
      </c>
      <c r="G19" s="6"/>
      <c r="H19" s="6"/>
      <c r="I19" s="6"/>
      <c r="J19" s="7"/>
      <c r="K19" s="5">
        <v>102673.28</v>
      </c>
      <c r="L19" s="46">
        <f>(K19/F19-1)</f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style="10" bestFit="1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8" t="s">
        <v>0</v>
      </c>
      <c r="E2" s="49"/>
      <c r="F2" s="50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3" t="s">
        <v>25</v>
      </c>
      <c r="D6" s="54"/>
      <c r="E6" s="54"/>
      <c r="F6" s="54"/>
      <c r="G6" s="54"/>
      <c r="H6" s="54"/>
      <c r="I6" s="54"/>
      <c r="J6" s="54"/>
      <c r="K6" s="54"/>
      <c r="L6" s="54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6" t="s">
        <v>4</v>
      </c>
      <c r="D7" s="57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1" t="s">
        <v>12</v>
      </c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8" t="s">
        <v>22</v>
      </c>
      <c r="D18" s="58"/>
      <c r="E18" s="58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6" t="e">
        <f>(K18/F18-1)</f>
        <v>#VALUE!</v>
      </c>
      <c r="M18" s="47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8" t="s">
        <v>24</v>
      </c>
      <c r="D19" s="58"/>
      <c r="E19" s="58"/>
      <c r="F19" s="11">
        <v>100967.2</v>
      </c>
      <c r="G19" s="6"/>
      <c r="H19" s="6"/>
      <c r="I19" s="6"/>
      <c r="J19" s="7"/>
      <c r="K19" s="5">
        <v>102673.28</v>
      </c>
      <c r="L19" s="46">
        <f>(K19/F19-1)</f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style="10" bestFit="1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8" t="s">
        <v>0</v>
      </c>
      <c r="E2" s="49"/>
      <c r="F2" s="50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3" t="s">
        <v>25</v>
      </c>
      <c r="D6" s="54"/>
      <c r="E6" s="54"/>
      <c r="F6" s="54"/>
      <c r="G6" s="54"/>
      <c r="H6" s="54"/>
      <c r="I6" s="54"/>
      <c r="J6" s="54"/>
      <c r="K6" s="54"/>
      <c r="L6" s="54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6" t="s">
        <v>4</v>
      </c>
      <c r="D7" s="57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1" t="s">
        <v>12</v>
      </c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8" t="s">
        <v>22</v>
      </c>
      <c r="D18" s="58"/>
      <c r="E18" s="58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6" t="e">
        <f>(K18/F18-1)</f>
        <v>#VALUE!</v>
      </c>
      <c r="M18" s="47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8" t="s">
        <v>24</v>
      </c>
      <c r="D19" s="58"/>
      <c r="E19" s="58"/>
      <c r="F19" s="11">
        <v>100967.2</v>
      </c>
      <c r="G19" s="6"/>
      <c r="H19" s="6"/>
      <c r="I19" s="6"/>
      <c r="J19" s="7"/>
      <c r="K19" s="5">
        <v>102673.28</v>
      </c>
      <c r="L19" s="46">
        <f>(K19/F19-1)</f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style="10" bestFit="1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8" t="s">
        <v>0</v>
      </c>
      <c r="E2" s="49"/>
      <c r="F2" s="50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3" t="s">
        <v>25</v>
      </c>
      <c r="D6" s="54"/>
      <c r="E6" s="54"/>
      <c r="F6" s="54"/>
      <c r="G6" s="54"/>
      <c r="H6" s="54"/>
      <c r="I6" s="54"/>
      <c r="J6" s="54"/>
      <c r="K6" s="54"/>
      <c r="L6" s="54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6" t="s">
        <v>4</v>
      </c>
      <c r="D7" s="57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1" t="s">
        <v>12</v>
      </c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8" t="s">
        <v>22</v>
      </c>
      <c r="D18" s="58"/>
      <c r="E18" s="58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6" t="e">
        <f>(K18/F18-1)</f>
        <v>#VALUE!</v>
      </c>
      <c r="M18" s="47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8" t="s">
        <v>24</v>
      </c>
      <c r="D19" s="58"/>
      <c r="E19" s="58"/>
      <c r="F19" s="11">
        <v>100967.2</v>
      </c>
      <c r="G19" s="6"/>
      <c r="H19" s="6"/>
      <c r="I19" s="6"/>
      <c r="J19" s="7"/>
      <c r="K19" s="5">
        <v>102673.28</v>
      </c>
      <c r="L19" s="46">
        <f>(K19/F19-1)</f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E8" sqref="E8:E17"/>
    </sheetView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style="10" bestFit="1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8" t="s">
        <v>0</v>
      </c>
      <c r="E2" s="49"/>
      <c r="F2" s="50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3" t="s">
        <v>25</v>
      </c>
      <c r="D6" s="54"/>
      <c r="E6" s="54"/>
      <c r="F6" s="54"/>
      <c r="G6" s="54"/>
      <c r="H6" s="54"/>
      <c r="I6" s="54"/>
      <c r="J6" s="54"/>
      <c r="K6" s="54"/>
      <c r="L6" s="54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6" t="s">
        <v>4</v>
      </c>
      <c r="D7" s="57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1" t="s">
        <v>12</v>
      </c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8" t="s">
        <v>22</v>
      </c>
      <c r="D18" s="58"/>
      <c r="E18" s="58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6" t="e">
        <f>(K18/F18-1)</f>
        <v>#VALUE!</v>
      </c>
      <c r="M18" s="47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8" t="s">
        <v>24</v>
      </c>
      <c r="D19" s="58"/>
      <c r="E19" s="58"/>
      <c r="F19" s="11">
        <v>100967.2</v>
      </c>
      <c r="G19" s="6"/>
      <c r="H19" s="6"/>
      <c r="I19" s="6"/>
      <c r="J19" s="7"/>
      <c r="K19" s="5">
        <v>102673.28</v>
      </c>
      <c r="L19" s="46">
        <f>(K19/F19-1)</f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H18" sqref="H18"/>
    </sheetView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style="10" bestFit="1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8" t="s">
        <v>0</v>
      </c>
      <c r="E2" s="49"/>
      <c r="F2" s="50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3" t="s">
        <v>25</v>
      </c>
      <c r="D6" s="54"/>
      <c r="E6" s="54"/>
      <c r="F6" s="54"/>
      <c r="G6" s="54"/>
      <c r="H6" s="54"/>
      <c r="I6" s="54"/>
      <c r="J6" s="54"/>
      <c r="K6" s="54"/>
      <c r="L6" s="54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6" t="s">
        <v>4</v>
      </c>
      <c r="D7" s="57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1" t="s">
        <v>12</v>
      </c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8" t="s">
        <v>22</v>
      </c>
      <c r="D18" s="58"/>
      <c r="E18" s="58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6" t="e">
        <f>(K18/F18-1)</f>
        <v>#VALUE!</v>
      </c>
      <c r="M18" s="4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8" t="s">
        <v>24</v>
      </c>
      <c r="D19" s="58"/>
      <c r="E19" s="58"/>
      <c r="F19" s="11">
        <v>100967.2</v>
      </c>
      <c r="G19" s="6"/>
      <c r="H19" s="6"/>
      <c r="I19" s="6"/>
      <c r="J19" s="7"/>
      <c r="K19" s="5">
        <v>102673.28</v>
      </c>
      <c r="L19" s="46">
        <f>(K19/F19-1)</f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Usuário do Windows</cp:lastModifiedBy>
  <dcterms:created xsi:type="dcterms:W3CDTF">2020-05-02T21:23:00Z</dcterms:created>
  <dcterms:modified xsi:type="dcterms:W3CDTF">2020-05-02T22:21:39Z</dcterms:modified>
</cp:coreProperties>
</file>