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16.png" ContentType="image/png"/>
  <Override PartName="/xl/media/image15.png" ContentType="image/png"/>
  <Override PartName="/xl/media/image10.png" ContentType="image/png"/>
  <Override PartName="/xl/media/image9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<sst xmlns="http://schemas.openxmlformats.org/spreadsheetml/2006/main" count="240" uniqueCount="32">
  <si>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</si>
  <si>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</si>
  <si>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</si>
  <si>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</si>
  <si>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</si>
  <si>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</si>
  <si>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</si>
  <si>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</si>
  <si>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</si>
  <si>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</si>
  <si>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</si>
  <si>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</si>
  <si>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</si>
  <si>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</si>
  <si>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</si>
  <si>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</si>
  <si>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</si>
  <si>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BBAS3</t>
  </si>
  <si>
    <t xml:space="preserve">VALE3</t>
  </si>
  <si>
    <t xml:space="preserve">EQTL3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</si>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</sst>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729720</xdr:colOff>
      <xdr:row>5</xdr:row>
      <xdr:rowOff>199440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0.119131305513366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30000</v>
      </c>
      <c r="F4" s="15" t="n">
        <f aca="false">(E4*I2)+E4+(D4-E4)</f>
        <v>103573.939165401</v>
      </c>
      <c r="G4" s="3"/>
      <c r="H4" s="3"/>
      <c r="I4" s="16" t="n">
        <f aca="false">F4/D4-1</f>
        <v>0.0357393916540096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21" t="s">
        <v>17</v>
      </c>
      <c r="E8" s="22" t="n">
        <v>0.1</v>
      </c>
      <c r="F8" s="23" t="n">
        <v>28.5</v>
      </c>
      <c r="G8" s="24" t="n">
        <f aca="false">((E8*$D$4)/100)/F8</f>
        <v>3.50877192982456</v>
      </c>
      <c r="H8" s="25" t="n">
        <v>3.50877192982456</v>
      </c>
      <c r="I8" s="26" t="n">
        <f aca="false">H8*F8*100</f>
        <v>10000</v>
      </c>
      <c r="J8" s="27" t="n">
        <f aca="false">I8/$E$4</f>
        <v>0.333333333333333</v>
      </c>
      <c r="K8" s="28" t="n">
        <v>30.84</v>
      </c>
      <c r="L8" s="29" t="n">
        <f aca="false">IFERROR((K8/F8-1)*J8,0)</f>
        <v>0.0273684210526316</v>
      </c>
      <c r="M8" s="30" t="n">
        <f aca="false">IFERROR(L8/J8,0)</f>
        <v>0.0821052631578947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2" t="s">
        <v>18</v>
      </c>
      <c r="E9" s="22" t="n">
        <v>0.1</v>
      </c>
      <c r="F9" s="23" t="n">
        <v>44.86</v>
      </c>
      <c r="G9" s="24" t="n">
        <f aca="false">((E9*$D$4)/100)/F9</f>
        <v>2.22915737851092</v>
      </c>
      <c r="H9" s="25" t="n">
        <v>2.22915737851092</v>
      </c>
      <c r="I9" s="26" t="n">
        <f aca="false">H9*F9*100</f>
        <v>10000</v>
      </c>
      <c r="J9" s="27" t="n">
        <f aca="false">I9/$E$4</f>
        <v>0.333333333333333</v>
      </c>
      <c r="K9" s="28" t="n">
        <v>53</v>
      </c>
      <c r="L9" s="29" t="n">
        <f aca="false">IFERROR((K9/F9-1)*J9,0)</f>
        <v>0.0604844702035964</v>
      </c>
      <c r="M9" s="30" t="n">
        <f aca="false">IFERROR(L9/J9,0)</f>
        <v>0.181453410610789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2" t="s">
        <v>19</v>
      </c>
      <c r="E10" s="22" t="n">
        <v>0.1</v>
      </c>
      <c r="F10" s="23" t="n">
        <v>18.33</v>
      </c>
      <c r="G10" s="24" t="n">
        <f aca="false">((E10*$D$4)/100)/F10</f>
        <v>5.45553737043099</v>
      </c>
      <c r="H10" s="25" t="n">
        <v>5.45553737043099</v>
      </c>
      <c r="I10" s="26" t="n">
        <f aca="false">H10*F10*100</f>
        <v>10000</v>
      </c>
      <c r="J10" s="27" t="n">
        <f aca="false">I10/$E$4</f>
        <v>0.333333333333333</v>
      </c>
      <c r="K10" s="28" t="n">
        <v>20.05</v>
      </c>
      <c r="L10" s="29" t="n">
        <f aca="false">IFERROR((K10/F10-1)*J10,0)</f>
        <v>0.0312784142571377</v>
      </c>
      <c r="M10" s="30" t="n">
        <f aca="false">IFERROR(L10/J10,0)</f>
        <v>0.0938352427714131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/>
      <c r="E11" s="22"/>
      <c r="F11" s="23"/>
      <c r="G11" s="24"/>
      <c r="H11" s="25"/>
      <c r="I11" s="26" t="n">
        <f aca="false">H11*F11*100</f>
        <v>0</v>
      </c>
      <c r="J11" s="27" t="n">
        <f aca="false">I11/$E$4</f>
        <v>0</v>
      </c>
      <c r="K11" s="34"/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/>
      <c r="E12" s="22"/>
      <c r="F12" s="23"/>
      <c r="G12" s="24"/>
      <c r="H12" s="25"/>
      <c r="I12" s="26" t="n">
        <f aca="false">H12*F12*100</f>
        <v>0</v>
      </c>
      <c r="J12" s="27" t="n">
        <f aca="false">I12/$E$4</f>
        <v>0</v>
      </c>
      <c r="K12" s="34"/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/>
      <c r="E13" s="22"/>
      <c r="F13" s="23"/>
      <c r="G13" s="24"/>
      <c r="H13" s="25"/>
      <c r="I13" s="26" t="n">
        <f aca="false">H13*F13*100</f>
        <v>0</v>
      </c>
      <c r="J13" s="27" t="n">
        <f aca="false">I13/$E$4</f>
        <v>0</v>
      </c>
      <c r="K13" s="34"/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/>
      <c r="E14" s="22"/>
      <c r="F14" s="23"/>
      <c r="G14" s="24"/>
      <c r="H14" s="25"/>
      <c r="I14" s="26" t="n">
        <f aca="false">H14*F14*100</f>
        <v>0</v>
      </c>
      <c r="J14" s="27" t="n">
        <f aca="false">I14/$E$4</f>
        <v>0</v>
      </c>
      <c r="K14" s="34"/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/>
      <c r="E15" s="22"/>
      <c r="F15" s="23"/>
      <c r="G15" s="24"/>
      <c r="H15" s="25"/>
      <c r="I15" s="26" t="n">
        <f aca="false">H15*F15*100</f>
        <v>0</v>
      </c>
      <c r="J15" s="27" t="n">
        <f aca="false">I15/$E$4</f>
        <v>0</v>
      </c>
      <c r="K15" s="34"/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/>
      <c r="E16" s="22"/>
      <c r="F16" s="23"/>
      <c r="G16" s="24"/>
      <c r="H16" s="25"/>
      <c r="I16" s="26" t="n">
        <f aca="false">H16*F16*100</f>
        <v>0</v>
      </c>
      <c r="J16" s="27" t="n">
        <f aca="false">I16/$E$4</f>
        <v>0</v>
      </c>
      <c r="K16" s="34"/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/>
      <c r="E17" s="22"/>
      <c r="F17" s="23"/>
      <c r="G17" s="24"/>
      <c r="H17" s="25"/>
      <c r="I17" s="26" t="n">
        <f aca="false">H17*F17*100</f>
        <v>0</v>
      </c>
      <c r="J17" s="27" t="n">
        <f aca="false">I17/$E$4</f>
        <v>0</v>
      </c>
      <c r="K17" s="34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v>30000</v>
      </c>
      <c r="G18" s="37"/>
      <c r="H18" s="37"/>
      <c r="I18" s="37"/>
      <c r="J18" s="36"/>
      <c r="K18" s="38" t="n">
        <f aca="false">F4</f>
        <v>103573.939165401</v>
      </c>
      <c r="L18" s="39" t="n">
        <f aca="false">(K18/F18-1)</f>
        <v>2.4524646388467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80505.89</v>
      </c>
      <c r="G19" s="42"/>
      <c r="H19" s="42"/>
      <c r="I19" s="42"/>
      <c r="J19" s="43"/>
      <c r="K19" s="44" t="n">
        <v>80505.89</v>
      </c>
      <c r="L19" s="39" t="n">
        <f aca="false">(K19/F19-L261)</f>
        <v>1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0.0453047953714825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103573.939165401</v>
      </c>
      <c r="E4" s="14" t="n">
        <f aca="false">IF(SUM(I8:I17)&lt;=D4,SUM(I8:I17),"VALOR ACIMA DO DISPONÍVEL")</f>
        <v>102868.36</v>
      </c>
      <c r="F4" s="15" t="n">
        <f aca="false">(E4*I2)+E4+(D4-E4)</f>
        <v>108234.369165401</v>
      </c>
      <c r="G4" s="3"/>
      <c r="H4" s="3"/>
      <c r="I4" s="16" t="n">
        <f aca="false">F4/100000-1</f>
        <v>0.0823436916540097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5" t="s">
        <v>23</v>
      </c>
      <c r="E8" s="22" t="n">
        <v>0.1</v>
      </c>
      <c r="F8" s="23" t="n">
        <v>16.71</v>
      </c>
      <c r="G8" s="24" t="n">
        <f aca="false">((E8*$D$4)/100)/F8</f>
        <v>6.1983207160623</v>
      </c>
      <c r="H8" s="25" t="n">
        <v>6.27</v>
      </c>
      <c r="I8" s="26" t="n">
        <f aca="false">H8*F8*100</f>
        <v>10477.17</v>
      </c>
      <c r="J8" s="27" t="n">
        <f aca="false">I8/$E$4</f>
        <v>0.101850267662477</v>
      </c>
      <c r="K8" s="34" t="n">
        <v>15.86</v>
      </c>
      <c r="L8" s="29" t="n">
        <f aca="false">IFERROR((K8/F8-1)*J8,0)</f>
        <v>-0.00518089332813317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24</v>
      </c>
      <c r="E9" s="22" t="n">
        <v>0.1</v>
      </c>
      <c r="F9" s="23" t="n">
        <v>35.25</v>
      </c>
      <c r="G9" s="24" t="n">
        <f aca="false">((E9*$D$4)/100)/F9</f>
        <v>2.93826777774187</v>
      </c>
      <c r="H9" s="25" t="n">
        <v>2.97</v>
      </c>
      <c r="I9" s="26" t="n">
        <f aca="false">H9*F9*100</f>
        <v>10469.25</v>
      </c>
      <c r="J9" s="27" t="n">
        <f aca="false">I9/$E$4</f>
        <v>0.101773276058839</v>
      </c>
      <c r="K9" s="34" t="n">
        <v>42.95</v>
      </c>
      <c r="L9" s="29" t="n">
        <f aca="false">IFERROR((K9/F9-1)*J9,0)</f>
        <v>0.0222313255504414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25</v>
      </c>
      <c r="E10" s="22" t="n">
        <v>0.1</v>
      </c>
      <c r="F10" s="23" t="n">
        <v>9.89</v>
      </c>
      <c r="G10" s="24" t="n">
        <f aca="false">((E10*$D$4)/100)/F10</f>
        <v>10.4725924333065</v>
      </c>
      <c r="H10" s="25" t="n">
        <v>10.6</v>
      </c>
      <c r="I10" s="26" t="n">
        <f aca="false">H10*F10*100</f>
        <v>10483.4</v>
      </c>
      <c r="J10" s="27" t="n">
        <f aca="false">I10/$E$4</f>
        <v>0.101910830502207</v>
      </c>
      <c r="K10" s="34" t="n">
        <v>10.19</v>
      </c>
      <c r="L10" s="29" t="n">
        <f aca="false">IFERROR((K10/F10-1)*J10,0)</f>
        <v>0.00309132954000625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26</v>
      </c>
      <c r="E11" s="22" t="n">
        <v>0.1</v>
      </c>
      <c r="F11" s="23" t="n">
        <v>43.47</v>
      </c>
      <c r="G11" s="24" t="n">
        <f aca="false">((E11*$D$4)/100)/F11</f>
        <v>2.38265330493216</v>
      </c>
      <c r="H11" s="25" t="n">
        <v>2.41</v>
      </c>
      <c r="I11" s="26" t="n">
        <f aca="false">H11*F11*100</f>
        <v>10476.27</v>
      </c>
      <c r="J11" s="27" t="n">
        <f aca="false">I11/$E$4</f>
        <v>0.101841518616609</v>
      </c>
      <c r="K11" s="34" t="n">
        <v>48.33</v>
      </c>
      <c r="L11" s="29" t="n">
        <f aca="false">IFERROR((K11/F11-1)*J11,0)</f>
        <v>0.0113860082925401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27</v>
      </c>
      <c r="E12" s="22" t="n">
        <v>0.1</v>
      </c>
      <c r="F12" s="23" t="n">
        <v>29</v>
      </c>
      <c r="G12" s="24" t="n">
        <f aca="false">((E12*$D$4)/100)/F12</f>
        <v>3.57151514363452</v>
      </c>
      <c r="H12" s="25" t="n">
        <v>3.62</v>
      </c>
      <c r="I12" s="26" t="n">
        <f aca="false">H12*F12*100</f>
        <v>10498</v>
      </c>
      <c r="J12" s="27" t="n">
        <f aca="false">I12/$E$4</f>
        <v>0.102052759468509</v>
      </c>
      <c r="K12" s="34" t="n">
        <v>34.66</v>
      </c>
      <c r="L12" s="29" t="n">
        <f aca="false">IFERROR((K12/F12-1)*J12,0)</f>
        <v>0.0199178833997159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28</v>
      </c>
      <c r="E13" s="22" t="n">
        <v>0.1</v>
      </c>
      <c r="F13" s="23" t="n">
        <v>18.9</v>
      </c>
      <c r="G13" s="24" t="n">
        <f aca="false">((E13*$D$4)/100)/F13</f>
        <v>5.48010260134397</v>
      </c>
      <c r="H13" s="25" t="n">
        <v>5.55</v>
      </c>
      <c r="I13" s="26" t="n">
        <f aca="false">H13*F13*100</f>
        <v>10489.5</v>
      </c>
      <c r="J13" s="27" t="n">
        <f aca="false">I13/$E$4</f>
        <v>0.101970129590867</v>
      </c>
      <c r="K13" s="34" t="n">
        <v>19.85</v>
      </c>
      <c r="L13" s="29" t="n">
        <f aca="false">IFERROR((K13/F13-1)*J13,0)</f>
        <v>0.00512548270430288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29</v>
      </c>
      <c r="E14" s="22" t="n">
        <v>0.1</v>
      </c>
      <c r="F14" s="23" t="n">
        <v>10.76</v>
      </c>
      <c r="G14" s="24" t="n">
        <f aca="false">((E14*$D$4)/100)/F14</f>
        <v>9.62583077745362</v>
      </c>
      <c r="H14" s="25" t="n">
        <v>7.94</v>
      </c>
      <c r="I14" s="26" t="n">
        <f aca="false">H14*F14*100</f>
        <v>8543.44</v>
      </c>
      <c r="J14" s="27" t="n">
        <f aca="false">I14/$E$4</f>
        <v>0.0830521649222365</v>
      </c>
      <c r="K14" s="34" t="n">
        <v>11.85</v>
      </c>
      <c r="L14" s="29" t="n">
        <f aca="false">IFERROR((K14/F14-1)*J14,0)</f>
        <v>0.00841327692985481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30</v>
      </c>
      <c r="E15" s="22" t="n">
        <v>0.1</v>
      </c>
      <c r="F15" s="23" t="n">
        <v>12.89</v>
      </c>
      <c r="G15" s="24" t="n">
        <f aca="false">((E15*$D$4)/100)/F15</f>
        <v>8.03521638211024</v>
      </c>
      <c r="H15" s="25" t="n">
        <v>8.13</v>
      </c>
      <c r="I15" s="26" t="n">
        <f aca="false">H15*F15*100</f>
        <v>10479.57</v>
      </c>
      <c r="J15" s="27" t="n">
        <f aca="false">I15/$E$4</f>
        <v>0.101873598451458</v>
      </c>
      <c r="K15" s="34" t="n">
        <v>12.46</v>
      </c>
      <c r="L15" s="29" t="n">
        <f aca="false">IFERROR((K15/F15-1)*J15,0)</f>
        <v>-0.00339842104997105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31</v>
      </c>
      <c r="E16" s="22" t="n">
        <v>0.1</v>
      </c>
      <c r="F16" s="23" t="n">
        <v>22.7</v>
      </c>
      <c r="G16" s="24" t="n">
        <f aca="false">((E16*$D$4)/100)/F16</f>
        <v>4.56272859759476</v>
      </c>
      <c r="H16" s="25" t="n">
        <v>4.62</v>
      </c>
      <c r="I16" s="26" t="n">
        <f aca="false">H16*F16*100</f>
        <v>10487.4</v>
      </c>
      <c r="J16" s="27" t="n">
        <f aca="false">I16/$E$4</f>
        <v>0.101949715150509</v>
      </c>
      <c r="K16" s="34" t="n">
        <v>21.25</v>
      </c>
      <c r="L16" s="29" t="n">
        <f aca="false">IFERROR((K16/F16-1)*J16,0)</f>
        <v>-0.00651220647437171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0.1</v>
      </c>
      <c r="F17" s="23" t="n">
        <v>53.94</v>
      </c>
      <c r="G17" s="24" t="n">
        <f aca="false">((E17*$D$4)/100)/F17</f>
        <v>1.92016943206157</v>
      </c>
      <c r="H17" s="25" t="n">
        <v>1.94</v>
      </c>
      <c r="I17" s="26" t="n">
        <f aca="false">H17*F17*100</f>
        <v>10464.36</v>
      </c>
      <c r="J17" s="27" t="n">
        <f aca="false">I17/$E$4</f>
        <v>0.10172573957629</v>
      </c>
      <c r="K17" s="34" t="n">
        <v>48.76</v>
      </c>
      <c r="L17" s="29" t="n">
        <f aca="false">IFERROR((K17/F17-1)*J17,0)</f>
        <v>-0.00976899019290285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103573.939165401</v>
      </c>
      <c r="G18" s="37"/>
      <c r="H18" s="37"/>
      <c r="I18" s="37"/>
      <c r="J18" s="36"/>
      <c r="K18" s="38" t="n">
        <f aca="false">F4</f>
        <v>108234.369165401</v>
      </c>
      <c r="L18" s="39" t="n">
        <f aca="false">(K18/F18-1)</f>
        <v>0.0449961644555932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108234.369165401</v>
      </c>
      <c r="E4" s="14" t="n">
        <f aca="false">IF(SUM(I8:I17)&lt;=D4,SUM(I8:I17),"VALOR ACIMA DO DISPONÍVEL")</f>
        <v>83516</v>
      </c>
      <c r="F4" s="15" t="n">
        <f aca="false">(E4*I2)+E4+(D4-E4)</f>
        <v>113074.369165401</v>
      </c>
      <c r="G4" s="3"/>
      <c r="H4" s="3"/>
      <c r="I4" s="16" t="n">
        <f aca="false">F4/100000-1</f>
        <v>0.13074369165401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5" t="s">
        <v>23</v>
      </c>
      <c r="E8" s="22" t="n">
        <v>0.1</v>
      </c>
      <c r="F8" s="23" t="n">
        <v>16.71</v>
      </c>
      <c r="G8" s="24" t="n">
        <f aca="false">((E8*$D$4)/100)/F8</f>
        <v>6.47722137435075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24</v>
      </c>
      <c r="E9" s="22" t="n">
        <v>0.1</v>
      </c>
      <c r="F9" s="23" t="n">
        <v>35.25</v>
      </c>
      <c r="G9" s="24" t="n">
        <f aca="false">((E9*$D$4)/100)/F9</f>
        <v>3.07047855788372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25</v>
      </c>
      <c r="E10" s="22" t="n">
        <v>0.1</v>
      </c>
      <c r="F10" s="23" t="n">
        <v>9.89</v>
      </c>
      <c r="G10" s="24" t="n">
        <f aca="false">((E10*$D$4)/100)/F10</f>
        <v>10.9438189247119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26</v>
      </c>
      <c r="E11" s="22" t="n">
        <v>0.1</v>
      </c>
      <c r="F11" s="23" t="n">
        <v>43.47</v>
      </c>
      <c r="G11" s="24" t="n">
        <f aca="false">((E11*$D$4)/100)/F11</f>
        <v>2.48986356488155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27</v>
      </c>
      <c r="E12" s="22" t="n">
        <v>0.1</v>
      </c>
      <c r="F12" s="23" t="n">
        <v>29</v>
      </c>
      <c r="G12" s="24" t="n">
        <f aca="false">((E12*$D$4)/100)/F12</f>
        <v>3.73221962639314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28</v>
      </c>
      <c r="E13" s="22" t="n">
        <v>0.1</v>
      </c>
      <c r="F13" s="23" t="n">
        <v>18.9</v>
      </c>
      <c r="G13" s="24" t="n">
        <f aca="false">((E13*$D$4)/100)/F13</f>
        <v>5.72668619922757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29</v>
      </c>
      <c r="E14" s="22" t="n">
        <v>0.1</v>
      </c>
      <c r="F14" s="23" t="n">
        <v>10.76</v>
      </c>
      <c r="G14" s="24" t="n">
        <f aca="false">((E14*$D$4)/100)/F14</f>
        <v>10.0589562421376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30</v>
      </c>
      <c r="E15" s="22" t="n">
        <v>0.1</v>
      </c>
      <c r="F15" s="23" t="n">
        <v>12.89</v>
      </c>
      <c r="G15" s="24" t="n">
        <f aca="false">((E15*$D$4)/100)/F15</f>
        <v>8.39677029987595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31</v>
      </c>
      <c r="E16" s="22" t="n">
        <v>0.1</v>
      </c>
      <c r="F16" s="23" t="n">
        <v>22.7</v>
      </c>
      <c r="G16" s="24" t="n">
        <f aca="false">((E16*$D$4)/100)/F16</f>
        <v>4.76803388393837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0.1</v>
      </c>
      <c r="F17" s="23" t="n">
        <v>53.94</v>
      </c>
      <c r="G17" s="24" t="n">
        <f aca="false">((E17*$D$4)/100)/F17</f>
        <v>2.00656969160921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108234.369165401</v>
      </c>
      <c r="G18" s="37"/>
      <c r="H18" s="37"/>
      <c r="I18" s="37"/>
      <c r="J18" s="36"/>
      <c r="K18" s="38" t="n">
        <f aca="false">F4</f>
        <v>113074.369165401</v>
      </c>
      <c r="L18" s="39" t="n">
        <f aca="false">(K18/F18-1)</f>
        <v>0.0447177734514592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113074.369165401</v>
      </c>
      <c r="E4" s="14" t="n">
        <f aca="false">IF(SUM(I8:I17)&lt;=D4,SUM(I8:I17),"VALOR ACIMA DO DISPONÍVEL")</f>
        <v>83516</v>
      </c>
      <c r="F4" s="15" t="n">
        <f aca="false">(E4*I2)+E4+(D4-E4)</f>
        <v>117914.369165401</v>
      </c>
      <c r="G4" s="3"/>
      <c r="H4" s="3"/>
      <c r="I4" s="16" t="n">
        <f aca="false">F4/100000-1</f>
        <v>0.17914369165401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5" t="s">
        <v>23</v>
      </c>
      <c r="E8" s="22" t="n">
        <v>0.1</v>
      </c>
      <c r="F8" s="23" t="n">
        <v>16.71</v>
      </c>
      <c r="G8" s="24" t="n">
        <f aca="false">((E8*$D$4)/100)/F8</f>
        <v>6.76686829236391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24</v>
      </c>
      <c r="E9" s="22" t="n">
        <v>0.1</v>
      </c>
      <c r="F9" s="23" t="n">
        <v>35.25</v>
      </c>
      <c r="G9" s="24" t="n">
        <f aca="false">((E9*$D$4)/100)/F9</f>
        <v>3.20778352242272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25</v>
      </c>
      <c r="E10" s="22" t="n">
        <v>0.09</v>
      </c>
      <c r="F10" s="23" t="n">
        <v>9.89</v>
      </c>
      <c r="G10" s="24" t="n">
        <f aca="false">((E10*$D$4)/100)/F10</f>
        <v>10.2898819260729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26</v>
      </c>
      <c r="E11" s="22" t="n">
        <v>0.09</v>
      </c>
      <c r="F11" s="23" t="n">
        <v>43.47</v>
      </c>
      <c r="G11" s="24" t="n">
        <f aca="false">((E11*$D$4)/100)/F11</f>
        <v>2.34108424773087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27</v>
      </c>
      <c r="E12" s="22" t="n">
        <v>0.08</v>
      </c>
      <c r="F12" s="23" t="n">
        <v>29</v>
      </c>
      <c r="G12" s="24" t="n">
        <f aca="false">((E12*$D$4)/100)/F12</f>
        <v>3.11929294249382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28</v>
      </c>
      <c r="E13" s="22" t="n">
        <v>0.09</v>
      </c>
      <c r="F13" s="23" t="n">
        <v>18.9</v>
      </c>
      <c r="G13" s="24" t="n">
        <f aca="false">((E13*$D$4)/100)/F13</f>
        <v>5.384493769781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29</v>
      </c>
      <c r="E14" s="22" t="n">
        <v>0.07</v>
      </c>
      <c r="F14" s="23" t="n">
        <v>10.76</v>
      </c>
      <c r="G14" s="24" t="n">
        <f aca="false">((E14*$D$4)/100)/F14</f>
        <v>7.35613925797218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30</v>
      </c>
      <c r="E15" s="22" t="n">
        <v>0.07</v>
      </c>
      <c r="F15" s="23" t="n">
        <v>12.89</v>
      </c>
      <c r="G15" s="24" t="n">
        <f aca="false">((E15*$D$4)/100)/F15</f>
        <v>6.14057862030882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31</v>
      </c>
      <c r="E16" s="22" t="n">
        <v>0.07</v>
      </c>
      <c r="F16" s="23" t="n">
        <v>22.7</v>
      </c>
      <c r="G16" s="24" t="n">
        <f aca="false">((E16*$D$4)/100)/F16</f>
        <v>3.48687482007844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0.08</v>
      </c>
      <c r="F17" s="23" t="n">
        <v>53.94</v>
      </c>
      <c r="G17" s="24" t="n">
        <f aca="false">((E17*$D$4)/100)/F17</f>
        <v>1.67703921639453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113074.369165401</v>
      </c>
      <c r="G18" s="37"/>
      <c r="H18" s="37"/>
      <c r="I18" s="37"/>
      <c r="J18" s="36"/>
      <c r="K18" s="38" t="n">
        <f aca="false">F4</f>
        <v>117914.369165401</v>
      </c>
      <c r="L18" s="39" t="n">
        <f aca="false">(K18/F18-1)</f>
        <v>0.0428036878359253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117914.369165401</v>
      </c>
      <c r="E4" s="14" t="n">
        <f aca="false">IF(SUM(I8:I17)&lt;=D4,SUM(I8:I17),"VALOR ACIMA DO DISPONÍVEL")</f>
        <v>83516</v>
      </c>
      <c r="F4" s="15" t="n">
        <f aca="false">(E4*I2)+E4+(D4-E4)</f>
        <v>122754.369165401</v>
      </c>
      <c r="G4" s="3"/>
      <c r="H4" s="3"/>
      <c r="I4" s="16" t="n">
        <f aca="false">F4/100000-1</f>
        <v>0.22754369165401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5" t="s">
        <v>23</v>
      </c>
      <c r="E8" s="22" t="n">
        <v>0.1</v>
      </c>
      <c r="F8" s="23" t="n">
        <v>16.71</v>
      </c>
      <c r="G8" s="24" t="n">
        <f aca="false">((E8*$D$4)/100)/F8</f>
        <v>7.05651521037708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24</v>
      </c>
      <c r="E9" s="22" t="n">
        <v>0.1</v>
      </c>
      <c r="F9" s="23" t="n">
        <v>35.25</v>
      </c>
      <c r="G9" s="24" t="n">
        <f aca="false">((E9*$D$4)/100)/F9</f>
        <v>3.34508848696173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25</v>
      </c>
      <c r="E10" s="22" t="n">
        <v>0.09</v>
      </c>
      <c r="F10" s="23" t="n">
        <v>9.89</v>
      </c>
      <c r="G10" s="24" t="n">
        <f aca="false">((E10*$D$4)/100)/F10</f>
        <v>10.730326819905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26</v>
      </c>
      <c r="E11" s="22" t="n">
        <v>0.09</v>
      </c>
      <c r="F11" s="23" t="n">
        <v>43.47</v>
      </c>
      <c r="G11" s="24" t="n">
        <f aca="false">((E11*$D$4)/100)/F11</f>
        <v>2.44129128706834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27</v>
      </c>
      <c r="E12" s="22" t="n">
        <v>0.08</v>
      </c>
      <c r="F12" s="23" t="n">
        <v>29</v>
      </c>
      <c r="G12" s="24" t="n">
        <f aca="false">((E12*$D$4)/100)/F12</f>
        <v>3.25281018387313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28</v>
      </c>
      <c r="E13" s="22" t="n">
        <v>0.09</v>
      </c>
      <c r="F13" s="23" t="n">
        <v>18.9</v>
      </c>
      <c r="G13" s="24" t="n">
        <f aca="false">((E13*$D$4)/100)/F13</f>
        <v>5.61496996025719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29</v>
      </c>
      <c r="E14" s="22" t="n">
        <v>0.07</v>
      </c>
      <c r="F14" s="23" t="n">
        <v>10.76</v>
      </c>
      <c r="G14" s="24" t="n">
        <f aca="false">((E14*$D$4)/100)/F14</f>
        <v>7.67100914644802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30</v>
      </c>
      <c r="E15" s="22" t="n">
        <v>0.07</v>
      </c>
      <c r="F15" s="23" t="n">
        <v>12.89</v>
      </c>
      <c r="G15" s="24" t="n">
        <f aca="false">((E15*$D$4)/100)/F15</f>
        <v>6.40341803070447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31</v>
      </c>
      <c r="E16" s="22" t="n">
        <v>0.07</v>
      </c>
      <c r="F16" s="23" t="n">
        <v>22.7</v>
      </c>
      <c r="G16" s="24" t="n">
        <f aca="false">((E16*$D$4)/100)/F16</f>
        <v>3.63612592140003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0.08</v>
      </c>
      <c r="F17" s="23" t="n">
        <v>53.94</v>
      </c>
      <c r="G17" s="24" t="n">
        <f aca="false">((E17*$D$4)/100)/F17</f>
        <v>1.74882267950168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117914.369165401</v>
      </c>
      <c r="G18" s="37"/>
      <c r="H18" s="37"/>
      <c r="I18" s="37"/>
      <c r="J18" s="36"/>
      <c r="K18" s="38" t="n">
        <f aca="false">F4</f>
        <v>122754.369165401</v>
      </c>
      <c r="L18" s="39" t="n">
        <f aca="false">(K18/F18-1)</f>
        <v>0.0410467361548688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122754.369165401</v>
      </c>
      <c r="E4" s="14" t="n">
        <f aca="false">IF(SUM(I8:I17)&lt;=D4,SUM(I8:I17),"VALOR ACIMA DO DISPONÍVEL")</f>
        <v>83516</v>
      </c>
      <c r="F4" s="15" t="n">
        <f aca="false">(E4*I2)+E4+(D4-E4)</f>
        <v>127594.369165401</v>
      </c>
      <c r="G4" s="3"/>
      <c r="H4" s="3"/>
      <c r="I4" s="16" t="n">
        <f aca="false">F4/100000-1</f>
        <v>0.27594369165401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5" t="s">
        <v>23</v>
      </c>
      <c r="E8" s="22" t="n">
        <v>0.1</v>
      </c>
      <c r="F8" s="23" t="n">
        <v>16.71</v>
      </c>
      <c r="G8" s="24" t="n">
        <f aca="false">((E8*$D$4)/100)/F8</f>
        <v>7.34616212839024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24</v>
      </c>
      <c r="E9" s="22" t="n">
        <v>0.1</v>
      </c>
      <c r="F9" s="23" t="n">
        <v>35.25</v>
      </c>
      <c r="G9" s="24" t="n">
        <f aca="false">((E9*$D$4)/100)/F9</f>
        <v>3.48239345150074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25</v>
      </c>
      <c r="E10" s="22" t="n">
        <v>0.09</v>
      </c>
      <c r="F10" s="23" t="n">
        <v>9.89</v>
      </c>
      <c r="G10" s="24" t="n">
        <f aca="false">((E10*$D$4)/100)/F10</f>
        <v>11.1707717137372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26</v>
      </c>
      <c r="E11" s="22" t="n">
        <v>0.09</v>
      </c>
      <c r="F11" s="23" t="n">
        <v>43.47</v>
      </c>
      <c r="G11" s="24" t="n">
        <f aca="false">((E11*$D$4)/100)/F11</f>
        <v>2.54149832640582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27</v>
      </c>
      <c r="E12" s="22" t="n">
        <v>0.08</v>
      </c>
      <c r="F12" s="23" t="n">
        <v>29</v>
      </c>
      <c r="G12" s="24" t="n">
        <f aca="false">((E12*$D$4)/100)/F12</f>
        <v>3.38632742525244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28</v>
      </c>
      <c r="E13" s="22" t="n">
        <v>0.09</v>
      </c>
      <c r="F13" s="23" t="n">
        <v>18.9</v>
      </c>
      <c r="G13" s="24" t="n">
        <f aca="false">((E13*$D$4)/100)/F13</f>
        <v>5.84544615073338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29</v>
      </c>
      <c r="E14" s="22" t="n">
        <v>0.07</v>
      </c>
      <c r="F14" s="23" t="n">
        <v>10.76</v>
      </c>
      <c r="G14" s="24" t="n">
        <f aca="false">((E14*$D$4)/100)/F14</f>
        <v>7.98587903492386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30</v>
      </c>
      <c r="E15" s="22" t="n">
        <v>0.07</v>
      </c>
      <c r="F15" s="23" t="n">
        <v>12.89</v>
      </c>
      <c r="G15" s="24" t="n">
        <f aca="false">((E15*$D$4)/100)/F15</f>
        <v>6.66625744110013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31</v>
      </c>
      <c r="E16" s="22" t="n">
        <v>0.07</v>
      </c>
      <c r="F16" s="23" t="n">
        <v>22.7</v>
      </c>
      <c r="G16" s="24" t="n">
        <f aca="false">((E16*$D$4)/100)/F16</f>
        <v>3.78537702272162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0.08</v>
      </c>
      <c r="F17" s="23" t="n">
        <v>53.94</v>
      </c>
      <c r="G17" s="24" t="n">
        <f aca="false">((E17*$D$4)/100)/F17</f>
        <v>1.82060614260884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122754.369165401</v>
      </c>
      <c r="G18" s="37"/>
      <c r="H18" s="37"/>
      <c r="I18" s="37"/>
      <c r="J18" s="36"/>
      <c r="K18" s="38" t="n">
        <f aca="false">F4</f>
        <v>127594.369165401</v>
      </c>
      <c r="L18" s="39" t="n">
        <f aca="false">(K18/F18-1)</f>
        <v>0.0394283318215625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127594.369165401</v>
      </c>
      <c r="E4" s="14" t="n">
        <f aca="false">IF(SUM(I8:I17)&lt;=D4,SUM(I8:I17),"VALOR ACIMA DO DISPONÍVEL")</f>
        <v>83516</v>
      </c>
      <c r="F4" s="15" t="n">
        <f aca="false">(E4*I2)+E4+(D4-E4)</f>
        <v>132434.369165401</v>
      </c>
      <c r="G4" s="3"/>
      <c r="H4" s="3"/>
      <c r="I4" s="16" t="n">
        <f aca="false">F4/100000-1</f>
        <v>0.32434369165401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5" t="s">
        <v>23</v>
      </c>
      <c r="E8" s="22" t="n">
        <v>0.1</v>
      </c>
      <c r="F8" s="23" t="n">
        <v>16.71</v>
      </c>
      <c r="G8" s="24" t="n">
        <f aca="false">((E8*$D$4)/100)/F8</f>
        <v>7.63580904640341</v>
      </c>
      <c r="H8" s="25" t="n">
        <v>6</v>
      </c>
      <c r="I8" s="26" t="n">
        <f aca="false">H8*F8*100</f>
        <v>10026</v>
      </c>
      <c r="J8" s="27" t="n">
        <f aca="false">I8/$E$4</f>
        <v>0.120048852914412</v>
      </c>
      <c r="K8" s="34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24</v>
      </c>
      <c r="E9" s="22" t="n">
        <v>0.1</v>
      </c>
      <c r="F9" s="23" t="n">
        <v>35.25</v>
      </c>
      <c r="G9" s="24" t="n">
        <f aca="false">((E9*$D$4)/100)/F9</f>
        <v>3.61969841603974</v>
      </c>
      <c r="H9" s="25" t="n">
        <v>3</v>
      </c>
      <c r="I9" s="26" t="n">
        <f aca="false">H9*F9*100</f>
        <v>10575</v>
      </c>
      <c r="J9" s="27" t="n">
        <f aca="false">I9/$E$4</f>
        <v>0.126622443603621</v>
      </c>
      <c r="K9" s="34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25</v>
      </c>
      <c r="E10" s="22" t="n">
        <v>0.1</v>
      </c>
      <c r="F10" s="23" t="n">
        <v>9.89</v>
      </c>
      <c r="G10" s="24" t="n">
        <f aca="false">((E10*$D$4)/100)/F10</f>
        <v>12.9013517861882</v>
      </c>
      <c r="H10" s="25" t="n">
        <v>10</v>
      </c>
      <c r="I10" s="26" t="n">
        <f aca="false">H10*F10*100</f>
        <v>9890</v>
      </c>
      <c r="J10" s="27" t="n">
        <f aca="false">I10/$E$4</f>
        <v>0.118420422434025</v>
      </c>
      <c r="K10" s="34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26</v>
      </c>
      <c r="E11" s="22" t="n">
        <v>0.1</v>
      </c>
      <c r="F11" s="23" t="n">
        <v>43.47</v>
      </c>
      <c r="G11" s="24" t="n">
        <f aca="false">((E11*$D$4)/100)/F11</f>
        <v>2.93522818415921</v>
      </c>
      <c r="H11" s="25" t="n">
        <v>2</v>
      </c>
      <c r="I11" s="26" t="n">
        <f aca="false">H11*F11*100</f>
        <v>8694</v>
      </c>
      <c r="J11" s="27" t="n">
        <f aca="false">I11/$E$4</f>
        <v>0.104099813209445</v>
      </c>
      <c r="K11" s="34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27</v>
      </c>
      <c r="E12" s="22" t="n">
        <v>0.1</v>
      </c>
      <c r="F12" s="23" t="n">
        <v>29</v>
      </c>
      <c r="G12" s="24" t="n">
        <f aca="false">((E12*$D$4)/100)/F12</f>
        <v>4.39980583328969</v>
      </c>
      <c r="H12" s="25" t="n">
        <v>3</v>
      </c>
      <c r="I12" s="26" t="n">
        <f aca="false">H12*F12*100</f>
        <v>8700</v>
      </c>
      <c r="J12" s="27" t="n">
        <f aca="false">I12/$E$4</f>
        <v>0.104171655730638</v>
      </c>
      <c r="K12" s="34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28</v>
      </c>
      <c r="E13" s="22" t="n">
        <v>0.1</v>
      </c>
      <c r="F13" s="23" t="n">
        <v>18.9</v>
      </c>
      <c r="G13" s="24" t="n">
        <f aca="false">((E13*$D$4)/100)/F13</f>
        <v>6.75102482356619</v>
      </c>
      <c r="H13" s="25" t="n">
        <v>5</v>
      </c>
      <c r="I13" s="26" t="n">
        <f aca="false">H13*F13*100</f>
        <v>9450</v>
      </c>
      <c r="J13" s="27" t="n">
        <f aca="false">I13/$E$4</f>
        <v>0.113151970879831</v>
      </c>
      <c r="K13" s="34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29</v>
      </c>
      <c r="E14" s="22" t="n">
        <v>0.1</v>
      </c>
      <c r="F14" s="23" t="n">
        <v>10.76</v>
      </c>
      <c r="G14" s="24" t="n">
        <f aca="false">((E14*$D$4)/100)/F14</f>
        <v>11.8582127477138</v>
      </c>
      <c r="H14" s="25" t="n">
        <v>7</v>
      </c>
      <c r="I14" s="26" t="n">
        <f aca="false">H14*F14*100</f>
        <v>7532</v>
      </c>
      <c r="J14" s="27" t="n">
        <f aca="false">I14/$E$4</f>
        <v>0.0901863116049619</v>
      </c>
      <c r="K14" s="34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30</v>
      </c>
      <c r="E15" s="22" t="n">
        <v>0.1</v>
      </c>
      <c r="F15" s="23" t="n">
        <v>12.89</v>
      </c>
      <c r="G15" s="24" t="n">
        <f aca="false">((E15*$D$4)/100)/F15</f>
        <v>9.89870978785112</v>
      </c>
      <c r="H15" s="25" t="n">
        <v>5</v>
      </c>
      <c r="I15" s="26" t="n">
        <f aca="false">H15*F15*100</f>
        <v>6445</v>
      </c>
      <c r="J15" s="27" t="n">
        <f aca="false">I15/$E$4</f>
        <v>0.0771708415153982</v>
      </c>
      <c r="K15" s="34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31</v>
      </c>
      <c r="E16" s="22" t="n">
        <v>0.1</v>
      </c>
      <c r="F16" s="23" t="n">
        <v>22.7</v>
      </c>
      <c r="G16" s="24" t="n">
        <f aca="false">((E16*$D$4)/100)/F16</f>
        <v>5.62089732006172</v>
      </c>
      <c r="H16" s="25" t="n">
        <v>3</v>
      </c>
      <c r="I16" s="26" t="n">
        <f aca="false">H16*F16*100</f>
        <v>6810</v>
      </c>
      <c r="J16" s="27" t="n">
        <f aca="false">I16/$E$4</f>
        <v>0.0815412615546721</v>
      </c>
      <c r="K16" s="34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0.1</v>
      </c>
      <c r="F17" s="23" t="n">
        <v>53.94</v>
      </c>
      <c r="G17" s="24" t="n">
        <f aca="false">((E17*$D$4)/100)/F17</f>
        <v>2.36548700714499</v>
      </c>
      <c r="H17" s="25" t="n">
        <v>1</v>
      </c>
      <c r="I17" s="26" t="n">
        <f aca="false">H17*F17*100</f>
        <v>5394</v>
      </c>
      <c r="J17" s="27" t="n">
        <f aca="false">I17/$E$4</f>
        <v>0.0645864265529958</v>
      </c>
      <c r="K17" s="34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127594.369165401</v>
      </c>
      <c r="G18" s="37"/>
      <c r="H18" s="37"/>
      <c r="I18" s="37"/>
      <c r="J18" s="36"/>
      <c r="K18" s="38" t="n">
        <f aca="false">F4</f>
        <v>132434.369165401</v>
      </c>
      <c r="L18" s="39" t="n">
        <f aca="false">(K18/F18-1)</f>
        <v>0.037932708407578</v>
      </c>
      <c r="M18" s="39"/>
      <c r="N18" s="40" t="s">
        <v>21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132434.369165401</v>
      </c>
      <c r="E4" s="14" t="n">
        <f aca="false">IF(SUM(I8:I17)&lt;=D4,SUM(I8:I17),"VALOR ACIMA DO DISPONÍVEL")</f>
        <v>124663</v>
      </c>
      <c r="F4" s="15" t="n">
        <f aca="false">(E4*I2)+E4+(D4-E4)</f>
        <v>137610.369165401</v>
      </c>
      <c r="G4" s="3"/>
      <c r="H4" s="3"/>
      <c r="I4" s="16" t="n">
        <f aca="false">F4/100000-1</f>
        <v>0.37610369165401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0" t="n">
        <v>1</v>
      </c>
      <c r="D8" s="45" t="s">
        <v>23</v>
      </c>
      <c r="E8" s="22" t="n">
        <v>0.1</v>
      </c>
      <c r="F8" s="23" t="n">
        <v>16.71</v>
      </c>
      <c r="G8" s="24" t="n">
        <f aca="false">((E8*$D$4)/100)/F8</f>
        <v>7.92545596441658</v>
      </c>
      <c r="H8" s="25" t="n">
        <v>6</v>
      </c>
      <c r="I8" s="26" t="n">
        <f aca="false">H8*F8*100</f>
        <v>10026</v>
      </c>
      <c r="J8" s="27" t="n">
        <f aca="false">I8/$E$4</f>
        <v>0.0804248253290872</v>
      </c>
      <c r="K8" s="34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1" t="n">
        <v>2</v>
      </c>
      <c r="D9" s="33" t="s">
        <v>24</v>
      </c>
      <c r="E9" s="22" t="n">
        <v>0.1</v>
      </c>
      <c r="F9" s="23" t="n">
        <v>35.25</v>
      </c>
      <c r="G9" s="24" t="n">
        <f aca="false">((E9*$D$4)/100)/F9</f>
        <v>3.75700338057875</v>
      </c>
      <c r="H9" s="25" t="n">
        <v>3</v>
      </c>
      <c r="I9" s="26" t="n">
        <f aca="false">H9*F9*100</f>
        <v>10575</v>
      </c>
      <c r="J9" s="27" t="n">
        <f aca="false">I9/$E$4</f>
        <v>0.0848286981702671</v>
      </c>
      <c r="K9" s="34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1" t="n">
        <v>3</v>
      </c>
      <c r="D10" s="33" t="s">
        <v>25</v>
      </c>
      <c r="E10" s="22" t="n">
        <v>0.1</v>
      </c>
      <c r="F10" s="23" t="n">
        <v>9.89</v>
      </c>
      <c r="G10" s="24" t="n">
        <f aca="false">((E10*$D$4)/100)/F10</f>
        <v>13.3907350015572</v>
      </c>
      <c r="H10" s="25" t="n">
        <v>13</v>
      </c>
      <c r="I10" s="26" t="n">
        <f aca="false">H10*F10*100</f>
        <v>12857</v>
      </c>
      <c r="J10" s="27" t="n">
        <f aca="false">I10/$E$4</f>
        <v>0.103134049397175</v>
      </c>
      <c r="K10" s="34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1" t="n">
        <v>4</v>
      </c>
      <c r="D11" s="33" t="s">
        <v>26</v>
      </c>
      <c r="E11" s="22" t="n">
        <v>0.1</v>
      </c>
      <c r="F11" s="23" t="n">
        <v>43.47</v>
      </c>
      <c r="G11" s="24" t="n">
        <f aca="false">((E11*$D$4)/100)/F11</f>
        <v>3.04656933897863</v>
      </c>
      <c r="H11" s="25" t="n">
        <v>3</v>
      </c>
      <c r="I11" s="26" t="n">
        <f aca="false">H11*F11*100</f>
        <v>13041</v>
      </c>
      <c r="J11" s="27" t="n">
        <f aca="false">I11/$E$4</f>
        <v>0.104610028637206</v>
      </c>
      <c r="K11" s="34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1" t="n">
        <v>5</v>
      </c>
      <c r="D12" s="33" t="s">
        <v>27</v>
      </c>
      <c r="E12" s="22" t="n">
        <v>0.1</v>
      </c>
      <c r="F12" s="23" t="n">
        <v>29</v>
      </c>
      <c r="G12" s="24" t="n">
        <f aca="false">((E12*$D$4)/100)/F12</f>
        <v>4.56670238501383</v>
      </c>
      <c r="H12" s="25" t="n">
        <v>4</v>
      </c>
      <c r="I12" s="26" t="n">
        <f aca="false">H12*F12*100</f>
        <v>11600</v>
      </c>
      <c r="J12" s="27" t="n">
        <f aca="false">I12/$E$4</f>
        <v>0.0930508651323969</v>
      </c>
      <c r="K12" s="34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1" t="n">
        <v>6</v>
      </c>
      <c r="D13" s="33" t="s">
        <v>28</v>
      </c>
      <c r="E13" s="22" t="n">
        <v>0.1</v>
      </c>
      <c r="F13" s="23" t="n">
        <v>18.9</v>
      </c>
      <c r="G13" s="24" t="n">
        <f aca="false">((E13*$D$4)/100)/F13</f>
        <v>7.00710947965085</v>
      </c>
      <c r="H13" s="25" t="n">
        <v>7</v>
      </c>
      <c r="I13" s="26" t="n">
        <f aca="false">H13*F13*100</f>
        <v>13230</v>
      </c>
      <c r="J13" s="27" t="n">
        <f aca="false">I13/$E$4</f>
        <v>0.10612611600876</v>
      </c>
      <c r="K13" s="34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3" t="s">
        <v>29</v>
      </c>
      <c r="E14" s="22" t="n">
        <v>0.1</v>
      </c>
      <c r="F14" s="23" t="n">
        <v>10.76</v>
      </c>
      <c r="G14" s="24" t="n">
        <f aca="false">((E14*$D$4)/100)/F14</f>
        <v>12.3080268741079</v>
      </c>
      <c r="H14" s="25" t="n">
        <v>12</v>
      </c>
      <c r="I14" s="26" t="n">
        <f aca="false">H14*F14*100</f>
        <v>12912</v>
      </c>
      <c r="J14" s="27" t="n">
        <f aca="false">I14/$E$4</f>
        <v>0.103575238843923</v>
      </c>
      <c r="K14" s="34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1" t="n">
        <v>8</v>
      </c>
      <c r="D15" s="33" t="s">
        <v>30</v>
      </c>
      <c r="E15" s="22" t="n">
        <v>0.1</v>
      </c>
      <c r="F15" s="23" t="n">
        <v>12.89</v>
      </c>
      <c r="G15" s="24" t="n">
        <f aca="false">((E15*$D$4)/100)/F15</f>
        <v>10.2741946598449</v>
      </c>
      <c r="H15" s="25" t="n">
        <v>10</v>
      </c>
      <c r="I15" s="26" t="n">
        <f aca="false">H15*F15*100</f>
        <v>12890</v>
      </c>
      <c r="J15" s="27" t="n">
        <f aca="false">I15/$E$4</f>
        <v>0.103398763065224</v>
      </c>
      <c r="K15" s="34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1" t="n">
        <v>9</v>
      </c>
      <c r="D16" s="33" t="s">
        <v>31</v>
      </c>
      <c r="E16" s="22" t="n">
        <v>0.1</v>
      </c>
      <c r="F16" s="23" t="n">
        <v>22.7</v>
      </c>
      <c r="G16" s="24" t="n">
        <f aca="false">((E16*$D$4)/100)/F16</f>
        <v>5.83411317909256</v>
      </c>
      <c r="H16" s="25" t="n">
        <v>5</v>
      </c>
      <c r="I16" s="26" t="n">
        <f aca="false">H16*F16*100</f>
        <v>11350</v>
      </c>
      <c r="J16" s="27" t="n">
        <f aca="false">I16/$E$4</f>
        <v>0.0910454585562677</v>
      </c>
      <c r="K16" s="34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1" t="n">
        <v>10</v>
      </c>
      <c r="D17" s="33" t="s">
        <v>17</v>
      </c>
      <c r="E17" s="22" t="n">
        <v>0.1</v>
      </c>
      <c r="F17" s="23" t="n">
        <v>53.94</v>
      </c>
      <c r="G17" s="24" t="n">
        <f aca="false">((E17*$D$4)/100)/F17</f>
        <v>2.45521633602894</v>
      </c>
      <c r="H17" s="25" t="n">
        <v>3</v>
      </c>
      <c r="I17" s="26" t="n">
        <f aca="false">H17*F17*100</f>
        <v>16182</v>
      </c>
      <c r="J17" s="27" t="n">
        <f aca="false">I17/$E$4</f>
        <v>0.129805956859694</v>
      </c>
      <c r="K17" s="34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5" t="s">
        <v>20</v>
      </c>
      <c r="D18" s="35"/>
      <c r="E18" s="35"/>
      <c r="F18" s="36" t="n">
        <f aca="false">D4</f>
        <v>132434.369165401</v>
      </c>
      <c r="G18" s="37"/>
      <c r="H18" s="37"/>
      <c r="I18" s="37"/>
      <c r="J18" s="36"/>
      <c r="K18" s="38" t="n">
        <f aca="false">F4</f>
        <v>137610.369165401</v>
      </c>
      <c r="L18" s="39" t="n">
        <f aca="false">(K18/F18-1)</f>
        <v>0.0390835100632794</v>
      </c>
      <c r="M18" s="3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5" t="s">
        <v>22</v>
      </c>
      <c r="D19" s="35"/>
      <c r="E19" s="35"/>
      <c r="F19" s="41" t="n">
        <v>100967.2</v>
      </c>
      <c r="G19" s="42"/>
      <c r="H19" s="42"/>
      <c r="I19" s="42"/>
      <c r="J19" s="43"/>
      <c r="K19" s="44" t="n">
        <v>102673.28</v>
      </c>
      <c r="L19" s="39" t="n">
        <f aca="false">(K19/F19-1)</f>
        <v>0.0168973686504132</v>
      </c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2020-05-02T21:33:56Z</dcterms:created>
  <dc:creator>FAMILIA MACEDO</dc:creator>
  <dc:description/>
  <dc:language>en-US</dc:language>
  <cp:lastModifiedBy/>
  <dcterms:modified xsi:type="dcterms:W3CDTF">2020-05-30T10:32:22Z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