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<sst xmlns="http://schemas.openxmlformats.org/spreadsheetml/2006/main" count="246" uniqueCount="38">
  <si>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</si>
  <si>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</si>
  <si>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</si>
  <si>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</si>
  <si>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</si>
  <si>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</si>
  <si>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</si>
  <si>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</si>
  <si>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</si>
  <si>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</si>
  <si>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</si>
  <si>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</si>
  <si>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</si>
  <si>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</si>
  <si>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</si>
  <si>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</si>
  <si>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</si>
  <si>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ITSA4</t>
  </si>
  <si>
    <t xml:space="preserve">BPAC11</t>
  </si>
  <si>
    <t xml:space="preserve">SLCE3</t>
  </si>
  <si>
    <t xml:space="preserve">CSAN3</t>
  </si>
  <si>
    <t xml:space="preserve">MGLU3</t>
  </si>
  <si>
    <t xml:space="preserve">RENT3</t>
  </si>
  <si>
    <t xml:space="preserve">TCSA3</t>
  </si>
  <si>
    <t xml:space="preserve">STBP3</t>
  </si>
  <si>
    <t xml:space="preserve">SULA4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</si>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</sst>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732240</xdr:colOff>
      <xdr:row>6</xdr:row>
      <xdr:rowOff>29880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732240</xdr:colOff>
      <xdr:row>6</xdr:row>
      <xdr:rowOff>29880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732240</xdr:colOff>
      <xdr:row>6</xdr:row>
      <xdr:rowOff>29880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732240</xdr:colOff>
      <xdr:row>6</xdr:row>
      <xdr:rowOff>29880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732240</xdr:colOff>
      <xdr:row>6</xdr:row>
      <xdr:rowOff>29880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732240</xdr:colOff>
      <xdr:row>6</xdr:row>
      <xdr:rowOff>29880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732240</xdr:colOff>
      <xdr:row>6</xdr:row>
      <xdr:rowOff>29880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732240</xdr:colOff>
      <xdr:row>6</xdr:row>
      <xdr:rowOff>29880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0.0861887322530477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99665</v>
      </c>
      <c r="F4" s="15" t="n">
        <f aca="false">(E4*I2)+E4+(D4-E4)</f>
        <v>108590</v>
      </c>
      <c r="G4" s="3"/>
      <c r="H4" s="3"/>
      <c r="I4" s="16" t="n">
        <f aca="false">F4/D4-1</f>
        <v>0.0859000000000001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</v>
      </c>
      <c r="F8" s="24" t="n">
        <v>9</v>
      </c>
      <c r="G8" s="25" t="n">
        <f aca="false">((E8*$D$4)/100)/F8</f>
        <v>11.1111111111111</v>
      </c>
      <c r="H8" s="26" t="n">
        <v>11</v>
      </c>
      <c r="I8" s="27" t="n">
        <f aca="false">H8*F8*100</f>
        <v>9900</v>
      </c>
      <c r="J8" s="28" t="n">
        <f aca="false">I8/$E$4</f>
        <v>0.0993327647619526</v>
      </c>
      <c r="K8" s="24" t="n">
        <v>8.86</v>
      </c>
      <c r="L8" s="29" t="n">
        <f aca="false">IFERROR((K8/F8-1)*J8,0)</f>
        <v>-0.00154517634074149</v>
      </c>
      <c r="M8" s="30" t="n">
        <f aca="false">IFERROR(L8/J8,0)</f>
        <v>-0.0155555555555557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18</v>
      </c>
      <c r="E9" s="23" t="n">
        <v>0.1</v>
      </c>
      <c r="F9" s="24" t="n">
        <v>42.3</v>
      </c>
      <c r="G9" s="25" t="n">
        <f aca="false">((E9*$D$4)/100)/F9</f>
        <v>2.36406619385343</v>
      </c>
      <c r="H9" s="26" t="n">
        <v>3</v>
      </c>
      <c r="I9" s="27" t="n">
        <f aca="false">H9*F9*100</f>
        <v>12690</v>
      </c>
      <c r="J9" s="28" t="n">
        <f aca="false">I9/$E$4</f>
        <v>0.127326543922139</v>
      </c>
      <c r="K9" s="24" t="n">
        <v>48.84</v>
      </c>
      <c r="L9" s="29" t="n">
        <f aca="false">IFERROR((K9/F9-1)*J9,0)</f>
        <v>0.0196859479255506</v>
      </c>
      <c r="M9" s="30" t="n">
        <f aca="false">IFERROR(L9/J9,0)</f>
        <v>0.154609929078014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19</v>
      </c>
      <c r="E10" s="23" t="n">
        <v>0.2</v>
      </c>
      <c r="F10" s="24" t="n">
        <v>24</v>
      </c>
      <c r="G10" s="25" t="n">
        <f aca="false">((E10*$D$4)/100)/F10</f>
        <v>8.33333333333333</v>
      </c>
      <c r="H10" s="26" t="n">
        <v>8</v>
      </c>
      <c r="I10" s="27" t="n">
        <f aca="false">H10*F10*100</f>
        <v>19200</v>
      </c>
      <c r="J10" s="28" t="n">
        <f aca="false">I10/$E$4</f>
        <v>0.192645361962575</v>
      </c>
      <c r="K10" s="24" t="n">
        <v>24.91</v>
      </c>
      <c r="L10" s="29" t="n">
        <f aca="false">IFERROR((K10/F10-1)*J10,0)</f>
        <v>0.00730446997441427</v>
      </c>
      <c r="M10" s="30" t="n">
        <f aca="false">IFERROR(L10/J10,0)</f>
        <v>0.0379166666666666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20</v>
      </c>
      <c r="E11" s="23" t="n">
        <v>0.2</v>
      </c>
      <c r="F11" s="24" t="n">
        <v>60.34</v>
      </c>
      <c r="G11" s="25" t="n">
        <f aca="false">((E11*$D$4)/100)/F11</f>
        <v>3.31455087835598</v>
      </c>
      <c r="H11" s="26" t="n">
        <v>3</v>
      </c>
      <c r="I11" s="27" t="n">
        <f aca="false">H11*F11*100</f>
        <v>18102</v>
      </c>
      <c r="J11" s="28" t="n">
        <f aca="false">I11/$E$4</f>
        <v>0.18162845532534</v>
      </c>
      <c r="K11" s="24" t="n">
        <v>65.85</v>
      </c>
      <c r="L11" s="29" t="n">
        <f aca="false">IFERROR((K11/F11-1)*J11,0)</f>
        <v>0.0165855616314654</v>
      </c>
      <c r="M11" s="30" t="n">
        <f aca="false">IFERROR(L11/J11,0)</f>
        <v>0.0913158766987072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21</v>
      </c>
      <c r="E12" s="23" t="n">
        <v>0.1</v>
      </c>
      <c r="F12" s="24" t="n">
        <v>49.7</v>
      </c>
      <c r="G12" s="25" t="n">
        <f aca="false">((E12*$D$4)/100)/F12</f>
        <v>2.01207243460765</v>
      </c>
      <c r="H12" s="26" t="n">
        <v>2</v>
      </c>
      <c r="I12" s="27" t="n">
        <f aca="false">H12*F12*100</f>
        <v>9940</v>
      </c>
      <c r="J12" s="28" t="n">
        <f aca="false">I12/$E$4</f>
        <v>0.0997341092660412</v>
      </c>
      <c r="K12" s="24" t="n">
        <v>64.35</v>
      </c>
      <c r="L12" s="29" t="n">
        <f aca="false">IFERROR((K12/F12-1)*J12,0)</f>
        <v>0.029398484924497</v>
      </c>
      <c r="M12" s="30" t="n">
        <f aca="false">IFERROR(L12/J12,0)</f>
        <v>0.29476861167002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22</v>
      </c>
      <c r="E13" s="23" t="n">
        <v>0.1</v>
      </c>
      <c r="F13" s="24" t="n">
        <v>34.19</v>
      </c>
      <c r="G13" s="25" t="n">
        <f aca="false">((E13*$D$4)/100)/F13</f>
        <v>2.92483182217023</v>
      </c>
      <c r="H13" s="26" t="n">
        <v>3</v>
      </c>
      <c r="I13" s="27" t="n">
        <f aca="false">H13*F13*100</f>
        <v>10257</v>
      </c>
      <c r="J13" s="28" t="n">
        <f aca="false">I13/$E$4</f>
        <v>0.102914764460944</v>
      </c>
      <c r="K13" s="24" t="n">
        <v>38.48</v>
      </c>
      <c r="L13" s="29" t="n">
        <f aca="false">IFERROR((K13/F13-1)*J13,0)</f>
        <v>0.0129132594190538</v>
      </c>
      <c r="M13" s="30" t="n">
        <f aca="false">IFERROR(L13/J13,0)</f>
        <v>0.125475285171103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23</v>
      </c>
      <c r="E14" s="23" t="n">
        <v>0.05</v>
      </c>
      <c r="F14" s="24" t="n">
        <v>0.78</v>
      </c>
      <c r="G14" s="25" t="n">
        <f aca="false">((E14*$D$4)/100)/F14</f>
        <v>64.1025641025641</v>
      </c>
      <c r="H14" s="26" t="n">
        <v>64</v>
      </c>
      <c r="I14" s="27" t="n">
        <f aca="false">H14*F14*100</f>
        <v>4992</v>
      </c>
      <c r="J14" s="28" t="n">
        <f aca="false">I14/$E$4</f>
        <v>0.0500877941102694</v>
      </c>
      <c r="K14" s="24" t="n">
        <v>0.75</v>
      </c>
      <c r="L14" s="29" t="n">
        <f aca="false">IFERROR((K14/F14-1)*J14,0)</f>
        <v>-0.00192645361962575</v>
      </c>
      <c r="M14" s="30" t="n">
        <f aca="false">IFERROR(L14/J14,0)</f>
        <v>-0.0384615384615385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24</v>
      </c>
      <c r="E15" s="23" t="n">
        <v>0.05</v>
      </c>
      <c r="F15" s="24" t="n">
        <v>4.08</v>
      </c>
      <c r="G15" s="25" t="n">
        <f aca="false">((E15*$D$4)/100)/F15</f>
        <v>12.2549019607843</v>
      </c>
      <c r="H15" s="26" t="n">
        <v>12</v>
      </c>
      <c r="I15" s="27" t="n">
        <f aca="false">H15*F15*100</f>
        <v>4896</v>
      </c>
      <c r="J15" s="28" t="n">
        <f aca="false">I15/$E$4</f>
        <v>0.0491245673004565</v>
      </c>
      <c r="K15" s="24" t="n">
        <v>4.2</v>
      </c>
      <c r="L15" s="29" t="n">
        <f aca="false">IFERROR((K15/F15-1)*J15,0)</f>
        <v>0.00144484021471932</v>
      </c>
      <c r="M15" s="30" t="n">
        <f aca="false">IFERROR(L15/J15,0)</f>
        <v>0.0294117647058825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25</v>
      </c>
      <c r="E16" s="23" t="n">
        <v>0.1</v>
      </c>
      <c r="F16" s="24" t="n">
        <v>12.11</v>
      </c>
      <c r="G16" s="25" t="n">
        <f aca="false">((E16*$D$4)/100)/F16</f>
        <v>8.25763831544179</v>
      </c>
      <c r="H16" s="26" t="n">
        <v>8</v>
      </c>
      <c r="I16" s="27" t="n">
        <f aca="false">H16*F16*100</f>
        <v>9688</v>
      </c>
      <c r="J16" s="28" t="n">
        <f aca="false">I16/$E$4</f>
        <v>0.0972056388902824</v>
      </c>
      <c r="K16" s="24" t="n">
        <v>12.4</v>
      </c>
      <c r="L16" s="29" t="n">
        <f aca="false">IFERROR((K16/F16-1)*J16,0)</f>
        <v>0.00232779812371446</v>
      </c>
      <c r="M16" s="30" t="n">
        <f aca="false">IFERROR(L16/J16,0)</f>
        <v>0.0239471511147813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/>
      <c r="E17" s="23"/>
      <c r="F17" s="24"/>
      <c r="G17" s="25" t="n">
        <v>0</v>
      </c>
      <c r="H17" s="26"/>
      <c r="I17" s="27" t="n">
        <f aca="false">H17*F17*100</f>
        <v>0</v>
      </c>
      <c r="J17" s="28" t="n">
        <f aca="false">I17/$E$4</f>
        <v>0</v>
      </c>
      <c r="K17" s="33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108590</v>
      </c>
      <c r="L18" s="38" t="n">
        <f aca="false">(K18/F18-1)</f>
        <v>0.0859000000000001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108590</v>
      </c>
      <c r="E4" s="14" t="n">
        <f aca="false">IF(SUM(I8:I17)&lt;=D4,SUM(I8:I17),"VALOR ACIMA DO DISPONÍVEL")</f>
        <v>102868.36</v>
      </c>
      <c r="F4" s="15" t="n">
        <f aca="false">(E4*I2)+E4+(D4-E4)</f>
        <v>113250.43</v>
      </c>
      <c r="G4" s="3"/>
      <c r="H4" s="3"/>
      <c r="I4" s="16" t="n">
        <f aca="false">F4/100000-1</f>
        <v>0.1325043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6.4985038898863</v>
      </c>
      <c r="H8" s="26" t="n">
        <v>6.27</v>
      </c>
      <c r="I8" s="27" t="n">
        <f aca="false">H8*F8*100</f>
        <v>10477.17</v>
      </c>
      <c r="J8" s="28" t="n">
        <f aca="false">I8/$E$4</f>
        <v>0.101850267662477</v>
      </c>
      <c r="K8" s="33" t="n">
        <v>15.86</v>
      </c>
      <c r="L8" s="29" t="n">
        <f aca="false">IFERROR((K8/F8-1)*J8,0)</f>
        <v>-0.00518089332813317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3.08056737588652</v>
      </c>
      <c r="H9" s="26" t="n">
        <v>2.97</v>
      </c>
      <c r="I9" s="27" t="n">
        <f aca="false">H9*F9*100</f>
        <v>10469.25</v>
      </c>
      <c r="J9" s="28" t="n">
        <f aca="false">I9/$E$4</f>
        <v>0.101773276058839</v>
      </c>
      <c r="K9" s="33" t="n">
        <v>42.95</v>
      </c>
      <c r="L9" s="29" t="n">
        <f aca="false">IFERROR((K9/F9-1)*J9,0)</f>
        <v>0.0222313255504414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10.9797775530839</v>
      </c>
      <c r="H10" s="26" t="n">
        <v>10.6</v>
      </c>
      <c r="I10" s="27" t="n">
        <f aca="false">H10*F10*100</f>
        <v>10483.4</v>
      </c>
      <c r="J10" s="28" t="n">
        <f aca="false">I10/$E$4</f>
        <v>0.101910830502207</v>
      </c>
      <c r="K10" s="33" t="n">
        <v>10.19</v>
      </c>
      <c r="L10" s="29" t="n">
        <f aca="false">IFERROR((K10/F10-1)*J10,0)</f>
        <v>0.00309132954000625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2.49804462847941</v>
      </c>
      <c r="H11" s="26" t="n">
        <v>2.41</v>
      </c>
      <c r="I11" s="27" t="n">
        <f aca="false">H11*F11*100</f>
        <v>10476.27</v>
      </c>
      <c r="J11" s="28" t="n">
        <f aca="false">I11/$E$4</f>
        <v>0.101841518616609</v>
      </c>
      <c r="K11" s="33" t="n">
        <v>48.33</v>
      </c>
      <c r="L11" s="29" t="n">
        <f aca="false">IFERROR((K11/F11-1)*J11,0)</f>
        <v>0.0113860082925401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3.74448275862069</v>
      </c>
      <c r="H12" s="26" t="n">
        <v>3.62</v>
      </c>
      <c r="I12" s="27" t="n">
        <f aca="false">H12*F12*100</f>
        <v>10498</v>
      </c>
      <c r="J12" s="28" t="n">
        <f aca="false">I12/$E$4</f>
        <v>0.102052759468509</v>
      </c>
      <c r="K12" s="33" t="n">
        <v>34.66</v>
      </c>
      <c r="L12" s="29" t="n">
        <f aca="false">IFERROR((K12/F12-1)*J12,0)</f>
        <v>0.0199178833997159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5.74550264550265</v>
      </c>
      <c r="H13" s="26" t="n">
        <v>5.55</v>
      </c>
      <c r="I13" s="27" t="n">
        <f aca="false">H13*F13*100</f>
        <v>10489.5</v>
      </c>
      <c r="J13" s="28" t="n">
        <f aca="false">I13/$E$4</f>
        <v>0.101970129590867</v>
      </c>
      <c r="K13" s="33" t="n">
        <v>19.85</v>
      </c>
      <c r="L13" s="29" t="n">
        <f aca="false">IFERROR((K13/F13-1)*J13,0)</f>
        <v>0.00512548270430288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10.0920074349442</v>
      </c>
      <c r="H14" s="26" t="n">
        <v>7.94</v>
      </c>
      <c r="I14" s="27" t="n">
        <f aca="false">H14*F14*100</f>
        <v>8543.44</v>
      </c>
      <c r="J14" s="28" t="n">
        <f aca="false">I14/$E$4</f>
        <v>0.0830521649222366</v>
      </c>
      <c r="K14" s="33" t="n">
        <v>11.85</v>
      </c>
      <c r="L14" s="29" t="n">
        <f aca="false">IFERROR((K14/F14-1)*J14,0)</f>
        <v>0.00841327692985482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8.42435996896819</v>
      </c>
      <c r="H15" s="26" t="n">
        <v>8.13</v>
      </c>
      <c r="I15" s="27" t="n">
        <f aca="false">H15*F15*100</f>
        <v>10479.57</v>
      </c>
      <c r="J15" s="28" t="n">
        <f aca="false">I15/$E$4</f>
        <v>0.101873598451458</v>
      </c>
      <c r="K15" s="33" t="n">
        <v>12.46</v>
      </c>
      <c r="L15" s="29" t="n">
        <f aca="false">IFERROR((K15/F15-1)*J15,0)</f>
        <v>-0.00339842104997105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4.78370044052863</v>
      </c>
      <c r="H16" s="26" t="n">
        <v>4.62</v>
      </c>
      <c r="I16" s="27" t="n">
        <f aca="false">H16*F16*100</f>
        <v>10487.4</v>
      </c>
      <c r="J16" s="28" t="n">
        <f aca="false">I16/$E$4</f>
        <v>0.101949715150509</v>
      </c>
      <c r="K16" s="33" t="n">
        <v>21.25</v>
      </c>
      <c r="L16" s="29" t="n">
        <f aca="false">IFERROR((K16/F16-1)*J16,0)</f>
        <v>-0.00651220647437171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2.01316277345198</v>
      </c>
      <c r="H17" s="26" t="n">
        <v>1.94</v>
      </c>
      <c r="I17" s="27" t="n">
        <f aca="false">H17*F17*100</f>
        <v>10464.36</v>
      </c>
      <c r="J17" s="28" t="n">
        <f aca="false">I17/$E$4</f>
        <v>0.10172573957629</v>
      </c>
      <c r="K17" s="33" t="n">
        <v>48.76</v>
      </c>
      <c r="L17" s="29" t="n">
        <f aca="false">IFERROR((K17/F17-1)*J17,0)</f>
        <v>-0.00976899019290286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108590</v>
      </c>
      <c r="G18" s="36"/>
      <c r="H18" s="36"/>
      <c r="I18" s="36"/>
      <c r="J18" s="35"/>
      <c r="K18" s="37" t="n">
        <f aca="false">F4</f>
        <v>113250.43</v>
      </c>
      <c r="L18" s="38" t="n">
        <f aca="false">(K18/F18-1)</f>
        <v>0.0429176719771618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113250.43</v>
      </c>
      <c r="E4" s="14" t="n">
        <f aca="false">IF(SUM(I8:I17)&lt;=D4,SUM(I8:I17),"VALOR ACIMA DO DISPONÍVEL")</f>
        <v>83516</v>
      </c>
      <c r="F4" s="15" t="n">
        <f aca="false">(E4*I2)+E4+(D4-E4)</f>
        <v>118090.43</v>
      </c>
      <c r="G4" s="3"/>
      <c r="H4" s="3"/>
      <c r="I4" s="16" t="n">
        <f aca="false">F4/100000-1</f>
        <v>0.1809043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6.77740454817475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3.21277815602837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11.4510040444894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2.6052548884288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3.90518724137931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5.99208624338624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10.5251328996283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8.7859138867339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4.98900572687225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2.09956303299963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113250.43</v>
      </c>
      <c r="G18" s="36"/>
      <c r="H18" s="36"/>
      <c r="I18" s="36"/>
      <c r="J18" s="35"/>
      <c r="K18" s="37" t="n">
        <f aca="false">F4</f>
        <v>118090.43</v>
      </c>
      <c r="L18" s="38" t="n">
        <f aca="false">(K18/F18-1)</f>
        <v>0.0427371445741973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118090.43</v>
      </c>
      <c r="E4" s="14" t="n">
        <f aca="false">IF(SUM(I8:I17)&lt;=D4,SUM(I8:I17),"VALOR ACIMA DO DISPONÍVEL")</f>
        <v>83516</v>
      </c>
      <c r="F4" s="15" t="n">
        <f aca="false">(E4*I2)+E4+(D4-E4)</f>
        <v>122930.43</v>
      </c>
      <c r="G4" s="3"/>
      <c r="H4" s="3"/>
      <c r="I4" s="16" t="n">
        <f aca="false">F4/100000-1</f>
        <v>0.2293043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7.06705146618791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3.35008312056738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0.09</v>
      </c>
      <c r="F10" s="24" t="n">
        <v>9.89</v>
      </c>
      <c r="G10" s="25" t="n">
        <f aca="false">((E10*$D$4)/100)/F10</f>
        <v>10.7463485338726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0.09</v>
      </c>
      <c r="F11" s="24" t="n">
        <v>43.47</v>
      </c>
      <c r="G11" s="25" t="n">
        <f aca="false">((E11*$D$4)/100)/F11</f>
        <v>2.4449364389234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0.08</v>
      </c>
      <c r="F12" s="24" t="n">
        <v>29</v>
      </c>
      <c r="G12" s="25" t="n">
        <f aca="false">((E12*$D$4)/100)/F12</f>
        <v>3.25766703448276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0.09</v>
      </c>
      <c r="F13" s="24" t="n">
        <v>18.9</v>
      </c>
      <c r="G13" s="25" t="n">
        <f aca="false">((E13*$D$4)/100)/F13</f>
        <v>5.62335380952381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0.07</v>
      </c>
      <c r="F14" s="24" t="n">
        <v>10.76</v>
      </c>
      <c r="G14" s="25" t="n">
        <f aca="false">((E14*$D$4)/100)/F14</f>
        <v>7.68246291821561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0.07</v>
      </c>
      <c r="F15" s="24" t="n">
        <v>12.89</v>
      </c>
      <c r="G15" s="25" t="n">
        <f aca="false">((E15*$D$4)/100)/F15</f>
        <v>6.41297913110939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0.07</v>
      </c>
      <c r="F16" s="24" t="n">
        <v>22.7</v>
      </c>
      <c r="G16" s="25" t="n">
        <f aca="false">((E16*$D$4)/100)/F16</f>
        <v>3.64155511013216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0.08</v>
      </c>
      <c r="F17" s="24" t="n">
        <v>53.94</v>
      </c>
      <c r="G17" s="25" t="n">
        <f aca="false">((E17*$D$4)/100)/F17</f>
        <v>1.75143388950686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118090.43</v>
      </c>
      <c r="G18" s="36"/>
      <c r="H18" s="36"/>
      <c r="I18" s="36"/>
      <c r="J18" s="35"/>
      <c r="K18" s="37" t="n">
        <f aca="false">F4</f>
        <v>122930.43</v>
      </c>
      <c r="L18" s="38" t="n">
        <f aca="false">(K18/F18-1)</f>
        <v>0.0409855396411039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122930.43</v>
      </c>
      <c r="E4" s="14" t="n">
        <f aca="false">IF(SUM(I8:I17)&lt;=D4,SUM(I8:I17),"VALOR ACIMA DO DISPONÍVEL")</f>
        <v>83516</v>
      </c>
      <c r="F4" s="15" t="n">
        <f aca="false">(E4*I2)+E4+(D4-E4)</f>
        <v>127770.43</v>
      </c>
      <c r="G4" s="3"/>
      <c r="H4" s="3"/>
      <c r="I4" s="16" t="n">
        <f aca="false">F4/100000-1</f>
        <v>0.2777043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7.35669838420108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3.48738808510638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0.09</v>
      </c>
      <c r="F10" s="24" t="n">
        <v>9.89</v>
      </c>
      <c r="G10" s="25" t="n">
        <f aca="false">((E10*$D$4)/100)/F10</f>
        <v>11.1867934277047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0.09</v>
      </c>
      <c r="F11" s="24" t="n">
        <v>43.47</v>
      </c>
      <c r="G11" s="25" t="n">
        <f aca="false">((E11*$D$4)/100)/F11</f>
        <v>2.54514347826087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0.08</v>
      </c>
      <c r="F12" s="24" t="n">
        <v>29</v>
      </c>
      <c r="G12" s="25" t="n">
        <f aca="false">((E12*$D$4)/100)/F12</f>
        <v>3.39118427586207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0.09</v>
      </c>
      <c r="F13" s="24" t="n">
        <v>18.9</v>
      </c>
      <c r="G13" s="25" t="n">
        <f aca="false">((E13*$D$4)/100)/F13</f>
        <v>5.85383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0.07</v>
      </c>
      <c r="F14" s="24" t="n">
        <v>10.76</v>
      </c>
      <c r="G14" s="25" t="n">
        <f aca="false">((E14*$D$4)/100)/F14</f>
        <v>7.99733280669145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0.07</v>
      </c>
      <c r="F15" s="24" t="n">
        <v>12.89</v>
      </c>
      <c r="G15" s="25" t="n">
        <f aca="false">((E15*$D$4)/100)/F15</f>
        <v>6.67581854150504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0.07</v>
      </c>
      <c r="F16" s="24" t="n">
        <v>22.7</v>
      </c>
      <c r="G16" s="25" t="n">
        <f aca="false">((E16*$D$4)/100)/F16</f>
        <v>3.79080621145374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0.08</v>
      </c>
      <c r="F17" s="24" t="n">
        <v>53.94</v>
      </c>
      <c r="G17" s="25" t="n">
        <f aca="false">((E17*$D$4)/100)/F17</f>
        <v>1.82321735261402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122930.43</v>
      </c>
      <c r="G18" s="36"/>
      <c r="H18" s="36"/>
      <c r="I18" s="36"/>
      <c r="J18" s="35"/>
      <c r="K18" s="37" t="n">
        <f aca="false">F4</f>
        <v>127770.43</v>
      </c>
      <c r="L18" s="38" t="n">
        <f aca="false">(K18/F18-1)</f>
        <v>0.0393718626055404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127770.43</v>
      </c>
      <c r="E4" s="14" t="n">
        <f aca="false">IF(SUM(I8:I17)&lt;=D4,SUM(I8:I17),"VALOR ACIMA DO DISPONÍVEL")</f>
        <v>83516</v>
      </c>
      <c r="F4" s="15" t="n">
        <f aca="false">(E4*I2)+E4+(D4-E4)</f>
        <v>132610.43</v>
      </c>
      <c r="G4" s="3"/>
      <c r="H4" s="3"/>
      <c r="I4" s="16" t="n">
        <f aca="false">F4/100000-1</f>
        <v>0.3261043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7.64634530221424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3.62469304964539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0.09</v>
      </c>
      <c r="F10" s="24" t="n">
        <v>9.89</v>
      </c>
      <c r="G10" s="25" t="n">
        <f aca="false">((E10*$D$4)/100)/F10</f>
        <v>11.6272383215369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0.09</v>
      </c>
      <c r="F11" s="24" t="n">
        <v>43.47</v>
      </c>
      <c r="G11" s="25" t="n">
        <f aca="false">((E11*$D$4)/100)/F11</f>
        <v>2.64535051759834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0.08</v>
      </c>
      <c r="F12" s="24" t="n">
        <v>29</v>
      </c>
      <c r="G12" s="25" t="n">
        <f aca="false">((E12*$D$4)/100)/F12</f>
        <v>3.52470151724138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0.09</v>
      </c>
      <c r="F13" s="24" t="n">
        <v>18.9</v>
      </c>
      <c r="G13" s="25" t="n">
        <f aca="false">((E13*$D$4)/100)/F13</f>
        <v>6.08430619047619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0.07</v>
      </c>
      <c r="F14" s="24" t="n">
        <v>10.76</v>
      </c>
      <c r="G14" s="25" t="n">
        <f aca="false">((E14*$D$4)/100)/F14</f>
        <v>8.31220269516729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0.07</v>
      </c>
      <c r="F15" s="24" t="n">
        <v>12.89</v>
      </c>
      <c r="G15" s="25" t="n">
        <f aca="false">((E15*$D$4)/100)/F15</f>
        <v>6.9386579519007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0.07</v>
      </c>
      <c r="F16" s="24" t="n">
        <v>22.7</v>
      </c>
      <c r="G16" s="25" t="n">
        <f aca="false">((E16*$D$4)/100)/F16</f>
        <v>3.94005731277533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0.08</v>
      </c>
      <c r="F17" s="24" t="n">
        <v>53.94</v>
      </c>
      <c r="G17" s="25" t="n">
        <f aca="false">((E17*$D$4)/100)/F17</f>
        <v>1.89500081572117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127770.43</v>
      </c>
      <c r="G18" s="36"/>
      <c r="H18" s="36"/>
      <c r="I18" s="36"/>
      <c r="J18" s="35"/>
      <c r="K18" s="37" t="n">
        <f aca="false">F4</f>
        <v>132610.43</v>
      </c>
      <c r="L18" s="38" t="n">
        <f aca="false">(K18/F18-1)</f>
        <v>0.0378804391595144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132610.43</v>
      </c>
      <c r="E4" s="14" t="n">
        <f aca="false">IF(SUM(I8:I17)&lt;=D4,SUM(I8:I17),"VALOR ACIMA DO DISPONÍVEL")</f>
        <v>83516</v>
      </c>
      <c r="F4" s="15" t="n">
        <f aca="false">(E4*I2)+E4+(D4-E4)</f>
        <v>137450.43</v>
      </c>
      <c r="G4" s="3"/>
      <c r="H4" s="3"/>
      <c r="I4" s="16" t="n">
        <f aca="false">F4/100000-1</f>
        <v>0.3745043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7.93599222022741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3.7619980141844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13.4085369059656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3.05061950770646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4.57277344827586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7.01642486772487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12.3243894052045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10.2878533747091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5.8418691629956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2.45848034853541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132610.43</v>
      </c>
      <c r="G18" s="36"/>
      <c r="H18" s="36"/>
      <c r="I18" s="36"/>
      <c r="J18" s="35"/>
      <c r="K18" s="37" t="n">
        <f aca="false">F4</f>
        <v>137450.43</v>
      </c>
      <c r="L18" s="38" t="n">
        <f aca="false">(K18/F18-1)</f>
        <v>0.0364978833112901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137450.43</v>
      </c>
      <c r="E4" s="14" t="n">
        <f aca="false">IF(SUM(I8:I17)&lt;=D4,SUM(I8:I17),"VALOR ACIMA DO DISPONÍVEL")</f>
        <v>124663</v>
      </c>
      <c r="F4" s="15" t="n">
        <f aca="false">(E4*I2)+E4+(D4-E4)</f>
        <v>142626.43</v>
      </c>
      <c r="G4" s="3"/>
      <c r="H4" s="3"/>
      <c r="I4" s="16" t="n">
        <f aca="false">F4/100000-1</f>
        <v>0.4262643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8.22563913824057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33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3.8993029787234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33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13.8979201213347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33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3.16196066252588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33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4.73967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33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7.27250952380952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33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12.7742035315985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33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10.6633382467029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33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6.05508502202643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33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2.54820967741935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33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137450.43</v>
      </c>
      <c r="G18" s="36"/>
      <c r="H18" s="36"/>
      <c r="I18" s="36"/>
      <c r="J18" s="35"/>
      <c r="K18" s="37" t="n">
        <f aca="false">F4</f>
        <v>142626.43</v>
      </c>
      <c r="L18" s="38" t="n">
        <f aca="false">(K18/F18-1)</f>
        <v>0.037657212130948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2020-05-30T14:02:04Z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