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<sst xmlns="http://schemas.openxmlformats.org/spreadsheetml/2006/main" count="235" uniqueCount="47">
  <si>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</si>
  <si>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</si>
  <si>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</si>
  <si>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</si>
  <si>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</si>
  <si>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</si>
  <si>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</si>
  <si>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</si>
  <si>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</si>
  <si>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</si>
  <si>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</si>
  <si>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</si>
  <si>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</si>
  <si>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</si>
  <si>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</si>
  <si>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</si>
  <si>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</si>
  <si>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</si>
  <si>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</si>
  <si>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</si>
  <si>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</si>
  <si>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</si>
  <si>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</si>
  <si>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</si>
  <si>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</si>
  <si>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</si>
  <si>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</si>
  <si>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</si>
  <si>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</si>
  <si>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</si>
  <si>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</si>
  <si>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</si>
  <si>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</si>
  <si>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</si>
  <si>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BBAS3</t>
  </si>
  <si>
    <t xml:space="preserve">BRSR6</t>
  </si>
  <si>
    <t xml:space="preserve">COGN3</t>
  </si>
  <si>
    <t xml:space="preserve">ROMI3</t>
  </si>
  <si>
    <t xml:space="preserve">TUPY3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</si>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</sst>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30600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724680</xdr:colOff>
      <xdr:row>6</xdr:row>
      <xdr:rowOff>76320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15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723600</xdr:colOff>
      <xdr:row>6</xdr:row>
      <xdr:rowOff>30600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044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0.163032760574383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129850.42315726</v>
      </c>
      <c r="G4" s="2"/>
      <c r="H4" s="2"/>
      <c r="I4" s="12" t="n">
        <f aca="false">F4/100000-1</f>
        <v>0.298504231572599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8931.84973349374</v>
      </c>
      <c r="J8" s="23" t="n">
        <f aca="false">I8/$E$4</f>
        <v>0.08</v>
      </c>
      <c r="K8" s="28" t="n">
        <v>5.2</v>
      </c>
      <c r="L8" s="24" t="n">
        <f aca="false">IFERROR((K8/F8-1)*J8,0)</f>
        <v>0.0224630541871921</v>
      </c>
      <c r="M8" s="25" t="n">
        <f aca="false">IFERROR(L8/J8,0)</f>
        <v>0.280788177339902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7.20310462378528</v>
      </c>
      <c r="H9" s="21" t="n">
        <f aca="false">G9</f>
        <v>7.20310462378528</v>
      </c>
      <c r="I9" s="22" t="n">
        <f aca="false">H9*F9*100</f>
        <v>8931.84973349374</v>
      </c>
      <c r="J9" s="23" t="n">
        <f aca="false">I9/$E$4</f>
        <v>0.08</v>
      </c>
      <c r="K9" s="28" t="n">
        <v>15.31</v>
      </c>
      <c r="L9" s="24" t="n">
        <f aca="false">IFERROR((K9/F9-1)*J9,0)</f>
        <v>0.0187741935483871</v>
      </c>
      <c r="M9" s="25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40.3243780293171</v>
      </c>
      <c r="H10" s="21" t="n">
        <f aca="false">G10</f>
        <v>40.3243780293171</v>
      </c>
      <c r="I10" s="22" t="n">
        <f aca="false">H10*F10*100</f>
        <v>35727.398933975</v>
      </c>
      <c r="J10" s="23" t="n">
        <f aca="false">I10/$E$4</f>
        <v>0.32</v>
      </c>
      <c r="K10" s="28" t="n">
        <v>9.59</v>
      </c>
      <c r="L10" s="24" t="n">
        <f aca="false">IFERROR((K10/F10-1)*J10,0)</f>
        <v>0.0263656884875846</v>
      </c>
      <c r="M10" s="25" t="n">
        <f aca="false">IFERROR(L10/J10,0)</f>
        <v>0.082392776523702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7.1</v>
      </c>
      <c r="L11" s="24" t="n">
        <f aca="false">IFERROR((K11/F11-1)*J11,0)</f>
        <v>0.0582426778242678</v>
      </c>
      <c r="M11" s="25" t="n">
        <f aca="false">IFERROR(L11/J11,0)</f>
        <v>0.485355648535565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8.83758219013233</v>
      </c>
      <c r="H12" s="21" t="n">
        <f aca="false">G12</f>
        <v>8.83758219013233</v>
      </c>
      <c r="I12" s="22" t="n">
        <f aca="false">H12*F12*100</f>
        <v>16747.2182503008</v>
      </c>
      <c r="J12" s="23" t="n">
        <f aca="false">I12/$E$4</f>
        <v>0.15</v>
      </c>
      <c r="K12" s="28" t="n">
        <v>20.7</v>
      </c>
      <c r="L12" s="24" t="n">
        <f aca="false">IFERROR((K12/F12-1)*J12,0)</f>
        <v>0.0138522427440633</v>
      </c>
      <c r="M12" s="25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5.56848487125545</v>
      </c>
      <c r="H13" s="21" t="n">
        <f aca="false">G13</f>
        <v>5.56848487125545</v>
      </c>
      <c r="I13" s="22" t="n">
        <f aca="false">H13*F13*100</f>
        <v>11164.8121668672</v>
      </c>
      <c r="J13" s="23" t="n">
        <f aca="false">I13/$E$4</f>
        <v>0.1</v>
      </c>
      <c r="K13" s="28" t="n">
        <v>23.22</v>
      </c>
      <c r="L13" s="24" t="n">
        <f aca="false">IFERROR((K13/F13-1)*J13,0)</f>
        <v>0.0158104738154613</v>
      </c>
      <c r="M13" s="25" t="n">
        <f aca="false">IFERROR(L13/J13,0)</f>
        <v>0.158104738154613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5.45511995123804</v>
      </c>
      <c r="H14" s="21" t="n">
        <f aca="false">G14</f>
        <v>5.45511995123804</v>
      </c>
      <c r="I14" s="22" t="n">
        <f aca="false">H14*F14*100</f>
        <v>16747.2182503008</v>
      </c>
      <c r="J14" s="23" t="n">
        <f aca="false">I14/$E$4</f>
        <v>0.15</v>
      </c>
      <c r="K14" s="28" t="n">
        <v>32.24</v>
      </c>
      <c r="L14" s="24" t="n">
        <f aca="false">IFERROR((K14/F14-1)*J14,0)</f>
        <v>0.00752442996742673</v>
      </c>
      <c r="M14" s="25" t="n">
        <f aca="false">IFERROR(L14/J14,0)</f>
        <v>0.0501628664495115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129850.42315726</v>
      </c>
      <c r="L18" s="33" t="n">
        <f aca="false">(K18/F18-1)</f>
        <v>0.163032760574383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0.204166326622253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3.8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129850.42315726</v>
      </c>
      <c r="E4" s="10" t="n">
        <f aca="false">IF(SUM(I8:I17)&lt;=D4,SUM(I8:I17),"VALOR ACIMA DO DISPONÍVEL")</f>
        <v>129850.42315726</v>
      </c>
      <c r="F4" s="11" t="n">
        <f aca="false">(E4*I2)+E4+(D4-E4)</f>
        <v>156361.507063623</v>
      </c>
      <c r="G4" s="2"/>
      <c r="H4" s="2"/>
      <c r="I4" s="12" t="n">
        <f aca="false">F4/100000-1</f>
        <v>0.563615070636229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3.8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3.8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0.3</v>
      </c>
      <c r="F8" s="19" t="n">
        <v>7.1</v>
      </c>
      <c r="G8" s="20" t="n">
        <f aca="false">((E8*$D$4)/100)/F8</f>
        <v>54.8663759819408</v>
      </c>
      <c r="H8" s="21" t="n">
        <v>54.8663759819408</v>
      </c>
      <c r="I8" s="22" t="n">
        <f aca="false">H8*F8*100</f>
        <v>38955.126947178</v>
      </c>
      <c r="J8" s="23" t="n">
        <f aca="false">I8/$E$4</f>
        <v>0.3</v>
      </c>
      <c r="K8" s="28" t="n">
        <v>9.26</v>
      </c>
      <c r="L8" s="24" t="n">
        <f aca="false">IFERROR((K8/F8-1)*J8,0)</f>
        <v>0.0912676056338028</v>
      </c>
      <c r="M8" s="25" t="n">
        <f aca="false">IFERROR(L8/J8,0)</f>
        <v>0.304225352112676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34</v>
      </c>
      <c r="E9" s="18" t="n">
        <v>0.08</v>
      </c>
      <c r="F9" s="19" t="n">
        <v>32.15</v>
      </c>
      <c r="G9" s="20" t="n">
        <f aca="false">((E9*$D$4)/100)/F9</f>
        <v>3.23111472864099</v>
      </c>
      <c r="H9" s="21" t="n">
        <v>3.23111472864099</v>
      </c>
      <c r="I9" s="22" t="n">
        <f aca="false">H9*F9*100</f>
        <v>10388.0338525808</v>
      </c>
      <c r="J9" s="23" t="n">
        <f aca="false">I9/$E$4</f>
        <v>0.0799999999999999</v>
      </c>
      <c r="K9" s="28" t="n">
        <v>33.74</v>
      </c>
      <c r="L9" s="24" t="n">
        <f aca="false">IFERROR((K9/F9-1)*J9,0)</f>
        <v>0.00395645412130638</v>
      </c>
      <c r="M9" s="25" t="n">
        <f aca="false">IFERROR(L9/J9,0)</f>
        <v>0.0494556765163299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9.59</v>
      </c>
      <c r="G10" s="20" t="n">
        <f aca="false">((E10*$D$4)/100)/F10</f>
        <v>13.5401901102461</v>
      </c>
      <c r="H10" s="21" t="n">
        <v>13.5401901102461</v>
      </c>
      <c r="I10" s="22" t="n">
        <f aca="false">H10*F10*100</f>
        <v>12985.042315726</v>
      </c>
      <c r="J10" s="23" t="n">
        <f aca="false">I10/$E$4</f>
        <v>0.1</v>
      </c>
      <c r="K10" s="28" t="n">
        <v>10.67</v>
      </c>
      <c r="L10" s="24" t="n">
        <f aca="false">IFERROR((K10/F10-1)*J10,0)</f>
        <v>0.0112617309697602</v>
      </c>
      <c r="M10" s="25" t="n">
        <f aca="false">IFERROR(L10/J10,0)</f>
        <v>0.112617309697602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18</v>
      </c>
      <c r="E11" s="18" t="n">
        <v>0.12</v>
      </c>
      <c r="F11" s="19" t="n">
        <v>4.44</v>
      </c>
      <c r="G11" s="20" t="n">
        <f aca="false">((E11*$D$4)/100)/F11</f>
        <v>35.0947089614216</v>
      </c>
      <c r="H11" s="21" t="n">
        <v>35.0947089614216</v>
      </c>
      <c r="I11" s="22" t="n">
        <f aca="false">H11*F11*100</f>
        <v>15582.0507788712</v>
      </c>
      <c r="J11" s="23" t="n">
        <f aca="false">I11/$E$4</f>
        <v>0.12</v>
      </c>
      <c r="K11" s="28" t="n">
        <v>4.98</v>
      </c>
      <c r="L11" s="24" t="n">
        <f aca="false">IFERROR((K11/F11-1)*J11,0)</f>
        <v>0.0145945945945946</v>
      </c>
      <c r="M11" s="25" t="n">
        <f aca="false">IFERROR(L11/J11,0)</f>
        <v>0.121621621621622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0.08</v>
      </c>
      <c r="F12" s="19" t="n">
        <v>13.55</v>
      </c>
      <c r="G12" s="20" t="n">
        <f aca="false">((E12*$D$4)/100)/F12</f>
        <v>7.6664456476611</v>
      </c>
      <c r="H12" s="21" t="n">
        <v>7.6664456476611</v>
      </c>
      <c r="I12" s="22" t="n">
        <f aca="false">H12*F12*100</f>
        <v>10388.0338525808</v>
      </c>
      <c r="J12" s="23" t="n">
        <f aca="false">I12/$E$4</f>
        <v>0.08</v>
      </c>
      <c r="K12" s="28" t="n">
        <v>14.26</v>
      </c>
      <c r="L12" s="24" t="n">
        <f aca="false">IFERROR((K12/F12-1)*J12,0)</f>
        <v>0.00419188191881918</v>
      </c>
      <c r="M12" s="25" t="n">
        <f aca="false">IFERROR(L12/J12,0)</f>
        <v>0.0523985239852398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18" t="n">
        <v>0.12</v>
      </c>
      <c r="F13" s="19" t="n">
        <v>6.61</v>
      </c>
      <c r="G13" s="20" t="n">
        <f aca="false">((E13*$D$4)/100)/F13</f>
        <v>23.5734504975358</v>
      </c>
      <c r="H13" s="21" t="n">
        <v>23.5734504975358</v>
      </c>
      <c r="I13" s="22" t="n">
        <f aca="false">H13*F13*100</f>
        <v>15582.0507788712</v>
      </c>
      <c r="J13" s="23" t="n">
        <f aca="false">I13/$E$4</f>
        <v>0.12</v>
      </c>
      <c r="K13" s="28" t="n">
        <v>8.28</v>
      </c>
      <c r="L13" s="24" t="n">
        <f aca="false">IFERROR((K13/F13-1)*J13,0)</f>
        <v>0.0303177004538577</v>
      </c>
      <c r="M13" s="25" t="n">
        <f aca="false">IFERROR(L13/J13,0)</f>
        <v>0.252647503782148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23.18</v>
      </c>
      <c r="G14" s="20" t="n">
        <f aca="false">((E14*$D$4)/100)/F14</f>
        <v>11.2036603241812</v>
      </c>
      <c r="H14" s="21" t="n">
        <v>11.2036603241812</v>
      </c>
      <c r="I14" s="22" t="n">
        <f aca="false">H14*F14*100</f>
        <v>25970.084631452</v>
      </c>
      <c r="J14" s="23" t="n">
        <f aca="false">I14/$E$4</f>
        <v>0.2</v>
      </c>
      <c r="K14" s="28" t="n">
        <v>28.81</v>
      </c>
      <c r="L14" s="24" t="n">
        <f aca="false">IFERROR((K14/F14-1)*J14,0)</f>
        <v>0.0485763589301122</v>
      </c>
      <c r="M14" s="25" t="n">
        <f aca="false">IFERROR(L14/J14,0)</f>
        <v>0.242881794650561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3.8" hidden="false" customHeight="false" outlineLevel="0" collapsed="false">
      <c r="A15" s="1"/>
      <c r="B15" s="1"/>
      <c r="C15" s="26" t="n">
        <v>8</v>
      </c>
      <c r="D15" s="27"/>
      <c r="E15" s="18"/>
      <c r="F15" s="19"/>
      <c r="G15" s="20"/>
      <c r="H15" s="21"/>
      <c r="I15" s="22"/>
      <c r="J15" s="23"/>
      <c r="K15" s="28"/>
      <c r="L15" s="24"/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3.8" hidden="false" customHeight="false" outlineLevel="0" collapsed="false">
      <c r="A16" s="1"/>
      <c r="B16" s="1"/>
      <c r="C16" s="26" t="n">
        <v>9</v>
      </c>
      <c r="D16" s="27"/>
      <c r="E16" s="18"/>
      <c r="F16" s="19"/>
      <c r="G16" s="20"/>
      <c r="H16" s="21"/>
      <c r="I16" s="22"/>
      <c r="J16" s="23"/>
      <c r="K16" s="28"/>
      <c r="L16" s="24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3.8" hidden="false" customHeight="false" outlineLevel="0" collapsed="false">
      <c r="A17" s="1"/>
      <c r="B17" s="1"/>
      <c r="C17" s="26" t="n">
        <v>10</v>
      </c>
      <c r="D17" s="27"/>
      <c r="E17" s="18"/>
      <c r="F17" s="19"/>
      <c r="G17" s="20"/>
      <c r="H17" s="21"/>
      <c r="I17" s="22"/>
      <c r="J17" s="23"/>
      <c r="K17" s="28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3.8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129850.42315726</v>
      </c>
      <c r="G18" s="31"/>
      <c r="H18" s="31"/>
      <c r="I18" s="31"/>
      <c r="J18" s="30"/>
      <c r="K18" s="32" t="n">
        <f aca="false">F4</f>
        <v>156361.507063623</v>
      </c>
      <c r="L18" s="33" t="n">
        <f aca="false">(K18/F18-1)</f>
        <v>0.204166326622253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95055.82</v>
      </c>
      <c r="G19" s="35"/>
      <c r="H19" s="35"/>
      <c r="I19" s="35"/>
      <c r="J19" s="36"/>
      <c r="K19" s="37" t="n">
        <v>104426.37</v>
      </c>
      <c r="L19" s="33" t="n">
        <f aca="false">(K19/F19-1)</f>
        <v>0.0985794452144013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-0.00912033788433594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156361.507063623</v>
      </c>
      <c r="E4" s="10" t="n">
        <f aca="false">IF(SUM(I8:I17)&lt;=D4,SUM(I8:I17),"VALOR ACIMA DO DISPONÍVEL")</f>
        <v>156361.507063623</v>
      </c>
      <c r="F4" s="11" t="n">
        <f aca="false">(E4*I2)+E4+(D4-E4)</f>
        <v>154935.437287099</v>
      </c>
      <c r="G4" s="2"/>
      <c r="H4" s="2"/>
      <c r="I4" s="12" t="n">
        <f aca="false">F4/100000-1</f>
        <v>0.549354372870988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4.9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0.2</v>
      </c>
      <c r="F8" s="19" t="n">
        <v>5.25</v>
      </c>
      <c r="G8" s="20" t="n">
        <f aca="false">((E8*$D$4)/100)/F8</f>
        <v>59.5662884051897</v>
      </c>
      <c r="H8" s="21" t="n">
        <f aca="false">G8</f>
        <v>59.5662884051897</v>
      </c>
      <c r="I8" s="22" t="n">
        <f aca="false">H8*F8*100</f>
        <v>31272.3014127246</v>
      </c>
      <c r="J8" s="23" t="n">
        <f aca="false">I8/$E$4</f>
        <v>0.2</v>
      </c>
      <c r="K8" s="28" t="n">
        <v>5.35</v>
      </c>
      <c r="L8" s="24" t="n">
        <f aca="false">IFERROR((K8/F8-1)*J8,0)</f>
        <v>0.0038095238095238</v>
      </c>
      <c r="M8" s="25" t="n">
        <f aca="false">IFERROR(L8/J8,0)</f>
        <v>0.019047619047619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29</v>
      </c>
      <c r="E9" s="18" t="n">
        <v>0.2</v>
      </c>
      <c r="F9" s="19" t="n">
        <v>10.7</v>
      </c>
      <c r="G9" s="20" t="n">
        <f aca="false">((E9*$D$4)/100)/F9</f>
        <v>29.2264499184342</v>
      </c>
      <c r="H9" s="21" t="n">
        <f aca="false">G9</f>
        <v>29.2264499184342</v>
      </c>
      <c r="I9" s="22" t="n">
        <f aca="false">H9*F9*100</f>
        <v>31272.3014127246</v>
      </c>
      <c r="J9" s="23" t="n">
        <f aca="false">I9/$E$4</f>
        <v>0.2</v>
      </c>
      <c r="K9" s="28" t="n">
        <v>10.36</v>
      </c>
      <c r="L9" s="24" t="n">
        <f aca="false">IFERROR((K9/F9-1)*J9,0)</f>
        <v>-0.00635514018691588</v>
      </c>
      <c r="M9" s="25" t="n">
        <f aca="false">IFERROR(L9/J9,0)</f>
        <v>-0.0317757009345794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8.44</v>
      </c>
      <c r="G10" s="20" t="n">
        <f aca="false">((E10*$D$4)/100)/F10</f>
        <v>18.5262449127515</v>
      </c>
      <c r="H10" s="21" t="n">
        <f aca="false">G10</f>
        <v>18.5262449127515</v>
      </c>
      <c r="I10" s="22" t="n">
        <f aca="false">H10*F10*100</f>
        <v>15636.1507063623</v>
      </c>
      <c r="J10" s="23" t="n">
        <f aca="false">I10/$E$4</f>
        <v>0.1</v>
      </c>
      <c r="K10" s="28" t="n">
        <v>7.39</v>
      </c>
      <c r="L10" s="24" t="n">
        <f aca="false">IFERROR((K10/F10-1)*J10,0)</f>
        <v>-0.0124407582938389</v>
      </c>
      <c r="M10" s="25" t="n">
        <f aca="false">IFERROR(L10/J10,0)</f>
        <v>-0.124407582938389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13.39</v>
      </c>
      <c r="G11" s="20" t="n">
        <f aca="false">((E11*$D$4)/100)/F11</f>
        <v>11.677483723945</v>
      </c>
      <c r="H11" s="21" t="n">
        <f aca="false">G11</f>
        <v>11.677483723945</v>
      </c>
      <c r="I11" s="22" t="n">
        <f aca="false">H11*F11*100</f>
        <v>15636.1507063623</v>
      </c>
      <c r="J11" s="23" t="n">
        <f aca="false">I11/$E$4</f>
        <v>0.1</v>
      </c>
      <c r="K11" s="28" t="n">
        <v>12.93</v>
      </c>
      <c r="L11" s="24" t="n">
        <f aca="false">IFERROR((K11/F11-1)*J11,0)</f>
        <v>-0.00343539955190442</v>
      </c>
      <c r="M11" s="25" t="n">
        <f aca="false">IFERROR(L11/J11,0)</f>
        <v>-0.0343539955190442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0.1</v>
      </c>
      <c r="F12" s="19" t="n">
        <v>14.32</v>
      </c>
      <c r="G12" s="20" t="n">
        <f aca="false">((E12*$D$4)/100)/F12</f>
        <v>10.9190996552809</v>
      </c>
      <c r="H12" s="21" t="n">
        <f aca="false">G12</f>
        <v>10.9190996552809</v>
      </c>
      <c r="I12" s="22" t="n">
        <f aca="false">H12*F12*100</f>
        <v>15636.1507063623</v>
      </c>
      <c r="J12" s="23" t="n">
        <f aca="false">I12/$E$4</f>
        <v>0.1</v>
      </c>
      <c r="K12" s="28" t="n">
        <v>14.19</v>
      </c>
      <c r="L12" s="24" t="n">
        <f aca="false">IFERROR((K12/F12-1)*J12,0)</f>
        <v>-0.000907821229050287</v>
      </c>
      <c r="M12" s="25" t="n">
        <f aca="false">IFERROR(L12/J12,0)</f>
        <v>-0.00907821229050287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38</v>
      </c>
      <c r="E13" s="18" t="n">
        <v>0.1</v>
      </c>
      <c r="F13" s="19" t="n">
        <v>17.92</v>
      </c>
      <c r="G13" s="20" t="n">
        <f aca="false">((E13*$D$4)/100)/F13</f>
        <v>8.72553052810396</v>
      </c>
      <c r="H13" s="21" t="n">
        <f aca="false">G13</f>
        <v>8.72553052810396</v>
      </c>
      <c r="I13" s="22" t="n">
        <f aca="false">H13*F13*100</f>
        <v>15636.1507063623</v>
      </c>
      <c r="J13" s="23" t="n">
        <f aca="false">I13/$E$4</f>
        <v>0.1</v>
      </c>
      <c r="K13" s="28" t="n">
        <v>17.43</v>
      </c>
      <c r="L13" s="24" t="n">
        <f aca="false">IFERROR((K13/F13-1)*J13,0)</f>
        <v>-0.00273437500000001</v>
      </c>
      <c r="M13" s="25" t="n">
        <f aca="false">IFERROR(L13/J13,0)</f>
        <v>-0.0273437500000001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28.74</v>
      </c>
      <c r="G14" s="20" t="n">
        <f aca="false">((E14*$D$4)/100)/F14</f>
        <v>10.8811069633697</v>
      </c>
      <c r="H14" s="21" t="n">
        <f aca="false">G14</f>
        <v>10.8811069633697</v>
      </c>
      <c r="I14" s="22" t="n">
        <f aca="false">H14*F14*100</f>
        <v>31272.3014127246</v>
      </c>
      <c r="J14" s="23" t="n">
        <f aca="false">I14/$E$4</f>
        <v>0.2</v>
      </c>
      <c r="K14" s="28" t="n">
        <v>30.6</v>
      </c>
      <c r="L14" s="24" t="n">
        <f aca="false">IFERROR((K14/F14-1)*J14,0)</f>
        <v>0.0129436325678497</v>
      </c>
      <c r="M14" s="25" t="n">
        <f aca="false">IFERROR(L14/J14,0)</f>
        <v>0.0647181628392486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/>
      <c r="F15" s="19" t="n">
        <v>12.89</v>
      </c>
      <c r="G15" s="20" t="n">
        <f aca="false">((E15*$D$4)/100)/F15</f>
        <v>0</v>
      </c>
      <c r="H15" s="21" t="n">
        <f aca="false">G15</f>
        <v>0</v>
      </c>
      <c r="I15" s="22"/>
      <c r="J15" s="23" t="n">
        <f aca="false">I15/$E$4</f>
        <v>0</v>
      </c>
      <c r="K15" s="28"/>
      <c r="L15" s="24" t="n">
        <f aca="false">IFERROR((K15/F15-1)*J15,0)</f>
        <v>-0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/>
      <c r="F16" s="19" t="n">
        <v>22.7</v>
      </c>
      <c r="G16" s="20" t="n">
        <f aca="false">((E16*$D$4)/100)/F16</f>
        <v>0</v>
      </c>
      <c r="H16" s="21" t="n">
        <f aca="false">G16</f>
        <v>0</v>
      </c>
      <c r="I16" s="22"/>
      <c r="J16" s="23" t="n">
        <f aca="false">I16/$E$4</f>
        <v>0</v>
      </c>
      <c r="K16" s="28"/>
      <c r="L16" s="24" t="n">
        <f aca="false">IFERROR((K16/F16-1)*J16,0)</f>
        <v>-0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/>
      <c r="F17" s="19" t="n">
        <v>53.94</v>
      </c>
      <c r="G17" s="20" t="n">
        <f aca="false">((E17*$D$4)/100)/F17</f>
        <v>0</v>
      </c>
      <c r="H17" s="21" t="n">
        <f aca="false">G17</f>
        <v>0</v>
      </c>
      <c r="I17" s="22"/>
      <c r="J17" s="23" t="n">
        <f aca="false">I17/$E$4</f>
        <v>0</v>
      </c>
      <c r="K17" s="28"/>
      <c r="L17" s="24" t="n">
        <f aca="false">IFERROR((K17/F17-1)*J17,0)</f>
        <v>-0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156361.507063623</v>
      </c>
      <c r="G18" s="31"/>
      <c r="H18" s="31"/>
      <c r="I18" s="31"/>
      <c r="J18" s="30"/>
      <c r="K18" s="32" t="n">
        <f aca="false">F4</f>
        <v>154935.437287099</v>
      </c>
      <c r="L18" s="33" t="n">
        <f aca="false">(K18/F18-1)</f>
        <v>-0.00912033788433608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154935.437287099</v>
      </c>
      <c r="E4" s="10" t="n">
        <f aca="false">IF(SUM(I8:I17)&lt;=D4,SUM(I8:I17),"VALOR ACIMA DO DISPONÍVEL")</f>
        <v>83516</v>
      </c>
      <c r="F4" s="11" t="n">
        <f aca="false">(E4*I2)+E4+(D4-E4)</f>
        <v>159775.437287099</v>
      </c>
      <c r="G4" s="2"/>
      <c r="H4" s="2"/>
      <c r="I4" s="12" t="n">
        <f aca="false">F4/100000-1</f>
        <v>0.597754372870988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9.27201898785749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4.39533155424394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0.09</v>
      </c>
      <c r="F10" s="19" t="n">
        <v>9.89</v>
      </c>
      <c r="G10" s="20" t="n">
        <f aca="false">((E10*$D$4)/100)/F10</f>
        <v>14.0992814518088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0.09</v>
      </c>
      <c r="F11" s="19" t="n">
        <v>43.47</v>
      </c>
      <c r="G11" s="20" t="n">
        <f aca="false">((E11*$D$4)/100)/F11</f>
        <v>3.2077730287184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0.08</v>
      </c>
      <c r="F12" s="19" t="n">
        <v>29</v>
      </c>
      <c r="G12" s="20" t="n">
        <f aca="false">((E12*$D$4)/100)/F12</f>
        <v>4.27408102860962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0.09</v>
      </c>
      <c r="F13" s="19" t="n">
        <v>18.9</v>
      </c>
      <c r="G13" s="20" t="n">
        <f aca="false">((E13*$D$4)/100)/F13</f>
        <v>7.37787796605232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0.07</v>
      </c>
      <c r="F14" s="19" t="n">
        <v>10.76</v>
      </c>
      <c r="G14" s="20" t="n">
        <f aca="false">((E14*$D$4)/100)/F14</f>
        <v>10.0794429461867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8.4138716913087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0.07</v>
      </c>
      <c r="F16" s="19" t="n">
        <v>22.7</v>
      </c>
      <c r="G16" s="20" t="n">
        <f aca="false">((E16*$D$4)/100)/F16</f>
        <v>4.77774476215723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2.2978930261342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154935.437287099</v>
      </c>
      <c r="G18" s="31"/>
      <c r="H18" s="31"/>
      <c r="I18" s="31"/>
      <c r="J18" s="30"/>
      <c r="K18" s="32" t="n">
        <f aca="false">F4</f>
        <v>159775.437287099</v>
      </c>
      <c r="L18" s="33" t="n">
        <f aca="false">(K18/F18-1)</f>
        <v>0.0312388184701178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159775.437287099</v>
      </c>
      <c r="E4" s="10" t="n">
        <f aca="false">IF(SUM(I8:I17)&lt;=D4,SUM(I8:I17),"VALOR ACIMA DO DISPONÍVEL")</f>
        <v>83516</v>
      </c>
      <c r="F4" s="11" t="n">
        <f aca="false">(E4*I2)+E4+(D4-E4)</f>
        <v>164615.437287099</v>
      </c>
      <c r="G4" s="2"/>
      <c r="H4" s="2"/>
      <c r="I4" s="12" t="n">
        <f aca="false">F4/100000-1</f>
        <v>0.646154372870988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9.56166590587066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4.53263651878294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0.09</v>
      </c>
      <c r="F10" s="19" t="n">
        <v>9.89</v>
      </c>
      <c r="G10" s="20" t="n">
        <f aca="false">((E10*$D$4)/100)/F10</f>
        <v>14.5397263456409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0.09</v>
      </c>
      <c r="F11" s="19" t="n">
        <v>43.47</v>
      </c>
      <c r="G11" s="20" t="n">
        <f aca="false">((E11*$D$4)/100)/F11</f>
        <v>3.30798006805587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0.08</v>
      </c>
      <c r="F12" s="19" t="n">
        <v>29</v>
      </c>
      <c r="G12" s="20" t="n">
        <f aca="false">((E12*$D$4)/100)/F12</f>
        <v>4.40759826998893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0.09</v>
      </c>
      <c r="F13" s="19" t="n">
        <v>18.9</v>
      </c>
      <c r="G13" s="20" t="n">
        <f aca="false">((E13*$D$4)/100)/F13</f>
        <v>7.60835415652851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0.07</v>
      </c>
      <c r="F14" s="19" t="n">
        <v>10.76</v>
      </c>
      <c r="G14" s="20" t="n">
        <f aca="false">((E14*$D$4)/100)/F14</f>
        <v>10.3943128346626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8.67671110170435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0.07</v>
      </c>
      <c r="F16" s="19" t="n">
        <v>22.7</v>
      </c>
      <c r="G16" s="20" t="n">
        <f aca="false">((E16*$D$4)/100)/F16</f>
        <v>4.92699586347882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2.36967648924136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159775.437287099</v>
      </c>
      <c r="G18" s="31"/>
      <c r="H18" s="31"/>
      <c r="I18" s="31"/>
      <c r="J18" s="30"/>
      <c r="K18" s="32" t="n">
        <f aca="false">F4</f>
        <v>164615.437287099</v>
      </c>
      <c r="L18" s="33" t="n">
        <f aca="false">(K18/F18-1)</f>
        <v>0.0302925160599188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164615.437287099</v>
      </c>
      <c r="E4" s="10" t="n">
        <f aca="false">IF(SUM(I8:I17)&lt;=D4,SUM(I8:I17),"VALOR ACIMA DO DISPONÍVEL")</f>
        <v>83516</v>
      </c>
      <c r="F4" s="11" t="n">
        <f aca="false">(E4*I2)+E4+(D4-E4)</f>
        <v>169455.437287099</v>
      </c>
      <c r="G4" s="2"/>
      <c r="H4" s="2"/>
      <c r="I4" s="12" t="n">
        <f aca="false">F4/100000-1</f>
        <v>0.694554372870988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9.85131282388383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4.66994148332195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0.1</v>
      </c>
      <c r="F10" s="19" t="n">
        <v>9.89</v>
      </c>
      <c r="G10" s="20" t="n">
        <f aca="false">((E10*$D$4)/100)/F10</f>
        <v>16.6446347105257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0.1</v>
      </c>
      <c r="F11" s="19" t="n">
        <v>43.47</v>
      </c>
      <c r="G11" s="20" t="n">
        <f aca="false">((E11*$D$4)/100)/F11</f>
        <v>3.78687456377039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0.1</v>
      </c>
      <c r="F12" s="19" t="n">
        <v>29</v>
      </c>
      <c r="G12" s="20" t="n">
        <f aca="false">((E12*$D$4)/100)/F12</f>
        <v>5.6763943892103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0.1</v>
      </c>
      <c r="F13" s="19" t="n">
        <v>18.9</v>
      </c>
      <c r="G13" s="20" t="n">
        <f aca="false">((E13*$D$4)/100)/F13</f>
        <v>8.70981149667189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0.1</v>
      </c>
      <c r="F14" s="19" t="n">
        <v>10.76</v>
      </c>
      <c r="G14" s="20" t="n">
        <f aca="false">((E14*$D$4)/100)/F14</f>
        <v>15.2988324616263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12.7707864458572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0.1</v>
      </c>
      <c r="F16" s="19" t="n">
        <v>22.7</v>
      </c>
      <c r="G16" s="20" t="n">
        <f aca="false">((E16*$D$4)/100)/F16</f>
        <v>7.25178137828629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3.05182494043565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164615.437287099</v>
      </c>
      <c r="G18" s="31"/>
      <c r="H18" s="31"/>
      <c r="I18" s="31"/>
      <c r="J18" s="30"/>
      <c r="K18" s="32" t="n">
        <f aca="false">F4</f>
        <v>169455.437287099</v>
      </c>
      <c r="L18" s="33" t="n">
        <f aca="false">(K18/F18-1)</f>
        <v>0.0294018597512138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169455.437287099</v>
      </c>
      <c r="E4" s="10" t="n">
        <f aca="false">IF(SUM(I8:I17)&lt;=D4,SUM(I8:I17),"VALOR ACIMA DO DISPONÍVEL")</f>
        <v>124663</v>
      </c>
      <c r="F4" s="11" t="n">
        <f aca="false">(E4*I2)+E4+(D4-E4)</f>
        <v>174631.437287099</v>
      </c>
      <c r="G4" s="2"/>
      <c r="H4" s="2"/>
      <c r="I4" s="12" t="n">
        <f aca="false">F4/100000-1</f>
        <v>0.746314372870988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39</v>
      </c>
      <c r="E8" s="18" t="n">
        <v>0.1</v>
      </c>
      <c r="F8" s="19" t="n">
        <v>16.71</v>
      </c>
      <c r="G8" s="20" t="n">
        <f aca="false">((E8*$D$4)/100)/F8</f>
        <v>10.140959741897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40</v>
      </c>
      <c r="E9" s="18" t="n">
        <v>0.1</v>
      </c>
      <c r="F9" s="19" t="n">
        <v>35.25</v>
      </c>
      <c r="G9" s="20" t="n">
        <f aca="false">((E9*$D$4)/100)/F9</f>
        <v>4.80724644786096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41</v>
      </c>
      <c r="E10" s="18" t="n">
        <v>0.1</v>
      </c>
      <c r="F10" s="19" t="n">
        <v>9.89</v>
      </c>
      <c r="G10" s="20" t="n">
        <f aca="false">((E10*$D$4)/100)/F10</f>
        <v>17.1340179258947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42</v>
      </c>
      <c r="E11" s="18" t="n">
        <v>0.1</v>
      </c>
      <c r="F11" s="19" t="n">
        <v>43.47</v>
      </c>
      <c r="G11" s="20" t="n">
        <f aca="false">((E11*$D$4)/100)/F11</f>
        <v>3.8982157185898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43</v>
      </c>
      <c r="E12" s="18" t="n">
        <v>0.1</v>
      </c>
      <c r="F12" s="19" t="n">
        <v>29</v>
      </c>
      <c r="G12" s="20" t="n">
        <f aca="false">((E12*$D$4)/100)/F12</f>
        <v>5.84329094093444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44</v>
      </c>
      <c r="E13" s="18" t="n">
        <v>0.1</v>
      </c>
      <c r="F13" s="19" t="n">
        <v>18.9</v>
      </c>
      <c r="G13" s="20" t="n">
        <f aca="false">((E13*$D$4)/100)/F13</f>
        <v>8.96589615275655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45</v>
      </c>
      <c r="E14" s="18" t="n">
        <v>0.1</v>
      </c>
      <c r="F14" s="19" t="n">
        <v>10.76</v>
      </c>
      <c r="G14" s="20" t="n">
        <f aca="false">((E14*$D$4)/100)/F14</f>
        <v>15.7486465880203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13.146271317851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46</v>
      </c>
      <c r="E16" s="18" t="n">
        <v>0.1</v>
      </c>
      <c r="F16" s="19" t="n">
        <v>22.7</v>
      </c>
      <c r="G16" s="20" t="n">
        <f aca="false">((E16*$D$4)/100)/F16</f>
        <v>7.46499723731713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3.14155426931959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169455.437287099</v>
      </c>
      <c r="G18" s="31"/>
      <c r="H18" s="31"/>
      <c r="I18" s="31"/>
      <c r="J18" s="30"/>
      <c r="K18" s="32" t="n">
        <f aca="false">F4</f>
        <v>174631.437287099</v>
      </c>
      <c r="L18" s="33" t="n">
        <f aca="false">(K18/F18-1)</f>
        <v>0.0305449036210659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2020-08-10T19:48:56Z</dcterms:modified>
  <cp:revision>25</cp:revision>
  <dc:subject/>
  <dc:title/>
</cp:coreProperties>
</file>