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7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o" sheetId="1" r:id="rId4"/>
    <sheet state="visible" name="Junho" sheetId="2" r:id="rId5"/>
    <sheet state="visible" name="Julho" sheetId="3" r:id="rId6"/>
    <sheet state="visible" name="Agosto" sheetId="4" r:id="rId7"/>
    <sheet state="visible" name="Setembro" sheetId="5" r:id="rId8"/>
    <sheet state="visible" name="Outubro" sheetId="6" r:id="rId9"/>
    <sheet state="visible" name="Novembro" sheetId="7" r:id="rId10"/>
    <sheet state="visible" name="Dezembro" sheetId="8" r:id="rId11"/>
  </sheets>
  <definedNames/>
  <calcPr/>
  <extLst>
    <ext uri="GoogleSheetsCustomDataVersion1">
      <go:sheetsCustomData xmlns:go="http://customooxmlschemas.google.com/" r:id="rId12" roundtripDataSignature="AMtx7mg83MG7MfgLjaOI+UbYdMP2gKXbd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7">
      <text>
        <t xml:space="preserve">======
ID#AAAAJgjT6MM
tc={509F176C-E747-444B-B622-6D5BC47982A7}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K7">
      <text>
        <t xml:space="preserve">======
ID#AAAAJgjT6Lg
tc={C9AA2DF0-78A2-4909-8ABE-26446F791401}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K19">
      <text>
        <t xml:space="preserve">======
ID#AAAAJgjT6Js
tc={07356645-3094-4733-BF9D-DA662AAC262A}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J7">
      <text>
        <t xml:space="preserve">======
ID#AAAAJgjT6Jc
tc={181D55B0-6909-4319-AA6A-982016F7CD70}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F19">
      <text>
        <t xml:space="preserve">======
ID#AAAAJgjT6JI
tc={749CF765-772F-4A49-86DF-6CD58BEC07AE}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C7">
      <text>
        <t xml:space="preserve">======
ID#AAAAJgjT6Iw
tc={B55C2367-528D-4841-BB23-C4066130E4D0}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L7">
      <text>
        <t xml:space="preserve">======
ID#AAAAJgjT6Ic
tc={88DD79DF-B6BB-43F6-A8FA-CFB206597B3F}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authorId="0" ref="E7">
      <text>
        <t xml:space="preserve">======
ID#AAAAJgjT6II
tc={16BBAD93-6F81-4B63-B7F8-B3EDE63739A7}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F7">
      <text>
        <t xml:space="preserve">======
ID#AAAAJgjT6Hg
tc={587B0042-734E-4D5A-89CA-26F70A0C34ED}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H7">
      <text>
        <t xml:space="preserve">======
ID#AAAAJgjT6Hc
tc={71A6F7B1-09F9-4675-BF05-E30B4492E21B}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</commentList>
  <extLst>
    <ext uri="GoogleSheetsCustomDataVersion1">
      <go:sheetsCustomData xmlns:go="http://customooxmlschemas.google.com/" r:id="rId1" roundtripDataSignature="AMtx7mj6Db6pNkeXFXVRZReXLLYBdLfxQ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7">
      <text>
        <t xml:space="preserve">======
ID#AAAAJgjT6MU
tc={67270B89-2037-4C96-98AE-5AC1319F80E0}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E7">
      <text>
        <t xml:space="preserve">======
ID#AAAAJgjT6L8
tc={CEEFC563-CA86-4D43-8A28-44C59565EF4E}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K19">
      <text>
        <t xml:space="preserve">======
ID#AAAAJgjT6Lc
tc={9B3A2961-CCBE-4C8B-9D39-B4D400A339C0}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J7">
      <text>
        <t xml:space="preserve">======
ID#AAAAJgjT6LU
tc={911F194A-5361-48A6-BB68-1ADA0719DA33}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F19">
      <text>
        <t xml:space="preserve">======
ID#AAAAJgjT6K4
tc={61D265A0-D3CE-448D-8970-3F6F8B2C2890}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G7">
      <text>
        <t xml:space="preserve">======
ID#AAAAJgjT6Kg
tc={A67FB370-0C52-49A8-A768-D7E315EF6814}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H7">
      <text>
        <t xml:space="preserve">======
ID#AAAAJgjT6KE
tc={3539FD91-F263-4EEF-A963-3C45A456AB66}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C7">
      <text>
        <t xml:space="preserve">======
ID#AAAAJgjT6Jw
tc={688FEA80-25FE-4B75-801E-3CA19B3D65FC}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K7">
      <text>
        <t xml:space="preserve">======
ID#AAAAJgjT6I4
tc={8A368ABE-FCEC-42C2-ABA5-0C33242F0033}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L7">
      <text>
        <t xml:space="preserve">======
ID#AAAAJgjT6IM
tc={40CE3917-303A-4788-A324-9259519F025E}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</commentList>
  <extLst>
    <ext uri="GoogleSheetsCustomDataVersion1">
      <go:sheetsCustomData xmlns:go="http://customooxmlschemas.google.com/" r:id="rId1" roundtripDataSignature="AMtx7mjBixj9j3/uhWVZP2YdVmgUuTWDX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9">
      <text>
        <t xml:space="preserve">======
ID#AAAAJgjT6MI
tc={2B760078-2817-46A2-84E7-B32BDF66B513}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F7">
      <text>
        <t xml:space="preserve">======
ID#AAAAJgjT6L0
tc={9A534764-84B7-4D11-ACAE-E5B0C927D501}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K19">
      <text>
        <t xml:space="preserve">======
ID#AAAAJgjT6Kk
tc={A19E2F08-15C5-4CCF-9AE6-B026D0393041}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H7">
      <text>
        <t xml:space="preserve">======
ID#AAAAJgjT6Kc
tc={6AB3508A-F023-47E0-8758-9E254731109F}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G7">
      <text>
        <t xml:space="preserve">======
ID#AAAAJgjT6KU
tc={1042266D-BD10-4E7A-A27E-E54248919544}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L7">
      <text>
        <t xml:space="preserve">======
ID#AAAAJgjT6KA
tc={8BD41DE3-2870-4F87-8E2D-1ADC8683C45E}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authorId="0" ref="K7">
      <text>
        <t xml:space="preserve">======
ID#AAAAJgjT6JY
tc={F12B247E-BCA5-477C-B996-9CCAB97EBC73}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J7">
      <text>
        <t xml:space="preserve">======
ID#AAAAJgjT6I8
tc={E467A9D0-3AC5-48AA-AB4B-0596D221D80B}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C7">
      <text>
        <t xml:space="preserve">======
ID#AAAAJgjT6H4
tc={D3C70F70-EF06-4993-8D58-DA19E78162EF}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E7">
      <text>
        <t xml:space="preserve">======
ID#AAAAJgjT6Hk
tc={482EA452-15E1-4C06-9E5B-1E2B1E779CD8}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</commentList>
  <extLst>
    <ext uri="GoogleSheetsCustomDataVersion1">
      <go:sheetsCustomData xmlns:go="http://customooxmlschemas.google.com/" r:id="rId1" roundtripDataSignature="AMtx7mhfc/61AvOrl1Mly3qcxdVJftSskw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7">
      <text>
        <t xml:space="preserve">======
ID#AAAAJgjT6Lo
tc={A206ADB7-07A0-447C-B4E8-C4759AA390F9}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L7">
      <text>
        <t xml:space="preserve">======
ID#AAAAJgjT6LY
tc={745D8065-1CCB-4A4A-8DA3-9C0464129F3C}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authorId="0" ref="C7">
      <text>
        <t xml:space="preserve">======
ID#AAAAJgjT6Ks
tc={607E85AC-9A32-429A-8573-60CAA2E2CBE1}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F19">
      <text>
        <t xml:space="preserve">======
ID#AAAAJgjT6KQ
tc={0D9DA082-B953-4C29-8054-D9D1AB2A5627}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G7">
      <text>
        <t xml:space="preserve">======
ID#AAAAJgjT6KM
tc={97E5CDF9-55D6-498D-81F0-2259C41ABB07}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F7">
      <text>
        <t xml:space="preserve">======
ID#AAAAJgjT6J4
tc={1D50B807-28CB-43F3-B1A8-D846F0D413B9}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J7">
      <text>
        <t xml:space="preserve">======
ID#AAAAJgjT6Jg
tc={AD8998AF-BD4D-4740-8218-D5E48EA496FB}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E7">
      <text>
        <t xml:space="preserve">======
ID#AAAAJgjT6Is
tc={B581FA51-5EBA-4EF3-8253-BC5F13F97ACB}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H7">
      <text>
        <t xml:space="preserve">======
ID#AAAAJgjT6Hw
tc={654B4EFE-0B9A-43F7-914D-757CF1F3E8C9}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K19">
      <text>
        <t xml:space="preserve">======
ID#AAAAJgjT6Ho
tc={7A93F0BE-01CD-45D5-AD9B-AFF63BCD89AF}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</commentList>
  <extLst>
    <ext uri="GoogleSheetsCustomDataVersion1">
      <go:sheetsCustomData xmlns:go="http://customooxmlschemas.google.com/" r:id="rId1" roundtripDataSignature="AMtx7mgFcLqNJz7REmg/T9X7+VTCWD9OGQ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7">
      <text>
        <t xml:space="preserve">======
ID#AAAAJgjT6MQ
tc={731A9A4C-0552-4189-9240-15D17773F725}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L7">
      <text>
        <t xml:space="preserve">======
ID#AAAAJgjT6MA
tc={7BFADBC6-9362-469E-8D5C-202A68C2FE77}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authorId="0" ref="C7">
      <text>
        <t xml:space="preserve">======
ID#AAAAJgjT6Ls
tc={1E98A9A8-8A31-4E85-A1E4-8D2B0D046D33}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G7">
      <text>
        <t xml:space="preserve">======
ID#AAAAJgjT6LM
tc={38FC7AD3-3124-4A5E-BDE8-58C6037BC265}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J7">
      <text>
        <t xml:space="preserve">======
ID#AAAAJgjT6LI
tc={A5087398-BF86-4E43-8F71-48466C1D45B9}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K7">
      <text>
        <t xml:space="preserve">======
ID#AAAAJgjT6J8
tc={D90697C3-E758-437E-B73C-4FF449A2E749}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E7">
      <text>
        <t xml:space="preserve">======
ID#AAAAJgjT6JA
tc={635F5587-80CB-4175-82EB-8696C6EB688A}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K19">
      <text>
        <t xml:space="preserve">======
ID#AAAAJgjT6IU
tc={D4C375FA-6293-45BD-833F-7360BA536125}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F7">
      <text>
        <t xml:space="preserve">======
ID#AAAAJgjT6IQ
tc={2F5A09F0-B440-4069-A8B9-8C72BF0DD6C4}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F19">
      <text>
        <t xml:space="preserve">======
ID#AAAAJgjT6IA
tc={8DE47843-3F50-4C53-84E8-E181295C736A}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</commentList>
  <extLst>
    <ext uri="GoogleSheetsCustomDataVersion1">
      <go:sheetsCustomData xmlns:go="http://customooxmlschemas.google.com/" r:id="rId1" roundtripDataSignature="AMtx7mh8aeWo0u9BydfbhPS/EGmCHiafVA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7">
      <text>
        <t xml:space="preserve">======
ID#AAAAJgjT6L4
tc={AA5F370C-5DB6-4664-BFF2-2631DD80AF21}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F7">
      <text>
        <t xml:space="preserve">======
ID#AAAAJgjT6K8
tc={1BBFF5F6-B6EA-4BE6-A0FB-3C74693184DC}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E7">
      <text>
        <t xml:space="preserve">======
ID#AAAAJgjT6K0
tc={C0C54AC5-B3BD-4CAE-A8E0-0DAA5C3199C0}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F19">
      <text>
        <t xml:space="preserve">======
ID#AAAAJgjT6Jo
tc={C14A0E4E-BBB4-4492-9C97-EE12FDD28DA8}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H7">
      <text>
        <t xml:space="preserve">======
ID#AAAAJgjT6Jk
tc={421E120E-2047-4EB4-9508-9F38F8186301}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K7">
      <text>
        <t xml:space="preserve">======
ID#AAAAJgjT6JU
tc={BC8B0F31-23E3-4FDA-A976-62F7687EBFAE}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C7">
      <text>
        <t xml:space="preserve">======
ID#AAAAJgjT6JM
tc={67964B61-810C-4DF8-91B9-EDB3014B5FE5}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K19">
      <text>
        <t xml:space="preserve">======
ID#AAAAJgjT6JE
tc={FEF8E825-B3A9-4C57-9CA5-C61A739C92A8}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J7">
      <text>
        <t xml:space="preserve">======
ID#AAAAJgjT6H8
tc={4AAA708A-8571-4DFC-A79E-3756C2F92E2B}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L7">
      <text>
        <t xml:space="preserve">======
ID#AAAAJgjT6Hs
tc={16BEA4CA-31A5-4087-8E14-71966A7E5387}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</commentList>
  <extLst>
    <ext uri="GoogleSheetsCustomDataVersion1">
      <go:sheetsCustomData xmlns:go="http://customooxmlschemas.google.com/" r:id="rId1" roundtripDataSignature="AMtx7miSVKJ0Mg9GXtIRgrgFgUrhgyqs2g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7">
      <text>
        <t xml:space="preserve">======
ID#AAAAJgjT6Lw
tc={00A22400-096C-466C-A7E7-B4FBAD053C23}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K19">
      <text>
        <t xml:space="preserve">======
ID#AAAAJgjT6Lk
tc={F8C20322-B2AB-4522-BF40-B2ACA39B5C31}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C7">
      <text>
        <t xml:space="preserve">======
ID#AAAAJgjT6LQ
tc={A0C285BA-F422-4DD9-9B84-EB210939840E}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E7">
      <text>
        <t xml:space="preserve">======
ID#AAAAJgjT6LA
tc={40E5B91B-B676-455F-9368-D0A1AC144889}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H7">
      <text>
        <t xml:space="preserve">======
ID#AAAAJgjT6KI
tc={7893E8D5-DE99-4C03-AE57-0DD7A8B8D782}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  <comment authorId="0" ref="F19">
      <text>
        <t xml:space="preserve">======
ID#AAAAJgjT6Io
tc={4052D1C2-B057-4DFE-AC2F-480A005CDCAB}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F7">
      <text>
        <t xml:space="preserve">======
ID#AAAAJgjT6Ik
tc={B2A3DBD5-0D5C-42F5-9263-DB1694B43BC1}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L7">
      <text>
        <t xml:space="preserve">======
ID#AAAAJgjT6IY
tc={A422C7BC-6ED1-4B5C-813A-9C0FDF863B37}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authorId="0" ref="J7">
      <text>
        <t xml:space="preserve">======
ID#AAAAJgjT6IE
tc={66B7981D-AD7C-43E2-BC9C-A617DEC2C203}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G7">
      <text>
        <t xml:space="preserve">======
ID#AAAAJgjT6H0
tc={4166CF13-92FA-4D1D-B5BD-0739D160D423}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</commentList>
  <extLst>
    <ext uri="GoogleSheetsCustomDataVersion1">
      <go:sheetsCustomData xmlns:go="http://customooxmlschemas.google.com/" r:id="rId1" roundtripDataSignature="AMtx7mhOANn5pdsWdjXBVB4RA12EiZ4tNg=="/>
    </ext>
  </extL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7">
      <text>
        <t xml:space="preserve">======
ID#AAAAJgjT6MY
tc={DEC0A3F1-5812-4030-ABD7-59988F89926F}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</text>
    </comment>
    <comment authorId="0" ref="E7">
      <text>
        <t xml:space="preserve">======
ID#AAAAJgjT6ME
tc={16EC303E-53C4-4F53-99A3-0F155DE169CF}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</text>
    </comment>
    <comment authorId="0" ref="C7">
      <text>
        <t xml:space="preserve">======
ID#AAAAJgjT6LE
tc={E83EB81F-37DE-4374-934A-DB95FAA4247E}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</text>
    </comment>
    <comment authorId="0" ref="K19">
      <text>
        <t xml:space="preserve">======
ID#AAAAJgjT6Kw
tc={BB1F67A7-0656-4DEE-A61F-B9F0AD903AB7}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</text>
    </comment>
    <comment authorId="0" ref="G7">
      <text>
        <t xml:space="preserve">======
ID#AAAAJgjT6Ko
tc={B7F0E5A7-B09A-480D-8E54-2447CB993BB1}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</text>
    </comment>
    <comment authorId="0" ref="F19">
      <text>
        <t xml:space="preserve">======
ID#AAAAJgjT6KY
tc={ED257713-68C3-4210-BCF1-B68356BB7592}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</text>
    </comment>
    <comment authorId="0" ref="F7">
      <text>
        <t xml:space="preserve">======
ID#AAAAJgjT6J0
tc={A782504A-B6F7-498C-B6FA-F9529EE00516}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</text>
    </comment>
    <comment authorId="0" ref="L7">
      <text>
        <t xml:space="preserve">======
ID#AAAAJgjT6JQ
tc={D6DAED45-4578-4201-93C8-19F06DA3B647}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</text>
    </comment>
    <comment authorId="0" ref="J7">
      <text>
        <t xml:space="preserve">======
ID#AAAAJgjT6I0
tc={1D77E804-465B-4171-9176-39CB82D428CB}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</text>
    </comment>
    <comment authorId="0" ref="H7">
      <text>
        <t xml:space="preserve">======
ID#AAAAJgjT6Ig
tc={5EA5737E-F53A-4530-BB43-1AAB510DEECE}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</text>
    </comment>
  </commentList>
  <extLst>
    <ext uri="GoogleSheetsCustomDataVersion1">
      <go:sheetsCustomData xmlns:go="http://customooxmlschemas.google.com/" r:id="rId1" roundtripDataSignature="AMtx7mjR3Cx6FsftTdgloKUXDHklF5R8tA=="/>
    </ext>
  </extLst>
</comments>
</file>

<file path=xl/sharedStrings.xml><?xml version="1.0" encoding="utf-8"?>
<sst xmlns="http://schemas.openxmlformats.org/spreadsheetml/2006/main" count="241" uniqueCount="39">
  <si>
    <t>CAPITAL</t>
  </si>
  <si>
    <t>-&gt;</t>
  </si>
  <si>
    <t>Rentabilidade Mensal dos Ativos (sem caixa)</t>
  </si>
  <si>
    <t>INICIAL</t>
  </si>
  <si>
    <t>INVESTIDO</t>
  </si>
  <si>
    <t>ATUAL</t>
  </si>
  <si>
    <t>Rentabilidade Acumulada</t>
  </si>
  <si>
    <t>Maio de 2020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</si>
  <si>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</si>
  <si>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</si>
  <si>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</si>
  <si>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</si>
  <si>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</si>
  <si>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</si>
  <si>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</si>
  <si>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</si>
  <si>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</si>
  <si>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MGLU3</t>
  </si>
  <si>
    <t>PETR4</t>
  </si>
  <si>
    <t>VVAR3</t>
  </si>
  <si>
    <t>RADL3</t>
  </si>
  <si>
    <t>HAPV3</t>
  </si>
  <si>
    <t>WEGE3</t>
  </si>
  <si>
    <t>BIDI4</t>
  </si>
  <si>
    <t>CARTEIRA</t>
  </si>
  <si>
    <t xml:space="preserve">      -&gt; Rentabilidade mensal da carteira</t>
  </si>
  <si>
    <t>IBOVESPA</t>
  </si>
  <si>
    <t>ITUB3</t>
  </si>
  <si>
    <t>BBDC4</t>
  </si>
  <si>
    <t>CSNA3</t>
  </si>
  <si>
    <t>ELET3</t>
  </si>
  <si>
    <t>TAEE3</t>
  </si>
  <si>
    <t>EGIE3</t>
  </si>
  <si>
    <t>yduq3</t>
  </si>
  <si>
    <t>ENBR3</t>
  </si>
  <si>
    <t>ECOR3</t>
  </si>
  <si>
    <t>ITSA4</t>
  </si>
  <si>
    <t>SANB4</t>
  </si>
  <si>
    <t>BBAS3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</si>
</sst>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\ * #,##0.00_-;\-&quot;R$&quot;\ * #,##0.00_-;_-&quot;R$&quot;\ * &quot;-&quot;??_-;_-@"/>
    <numFmt numFmtId="165" formatCode="_-* #,##0_-;\-* #,##0_-;_-* &quot;-&quot;??_-;_-@"/>
    <numFmt numFmtId="166" formatCode="_-* #,##0.00_-;\-* #,##0.00_-;_-* &quot;-&quot;??_-;_-@"/>
  </numFmts>
  <fonts count="6">
    <font>
      <sz val="11.0"/>
      <color rgb="FF000000"/>
      <name val="Calibri"/>
    </font>
    <font>
      <b/>
      <sz val="11.0"/>
      <color rgb="FF000000"/>
      <name val="Calibri"/>
    </font>
    <font/>
    <font>
      <sz val="12.0"/>
      <color rgb="FF000000"/>
      <name val="Calibri"/>
    </font>
    <font>
      <b/>
      <sz val="15.0"/>
      <color rgb="FF000000"/>
      <name val="Calibri"/>
    </font>
    <font>
      <b/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E7E6E6"/>
        <bgColor rgb="FFE7E6E6"/>
      </patternFill>
    </fill>
  </fills>
  <borders count="1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0" numFmtId="0" xfId="0" applyAlignment="1" applyBorder="1" applyFont="1">
      <alignment horizontal="center" vertical="center"/>
    </xf>
    <xf borderId="1" fillId="3" fontId="0" numFmtId="0" xfId="0" applyAlignment="1" applyBorder="1" applyFill="1" applyFont="1">
      <alignment horizontal="center" vertical="center"/>
    </xf>
    <xf borderId="2" fillId="3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0" fillId="0" fontId="3" numFmtId="10" xfId="0" applyAlignment="1" applyFont="1" applyNumberFormat="1">
      <alignment horizontal="center" vertical="center"/>
    </xf>
    <xf quotePrefix="1" borderId="1" fillId="3" fontId="0" numFmtId="0" xfId="0" applyAlignment="1" applyBorder="1" applyFont="1">
      <alignment horizontal="center" vertical="center"/>
    </xf>
    <xf borderId="1" fillId="3" fontId="0" numFmtId="0" xfId="0" applyAlignment="1" applyBorder="1" applyFont="1">
      <alignment horizontal="left" vertical="center"/>
    </xf>
    <xf borderId="5" fillId="3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7" fillId="3" fontId="1" numFmtId="164" xfId="0" applyAlignment="1" applyBorder="1" applyFont="1" applyNumberFormat="1">
      <alignment horizontal="center" vertical="center"/>
    </xf>
    <xf borderId="1" fillId="3" fontId="0" numFmtId="0" xfId="0" applyBorder="1" applyFont="1"/>
    <xf borderId="5" fillId="3" fontId="0" numFmtId="164" xfId="0" applyAlignment="1" applyBorder="1" applyFont="1" applyNumberFormat="1">
      <alignment horizontal="center" vertical="center"/>
    </xf>
    <xf borderId="6" fillId="3" fontId="0" numFmtId="164" xfId="0" applyAlignment="1" applyBorder="1" applyFont="1" applyNumberFormat="1">
      <alignment horizontal="center" shrinkToFit="0" vertical="center" wrapText="1"/>
    </xf>
    <xf borderId="7" fillId="3" fontId="0" numFmtId="164" xfId="0" applyAlignment="1" applyBorder="1" applyFont="1" applyNumberFormat="1">
      <alignment horizontal="center" vertical="center"/>
    </xf>
    <xf borderId="8" fillId="4" fontId="4" numFmtId="10" xfId="0" applyAlignment="1" applyBorder="1" applyFill="1" applyFont="1" applyNumberFormat="1">
      <alignment horizontal="center" vertical="center"/>
    </xf>
    <xf borderId="2" fillId="3" fontId="5" numFmtId="0" xfId="0" applyAlignment="1" applyBorder="1" applyFont="1">
      <alignment horizontal="center" vertical="center"/>
    </xf>
    <xf borderId="9" fillId="3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center" vertical="center"/>
    </xf>
    <xf borderId="10" fillId="3" fontId="0" numFmtId="165" xfId="0" applyAlignment="1" applyBorder="1" applyFont="1" applyNumberFormat="1">
      <alignment horizontal="center" vertical="center"/>
    </xf>
    <xf borderId="10" fillId="3" fontId="0" numFmtId="166" xfId="0" applyAlignment="1" applyBorder="1" applyFont="1" applyNumberFormat="1">
      <alignment horizontal="center" vertical="center"/>
    </xf>
    <xf borderId="1" fillId="3" fontId="0" numFmtId="9" xfId="0" applyAlignment="1" applyBorder="1" applyFont="1" applyNumberFormat="1">
      <alignment horizontal="center" vertical="center"/>
    </xf>
    <xf borderId="11" fillId="3" fontId="0" numFmtId="164" xfId="0" applyAlignment="1" applyBorder="1" applyFont="1" applyNumberFormat="1">
      <alignment horizontal="center" readingOrder="0" vertical="center"/>
    </xf>
    <xf borderId="11" fillId="3" fontId="0" numFmtId="166" xfId="0" applyAlignment="1" applyBorder="1" applyFont="1" applyNumberFormat="1">
      <alignment horizontal="center" vertical="center"/>
    </xf>
    <xf borderId="12" fillId="3" fontId="0" numFmtId="166" xfId="0" applyAlignment="1" applyBorder="1" applyFont="1" applyNumberFormat="1">
      <alignment horizontal="center" vertical="center"/>
    </xf>
    <xf borderId="1" fillId="3" fontId="0" numFmtId="164" xfId="0" applyAlignment="1" applyBorder="1" applyFont="1" applyNumberFormat="1">
      <alignment horizontal="center" vertical="center"/>
    </xf>
    <xf borderId="12" fillId="3" fontId="0" numFmtId="9" xfId="0" applyAlignment="1" applyBorder="1" applyFont="1" applyNumberFormat="1">
      <alignment horizontal="center" vertical="center"/>
    </xf>
    <xf borderId="1" fillId="3" fontId="0" numFmtId="10" xfId="0" applyAlignment="1" applyBorder="1" applyFont="1" applyNumberFormat="1">
      <alignment horizontal="center" vertical="center"/>
    </xf>
    <xf borderId="13" fillId="3" fontId="0" numFmtId="10" xfId="0" applyAlignment="1" applyBorder="1" applyFont="1" applyNumberFormat="1">
      <alignment horizontal="center" vertical="center"/>
    </xf>
    <xf borderId="13" fillId="3" fontId="0" numFmtId="165" xfId="0" applyAlignment="1" applyBorder="1" applyFont="1" applyNumberFormat="1">
      <alignment horizontal="center" vertical="center"/>
    </xf>
    <xf borderId="13" fillId="3" fontId="0" numFmtId="166" xfId="0" applyAlignment="1" applyBorder="1" applyFont="1" applyNumberFormat="1">
      <alignment horizontal="center" vertical="center"/>
    </xf>
    <xf borderId="11" fillId="3" fontId="0" numFmtId="164" xfId="0" applyAlignment="1" applyBorder="1" applyFont="1" applyNumberFormat="1">
      <alignment horizontal="center" vertical="center"/>
    </xf>
    <xf borderId="0" fillId="2" fontId="0" numFmtId="164" xfId="0" applyAlignment="1" applyFont="1" applyNumberFormat="1">
      <alignment horizontal="left" readingOrder="0"/>
    </xf>
    <xf borderId="10" fillId="3" fontId="0" numFmtId="164" xfId="0" applyAlignment="1" applyBorder="1" applyFont="1" applyNumberFormat="1">
      <alignment horizontal="center" vertical="center"/>
    </xf>
    <xf borderId="2" fillId="5" fontId="1" numFmtId="0" xfId="0" applyAlignment="1" applyBorder="1" applyFill="1" applyFont="1">
      <alignment horizontal="center" vertical="center"/>
    </xf>
    <xf borderId="14" fillId="5" fontId="1" numFmtId="164" xfId="0" applyAlignment="1" applyBorder="1" applyFont="1" applyNumberFormat="1">
      <alignment vertical="center"/>
    </xf>
    <xf borderId="15" fillId="5" fontId="1" numFmtId="164" xfId="0" applyAlignment="1" applyBorder="1" applyFont="1" applyNumberFormat="1">
      <alignment vertical="center"/>
    </xf>
    <xf borderId="16" fillId="5" fontId="1" numFmtId="164" xfId="0" applyAlignment="1" applyBorder="1" applyFont="1" applyNumberFormat="1">
      <alignment vertical="center"/>
    </xf>
    <xf borderId="2" fillId="5" fontId="1" numFmtId="10" xfId="0" applyAlignment="1" applyBorder="1" applyFont="1" applyNumberFormat="1">
      <alignment horizontal="center" vertical="center"/>
    </xf>
    <xf quotePrefix="1" borderId="1" fillId="2" fontId="0" numFmtId="0" xfId="0" applyBorder="1" applyFont="1"/>
    <xf borderId="14" fillId="5" fontId="1" numFmtId="166" xfId="0" applyAlignment="1" applyBorder="1" applyFont="1" applyNumberFormat="1">
      <alignment vertical="center"/>
    </xf>
    <xf borderId="15" fillId="5" fontId="1" numFmtId="0" xfId="0" applyAlignment="1" applyBorder="1" applyFont="1">
      <alignment vertical="center"/>
    </xf>
    <xf borderId="14" fillId="5" fontId="1" numFmtId="0" xfId="0" applyAlignment="1" applyBorder="1" applyFont="1">
      <alignment vertical="center"/>
    </xf>
    <xf borderId="16" fillId="5" fontId="1" numFmtId="166" xfId="0" applyAlignment="1" applyBorder="1" applyFont="1" applyNumberFormat="1">
      <alignment vertical="center"/>
    </xf>
    <xf borderId="1" fillId="2" fontId="0" numFmtId="9" xfId="0" applyBorder="1" applyFont="1" applyNumberFormat="1"/>
    <xf borderId="0" fillId="0" fontId="0" numFmtId="0" xfId="0" applyAlignment="1" applyFont="1">
      <alignment horizontal="center" vertical="center"/>
    </xf>
    <xf borderId="13" fillId="3" fontId="0" numFmtId="166" xfId="0" applyAlignment="1" applyBorder="1" applyFont="1" applyNumberFormat="1">
      <alignment horizontal="center" readingOrder="0" vertical="center"/>
    </xf>
    <xf borderId="1" fillId="3" fontId="0" numFmtId="9" xfId="0" applyAlignment="1" applyBorder="1" applyFont="1" applyNumberFormat="1">
      <alignment horizontal="center" readingOrder="0" vertical="center"/>
    </xf>
    <xf borderId="12" fillId="3" fontId="0" numFmtId="166" xfId="0" applyAlignment="1" applyBorder="1" applyFont="1" applyNumberFormat="1">
      <alignment horizontal="center" readingOrder="0" vertical="center"/>
    </xf>
    <xf borderId="16" fillId="5" fontId="1" numFmtId="166" xfId="0" applyAlignment="1" applyBorder="1" applyFont="1" applyNumberFormat="1">
      <alignment readingOrder="0" vertical="center"/>
    </xf>
    <xf borderId="10" fillId="3" fontId="0" numFmtId="164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I2" s="7">
        <f>SUM(L8:L17)</f>
        <v>0.1614862669</v>
      </c>
      <c r="J2" s="8" t="s">
        <v>1</v>
      </c>
      <c r="K2" s="9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I3" s="13"/>
      <c r="J3" s="3"/>
      <c r="K3" s="9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>
        <v>100000.0</v>
      </c>
      <c r="E4" s="15">
        <f>IF(SUM(I8:I17)&lt;=D4,SUM(I8:I17),"VALOR ACIMA DO DISPONÍVEL")</f>
        <v>76973.79</v>
      </c>
      <c r="F4" s="16">
        <f>(E4*I2)+E4+(D4-E4)</f>
        <v>112430.21</v>
      </c>
      <c r="G4" s="3"/>
      <c r="H4" s="3"/>
      <c r="I4" s="17">
        <f>F4/D4-1</f>
        <v>0.1243021</v>
      </c>
      <c r="J4" s="8" t="s">
        <v>1</v>
      </c>
      <c r="K4" s="9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2" t="s">
        <v>17</v>
      </c>
      <c r="E8" s="23">
        <v>0.08</v>
      </c>
      <c r="F8" s="24">
        <v>49.7</v>
      </c>
      <c r="G8" s="25">
        <f t="shared" ref="G8:G17" si="1">((E8*$D$4)/100)/F8</f>
        <v>1.609657948</v>
      </c>
      <c r="H8" s="26">
        <v>2.02</v>
      </c>
      <c r="I8" s="27">
        <f t="shared" ref="I8:I17" si="2">H8*F8*100</f>
        <v>10039.4</v>
      </c>
      <c r="J8" s="28">
        <f t="shared" ref="J8:J17" si="3">I8/$E$4</f>
        <v>0.1304262139</v>
      </c>
      <c r="K8" s="24">
        <v>64.35</v>
      </c>
      <c r="L8" s="29">
        <f t="shared" ref="L8:L17" si="4">IFERROR((K8/F8-1)*J8,0)</f>
        <v>0.038445554</v>
      </c>
      <c r="M8" s="30">
        <f t="shared" ref="M8:M17" si="5">IFERROR(L8/J8,0)</f>
        <v>0.2947686117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1">
        <v>2.0</v>
      </c>
      <c r="D9" s="32" t="s">
        <v>18</v>
      </c>
      <c r="E9" s="23">
        <v>0.08</v>
      </c>
      <c r="F9" s="33">
        <v>18.05</v>
      </c>
      <c r="G9" s="25">
        <f t="shared" si="1"/>
        <v>4.432132964</v>
      </c>
      <c r="H9" s="26">
        <v>4.43</v>
      </c>
      <c r="I9" s="27">
        <f t="shared" si="2"/>
        <v>7996.15</v>
      </c>
      <c r="J9" s="28">
        <f t="shared" si="3"/>
        <v>0.1038814641</v>
      </c>
      <c r="K9" s="24">
        <v>20.34</v>
      </c>
      <c r="L9" s="29">
        <f t="shared" si="4"/>
        <v>0.0131794212</v>
      </c>
      <c r="M9" s="30">
        <f t="shared" si="5"/>
        <v>0.1268698061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1">
        <v>3.0</v>
      </c>
      <c r="D10" s="32" t="s">
        <v>19</v>
      </c>
      <c r="E10" s="23">
        <v>0.15</v>
      </c>
      <c r="F10" s="24">
        <v>9.18</v>
      </c>
      <c r="G10" s="25">
        <f t="shared" si="1"/>
        <v>16.33986928</v>
      </c>
      <c r="H10" s="26">
        <v>16.3</v>
      </c>
      <c r="I10" s="27">
        <f t="shared" si="2"/>
        <v>14963.4</v>
      </c>
      <c r="J10" s="28">
        <f t="shared" si="3"/>
        <v>0.1943960405</v>
      </c>
      <c r="K10" s="24">
        <v>12.4</v>
      </c>
      <c r="L10" s="29">
        <f t="shared" si="4"/>
        <v>0.06818684646</v>
      </c>
      <c r="M10" s="30">
        <f t="shared" si="5"/>
        <v>0.3507625272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1">
        <v>4.0</v>
      </c>
      <c r="D11" s="32" t="s">
        <v>20</v>
      </c>
      <c r="E11" s="23">
        <v>0.08</v>
      </c>
      <c r="F11" s="33">
        <v>104.78</v>
      </c>
      <c r="G11" s="25">
        <f t="shared" si="1"/>
        <v>0.7635044856</v>
      </c>
      <c r="H11" s="26">
        <v>0.76</v>
      </c>
      <c r="I11" s="27">
        <f t="shared" si="2"/>
        <v>7963.28</v>
      </c>
      <c r="J11" s="28">
        <f t="shared" si="3"/>
        <v>0.1034544356</v>
      </c>
      <c r="K11" s="24">
        <v>109.44</v>
      </c>
      <c r="L11" s="29">
        <f t="shared" si="4"/>
        <v>0.004601046668</v>
      </c>
      <c r="M11" s="30">
        <f t="shared" si="5"/>
        <v>0.04447413629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1">
        <v>5.0</v>
      </c>
      <c r="D12" s="32" t="s">
        <v>21</v>
      </c>
      <c r="E12" s="23">
        <v>0.15</v>
      </c>
      <c r="F12" s="33">
        <v>52.44</v>
      </c>
      <c r="G12" s="25">
        <f t="shared" si="1"/>
        <v>2.860411899</v>
      </c>
      <c r="H12" s="26">
        <v>2.86</v>
      </c>
      <c r="I12" s="27">
        <f t="shared" si="2"/>
        <v>14997.84</v>
      </c>
      <c r="J12" s="28">
        <f t="shared" si="3"/>
        <v>0.1948434655</v>
      </c>
      <c r="K12" s="24">
        <v>54.86</v>
      </c>
      <c r="L12" s="29">
        <f t="shared" si="4"/>
        <v>0.008991632087</v>
      </c>
      <c r="M12" s="30">
        <f t="shared" si="5"/>
        <v>0.04614797864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1">
        <v>6.0</v>
      </c>
      <c r="D13" s="32" t="s">
        <v>22</v>
      </c>
      <c r="E13" s="23">
        <v>0.15</v>
      </c>
      <c r="F13" s="33">
        <v>39.94</v>
      </c>
      <c r="G13" s="25">
        <f t="shared" si="1"/>
        <v>3.75563345</v>
      </c>
      <c r="H13" s="26">
        <v>3.76</v>
      </c>
      <c r="I13" s="27">
        <f t="shared" si="2"/>
        <v>15017.44</v>
      </c>
      <c r="J13" s="28">
        <f t="shared" si="3"/>
        <v>0.1950980977</v>
      </c>
      <c r="K13" s="24">
        <v>41.83</v>
      </c>
      <c r="L13" s="29">
        <f t="shared" si="4"/>
        <v>0.009232233465</v>
      </c>
      <c r="M13" s="30">
        <f t="shared" si="5"/>
        <v>0.04732098147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1">
        <v>7.0</v>
      </c>
      <c r="D14" s="32" t="s">
        <v>23</v>
      </c>
      <c r="E14" s="23">
        <v>0.06</v>
      </c>
      <c r="F14" s="33">
        <v>9.34</v>
      </c>
      <c r="G14" s="25">
        <f t="shared" si="1"/>
        <v>6.423982869</v>
      </c>
      <c r="H14" s="26">
        <v>6.42</v>
      </c>
      <c r="I14" s="27">
        <f t="shared" si="2"/>
        <v>5996.28</v>
      </c>
      <c r="J14" s="28">
        <f t="shared" si="3"/>
        <v>0.07790028268</v>
      </c>
      <c r="K14" s="24">
        <v>11.6</v>
      </c>
      <c r="L14" s="29">
        <f t="shared" si="4"/>
        <v>0.01884953307</v>
      </c>
      <c r="M14" s="30">
        <f t="shared" si="5"/>
        <v>0.2419700214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1">
        <v>8.0</v>
      </c>
      <c r="D15" s="32"/>
      <c r="E15" s="23">
        <v>0.1</v>
      </c>
      <c r="F15" s="33"/>
      <c r="G15" s="25" t="str">
        <f t="shared" si="1"/>
        <v>#DIV/0!</v>
      </c>
      <c r="H15" s="26">
        <v>0.0</v>
      </c>
      <c r="I15" s="27">
        <f t="shared" si="2"/>
        <v>0</v>
      </c>
      <c r="J15" s="28">
        <f t="shared" si="3"/>
        <v>0</v>
      </c>
      <c r="K15" s="34"/>
      <c r="L15" s="29">
        <f t="shared" si="4"/>
        <v>0</v>
      </c>
      <c r="M15" s="30">
        <f t="shared" si="5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1">
        <v>9.0</v>
      </c>
      <c r="D16" s="32"/>
      <c r="E16" s="23">
        <v>0.1</v>
      </c>
      <c r="F16" s="33"/>
      <c r="G16" s="25" t="str">
        <f t="shared" si="1"/>
        <v>#DIV/0!</v>
      </c>
      <c r="H16" s="26">
        <v>0.0</v>
      </c>
      <c r="I16" s="27">
        <f t="shared" si="2"/>
        <v>0</v>
      </c>
      <c r="J16" s="28">
        <f t="shared" si="3"/>
        <v>0</v>
      </c>
      <c r="K16" s="35"/>
      <c r="L16" s="29">
        <f t="shared" si="4"/>
        <v>0</v>
      </c>
      <c r="M16" s="30">
        <f t="shared" si="5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1">
        <v>10.0</v>
      </c>
      <c r="D17" s="32"/>
      <c r="E17" s="23">
        <v>0.05</v>
      </c>
      <c r="F17" s="33"/>
      <c r="G17" s="25" t="str">
        <f t="shared" si="1"/>
        <v>#DIV/0!</v>
      </c>
      <c r="H17" s="26">
        <v>0.0</v>
      </c>
      <c r="I17" s="27">
        <f t="shared" si="2"/>
        <v>0</v>
      </c>
      <c r="J17" s="28">
        <f t="shared" si="3"/>
        <v>0</v>
      </c>
      <c r="K17" s="35"/>
      <c r="L17" s="29">
        <f t="shared" si="4"/>
        <v>0</v>
      </c>
      <c r="M17" s="30">
        <f t="shared" si="5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6" t="s">
        <v>24</v>
      </c>
      <c r="D18" s="5"/>
      <c r="E18" s="6"/>
      <c r="F18" s="37">
        <v>100000.0</v>
      </c>
      <c r="G18" s="38"/>
      <c r="H18" s="38"/>
      <c r="I18" s="38"/>
      <c r="J18" s="37"/>
      <c r="K18" s="39">
        <f>F4</f>
        <v>112430.21</v>
      </c>
      <c r="L18" s="40">
        <f t="shared" ref="L18:L19" si="6">(K18/F18-1)</f>
        <v>0.1243021</v>
      </c>
      <c r="M18" s="6"/>
      <c r="N18" s="4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6" t="s">
        <v>26</v>
      </c>
      <c r="D19" s="5"/>
      <c r="E19" s="6"/>
      <c r="F19" s="42">
        <v>80505.89</v>
      </c>
      <c r="G19" s="43"/>
      <c r="H19" s="43"/>
      <c r="I19" s="43"/>
      <c r="J19" s="44"/>
      <c r="K19" s="45">
        <v>80505.89</v>
      </c>
      <c r="L19" s="40">
        <f t="shared" si="6"/>
        <v>0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7"/>
    </row>
    <row r="221" ht="15.75" customHeight="1">
      <c r="C221" s="47"/>
    </row>
    <row r="222" ht="15.75" customHeight="1">
      <c r="C222" s="47"/>
    </row>
    <row r="223" ht="15.75" customHeight="1">
      <c r="C223" s="47"/>
    </row>
    <row r="224" ht="15.75" customHeight="1">
      <c r="C224" s="47"/>
    </row>
    <row r="225" ht="15.75" customHeight="1">
      <c r="C225" s="47"/>
    </row>
    <row r="226" ht="15.75" customHeight="1">
      <c r="C226" s="47"/>
    </row>
    <row r="227" ht="15.75" customHeight="1">
      <c r="C227" s="47"/>
    </row>
    <row r="228" ht="15.75" customHeight="1">
      <c r="C228" s="47"/>
    </row>
    <row r="229" ht="15.75" customHeight="1">
      <c r="C229" s="47"/>
    </row>
    <row r="230" ht="15.75" customHeight="1">
      <c r="C230" s="47"/>
    </row>
    <row r="231" ht="15.75" customHeight="1">
      <c r="C231" s="47"/>
    </row>
    <row r="232" ht="15.75" customHeight="1">
      <c r="C232" s="47"/>
    </row>
    <row r="233" ht="15.75" customHeight="1">
      <c r="C233" s="47"/>
    </row>
    <row r="234" ht="15.75" customHeight="1">
      <c r="C234" s="47"/>
    </row>
    <row r="235" ht="15.75" customHeight="1">
      <c r="C235" s="47"/>
    </row>
    <row r="236" ht="15.75" customHeight="1">
      <c r="C236" s="47"/>
    </row>
    <row r="237" ht="15.75" customHeight="1">
      <c r="C237" s="47"/>
    </row>
    <row r="238" ht="15.75" customHeight="1">
      <c r="C238" s="47"/>
    </row>
    <row r="239" ht="15.75" customHeight="1">
      <c r="C239" s="47"/>
    </row>
    <row r="240" ht="15.75" customHeight="1">
      <c r="C240" s="47"/>
    </row>
    <row r="241" ht="15.75" customHeight="1">
      <c r="C241" s="47"/>
    </row>
    <row r="242" ht="15.75" customHeight="1">
      <c r="C242" s="47"/>
    </row>
    <row r="243" ht="15.75" customHeight="1">
      <c r="C243" s="47"/>
    </row>
    <row r="244" ht="15.75" customHeight="1">
      <c r="C244" s="47"/>
    </row>
    <row r="245" ht="15.75" customHeight="1">
      <c r="C245" s="47"/>
    </row>
    <row r="246" ht="15.75" customHeight="1">
      <c r="C246" s="47"/>
    </row>
    <row r="247" ht="15.75" customHeight="1">
      <c r="C247" s="47"/>
    </row>
    <row r="248" ht="15.75" customHeight="1">
      <c r="C248" s="47"/>
    </row>
    <row r="249" ht="15.75" customHeight="1">
      <c r="C249" s="47"/>
    </row>
    <row r="250" ht="15.75" customHeight="1">
      <c r="C250" s="47"/>
    </row>
    <row r="251" ht="15.75" customHeight="1">
      <c r="C251" s="47"/>
    </row>
    <row r="252" ht="15.75" customHeight="1">
      <c r="C252" s="47"/>
    </row>
    <row r="253" ht="15.75" customHeight="1">
      <c r="C253" s="47"/>
    </row>
    <row r="254" ht="15.75" customHeight="1">
      <c r="C254" s="47"/>
    </row>
    <row r="255" ht="15.75" customHeight="1">
      <c r="C255" s="47"/>
    </row>
    <row r="256" ht="15.75" customHeight="1">
      <c r="C256" s="47"/>
    </row>
    <row r="257" ht="15.75" customHeight="1">
      <c r="C257" s="47"/>
    </row>
    <row r="258" ht="15.75" customHeight="1">
      <c r="C258" s="47"/>
    </row>
    <row r="259" ht="15.75" customHeight="1">
      <c r="C259" s="47"/>
    </row>
    <row r="260" ht="15.75" customHeight="1">
      <c r="C260" s="47"/>
    </row>
    <row r="261" ht="15.75" customHeight="1">
      <c r="C261" s="47"/>
    </row>
    <row r="262" ht="15.75" customHeight="1">
      <c r="C262" s="47"/>
    </row>
    <row r="263" ht="15.75" customHeight="1">
      <c r="C263" s="47"/>
    </row>
    <row r="264" ht="15.75" customHeight="1">
      <c r="C264" s="47"/>
    </row>
    <row r="265" ht="15.75" customHeight="1">
      <c r="C265" s="47"/>
    </row>
    <row r="266" ht="15.75" customHeight="1">
      <c r="C266" s="47"/>
    </row>
    <row r="267" ht="15.75" customHeight="1">
      <c r="C267" s="47"/>
    </row>
    <row r="268" ht="15.75" customHeight="1">
      <c r="C268" s="47"/>
    </row>
    <row r="269" ht="15.75" customHeight="1">
      <c r="C269" s="47"/>
    </row>
    <row r="270" ht="15.75" customHeight="1">
      <c r="C270" s="47"/>
    </row>
    <row r="271" ht="15.75" customHeight="1">
      <c r="C271" s="47"/>
    </row>
    <row r="272" ht="15.75" customHeight="1">
      <c r="C272" s="47"/>
    </row>
    <row r="273" ht="15.75" customHeight="1">
      <c r="C273" s="47"/>
    </row>
    <row r="274" ht="15.75" customHeight="1">
      <c r="C274" s="47"/>
    </row>
    <row r="275" ht="15.75" customHeight="1">
      <c r="C275" s="47"/>
    </row>
    <row r="276" ht="15.75" customHeight="1">
      <c r="C276" s="47"/>
    </row>
    <row r="277" ht="15.75" customHeight="1">
      <c r="C277" s="47"/>
    </row>
    <row r="278" ht="15.75" customHeight="1">
      <c r="C278" s="47"/>
    </row>
    <row r="279" ht="15.75" customHeight="1">
      <c r="C279" s="47"/>
    </row>
    <row r="280" ht="15.75" customHeight="1">
      <c r="C280" s="47"/>
    </row>
    <row r="281" ht="15.75" customHeight="1">
      <c r="C281" s="47"/>
    </row>
    <row r="282" ht="15.75" customHeight="1">
      <c r="C282" s="47"/>
    </row>
    <row r="283" ht="15.75" customHeight="1">
      <c r="C283" s="47"/>
    </row>
    <row r="284" ht="15.75" customHeight="1">
      <c r="C284" s="47"/>
    </row>
    <row r="285" ht="15.75" customHeight="1">
      <c r="C285" s="47"/>
    </row>
    <row r="286" ht="15.75" customHeight="1">
      <c r="C286" s="47"/>
    </row>
    <row r="287" ht="15.75" customHeight="1">
      <c r="C287" s="47"/>
    </row>
    <row r="288" ht="15.75" customHeight="1">
      <c r="C288" s="47"/>
    </row>
    <row r="289" ht="15.75" customHeight="1">
      <c r="C289" s="47"/>
    </row>
    <row r="290" ht="15.75" customHeight="1">
      <c r="C290" s="47"/>
    </row>
    <row r="291" ht="15.75" customHeight="1">
      <c r="C291" s="47"/>
    </row>
    <row r="292" ht="15.75" customHeight="1">
      <c r="C292" s="47"/>
    </row>
    <row r="293" ht="15.75" customHeight="1">
      <c r="C293" s="47"/>
    </row>
    <row r="294" ht="15.75" customHeight="1">
      <c r="C294" s="47"/>
    </row>
    <row r="295" ht="15.75" customHeight="1">
      <c r="C295" s="47"/>
    </row>
    <row r="296" ht="15.75" customHeight="1">
      <c r="C296" s="47"/>
    </row>
    <row r="297" ht="15.75" customHeight="1">
      <c r="C297" s="47"/>
    </row>
    <row r="298" ht="15.75" customHeight="1">
      <c r="C298" s="47"/>
    </row>
    <row r="299" ht="15.75" customHeight="1">
      <c r="C299" s="47"/>
    </row>
    <row r="300" ht="15.75" customHeight="1">
      <c r="C300" s="47"/>
    </row>
    <row r="301" ht="15.75" customHeight="1">
      <c r="C301" s="47"/>
    </row>
    <row r="302" ht="15.75" customHeight="1">
      <c r="C302" s="47"/>
    </row>
    <row r="303" ht="15.75" customHeight="1">
      <c r="C303" s="47"/>
    </row>
    <row r="304" ht="15.75" customHeight="1">
      <c r="C304" s="47"/>
    </row>
    <row r="305" ht="15.75" customHeight="1">
      <c r="C305" s="47"/>
    </row>
    <row r="306" ht="15.75" customHeight="1">
      <c r="C306" s="47"/>
    </row>
    <row r="307" ht="15.75" customHeight="1">
      <c r="C307" s="47"/>
    </row>
    <row r="308" ht="15.75" customHeight="1">
      <c r="C308" s="47"/>
    </row>
    <row r="309" ht="15.75" customHeight="1">
      <c r="C309" s="47"/>
    </row>
    <row r="310" ht="15.75" customHeight="1">
      <c r="C310" s="47"/>
    </row>
    <row r="311" ht="15.75" customHeight="1">
      <c r="C311" s="47"/>
    </row>
    <row r="312" ht="15.75" customHeight="1">
      <c r="C312" s="47"/>
    </row>
    <row r="313" ht="15.75" customHeight="1">
      <c r="C313" s="47"/>
    </row>
    <row r="314" ht="15.75" customHeight="1">
      <c r="C314" s="47"/>
    </row>
    <row r="315" ht="15.75" customHeight="1">
      <c r="C315" s="47"/>
    </row>
    <row r="316" ht="15.75" customHeight="1">
      <c r="C316" s="47"/>
    </row>
    <row r="317" ht="15.75" customHeight="1">
      <c r="C317" s="47"/>
    </row>
    <row r="318" ht="15.75" customHeight="1">
      <c r="C318" s="47"/>
    </row>
    <row r="319" ht="15.75" customHeight="1">
      <c r="C319" s="47"/>
    </row>
    <row r="320" ht="15.75" customHeight="1">
      <c r="C320" s="47"/>
    </row>
    <row r="321" ht="15.75" customHeight="1">
      <c r="C321" s="47"/>
    </row>
    <row r="322" ht="15.75" customHeight="1">
      <c r="C322" s="47"/>
    </row>
    <row r="323" ht="15.75" customHeight="1">
      <c r="C323" s="47"/>
    </row>
    <row r="324" ht="15.75" customHeight="1">
      <c r="C324" s="47"/>
    </row>
    <row r="325" ht="15.75" customHeight="1">
      <c r="C325" s="47"/>
    </row>
    <row r="326" ht="15.75" customHeight="1">
      <c r="C326" s="47"/>
    </row>
    <row r="327" ht="15.75" customHeight="1">
      <c r="C327" s="47"/>
    </row>
    <row r="328" ht="15.75" customHeight="1">
      <c r="C328" s="47"/>
    </row>
    <row r="329" ht="15.75" customHeight="1">
      <c r="C329" s="47"/>
    </row>
    <row r="330" ht="15.75" customHeight="1">
      <c r="C330" s="47"/>
    </row>
    <row r="331" ht="15.75" customHeight="1">
      <c r="C331" s="47"/>
    </row>
    <row r="332" ht="15.75" customHeight="1">
      <c r="C332" s="47"/>
    </row>
    <row r="333" ht="15.75" customHeight="1">
      <c r="C333" s="47"/>
    </row>
    <row r="334" ht="15.75" customHeight="1">
      <c r="C334" s="47"/>
    </row>
    <row r="335" ht="15.75" customHeight="1">
      <c r="C335" s="47"/>
    </row>
    <row r="336" ht="15.75" customHeight="1">
      <c r="C336" s="47"/>
    </row>
    <row r="337" ht="15.75" customHeight="1">
      <c r="C337" s="47"/>
    </row>
    <row r="338" ht="15.75" customHeight="1">
      <c r="C338" s="47"/>
    </row>
    <row r="339" ht="15.75" customHeight="1">
      <c r="C339" s="47"/>
    </row>
    <row r="340" ht="15.75" customHeight="1">
      <c r="C340" s="47"/>
    </row>
    <row r="341" ht="15.75" customHeight="1">
      <c r="C341" s="47"/>
    </row>
    <row r="342" ht="15.75" customHeight="1">
      <c r="C342" s="47"/>
    </row>
    <row r="343" ht="15.75" customHeight="1">
      <c r="C343" s="47"/>
    </row>
    <row r="344" ht="15.75" customHeight="1">
      <c r="C344" s="47"/>
    </row>
    <row r="345" ht="15.75" customHeight="1">
      <c r="C345" s="47"/>
    </row>
    <row r="346" ht="15.75" customHeight="1">
      <c r="C346" s="47"/>
    </row>
    <row r="347" ht="15.75" customHeight="1">
      <c r="C347" s="47"/>
    </row>
    <row r="348" ht="15.75" customHeight="1">
      <c r="C348" s="47"/>
    </row>
    <row r="349" ht="15.75" customHeight="1">
      <c r="C349" s="47"/>
    </row>
    <row r="350" ht="15.75" customHeight="1">
      <c r="C350" s="47"/>
    </row>
    <row r="351" ht="15.75" customHeight="1">
      <c r="C351" s="47"/>
    </row>
    <row r="352" ht="15.75" customHeight="1">
      <c r="C352" s="47"/>
    </row>
    <row r="353" ht="15.75" customHeight="1">
      <c r="C353" s="47"/>
    </row>
    <row r="354" ht="15.75" customHeight="1">
      <c r="C354" s="47"/>
    </row>
    <row r="355" ht="15.75" customHeight="1">
      <c r="C355" s="47"/>
    </row>
    <row r="356" ht="15.75" customHeight="1">
      <c r="C356" s="47"/>
    </row>
    <row r="357" ht="15.75" customHeight="1">
      <c r="C357" s="47"/>
    </row>
    <row r="358" ht="15.75" customHeight="1">
      <c r="C358" s="47"/>
    </row>
    <row r="359" ht="15.75" customHeight="1">
      <c r="C359" s="47"/>
    </row>
    <row r="360" ht="15.75" customHeight="1">
      <c r="C360" s="47"/>
    </row>
    <row r="361" ht="15.75" customHeight="1">
      <c r="C361" s="47"/>
    </row>
    <row r="362" ht="15.75" customHeight="1">
      <c r="C362" s="47"/>
    </row>
    <row r="363" ht="15.75" customHeight="1">
      <c r="C363" s="47"/>
    </row>
    <row r="364" ht="15.75" customHeight="1">
      <c r="C364" s="47"/>
    </row>
    <row r="365" ht="15.75" customHeight="1">
      <c r="C365" s="47"/>
    </row>
    <row r="366" ht="15.75" customHeight="1">
      <c r="C366" s="47"/>
    </row>
    <row r="367" ht="15.75" customHeight="1">
      <c r="C367" s="47"/>
    </row>
    <row r="368" ht="15.75" customHeight="1">
      <c r="C368" s="47"/>
    </row>
    <row r="369" ht="15.75" customHeight="1">
      <c r="C369" s="47"/>
    </row>
    <row r="370" ht="15.75" customHeight="1">
      <c r="C370" s="47"/>
    </row>
    <row r="371" ht="15.75" customHeight="1">
      <c r="C371" s="47"/>
    </row>
    <row r="372" ht="15.75" customHeight="1">
      <c r="C372" s="47"/>
    </row>
    <row r="373" ht="15.75" customHeight="1">
      <c r="C373" s="47"/>
    </row>
    <row r="374" ht="15.75" customHeight="1">
      <c r="C374" s="47"/>
    </row>
    <row r="375" ht="15.75" customHeight="1">
      <c r="C375" s="47"/>
    </row>
    <row r="376" ht="15.75" customHeight="1">
      <c r="C376" s="47"/>
    </row>
    <row r="377" ht="15.75" customHeight="1">
      <c r="C377" s="47"/>
    </row>
    <row r="378" ht="15.75" customHeight="1">
      <c r="C378" s="47"/>
    </row>
    <row r="379" ht="15.75" customHeight="1">
      <c r="C379" s="47"/>
    </row>
    <row r="380" ht="15.75" customHeight="1">
      <c r="C380" s="47"/>
    </row>
    <row r="381" ht="15.75" customHeight="1">
      <c r="C381" s="47"/>
    </row>
    <row r="382" ht="15.75" customHeight="1">
      <c r="C382" s="47"/>
    </row>
    <row r="383" ht="15.75" customHeight="1">
      <c r="C383" s="47"/>
    </row>
    <row r="384" ht="15.75" customHeight="1">
      <c r="C384" s="47"/>
    </row>
    <row r="385" ht="15.75" customHeight="1">
      <c r="C385" s="47"/>
    </row>
    <row r="386" ht="15.75" customHeight="1">
      <c r="C386" s="47"/>
    </row>
    <row r="387" ht="15.75" customHeight="1">
      <c r="C387" s="47"/>
    </row>
    <row r="388" ht="15.75" customHeight="1">
      <c r="C388" s="47"/>
    </row>
    <row r="389" ht="15.75" customHeight="1">
      <c r="C389" s="47"/>
    </row>
    <row r="390" ht="15.75" customHeight="1">
      <c r="C390" s="47"/>
    </row>
    <row r="391" ht="15.75" customHeight="1">
      <c r="C391" s="47"/>
    </row>
    <row r="392" ht="15.75" customHeight="1">
      <c r="C392" s="47"/>
    </row>
    <row r="393" ht="15.75" customHeight="1">
      <c r="C393" s="47"/>
    </row>
    <row r="394" ht="15.75" customHeight="1">
      <c r="C394" s="47"/>
    </row>
    <row r="395" ht="15.75" customHeight="1">
      <c r="C395" s="47"/>
    </row>
    <row r="396" ht="15.75" customHeight="1">
      <c r="C396" s="47"/>
    </row>
    <row r="397" ht="15.75" customHeight="1">
      <c r="C397" s="47"/>
    </row>
    <row r="398" ht="15.75" customHeight="1">
      <c r="C398" s="47"/>
    </row>
    <row r="399" ht="15.75" customHeight="1">
      <c r="C399" s="47"/>
    </row>
    <row r="400" ht="15.75" customHeight="1">
      <c r="C400" s="47"/>
    </row>
    <row r="401" ht="15.75" customHeight="1">
      <c r="C401" s="47"/>
    </row>
    <row r="402" ht="15.75" customHeight="1">
      <c r="C402" s="47"/>
    </row>
    <row r="403" ht="15.75" customHeight="1">
      <c r="C403" s="47"/>
    </row>
    <row r="404" ht="15.75" customHeight="1">
      <c r="C404" s="47"/>
    </row>
    <row r="405" ht="15.75" customHeight="1">
      <c r="C405" s="47"/>
    </row>
    <row r="406" ht="15.75" customHeight="1">
      <c r="C406" s="47"/>
    </row>
    <row r="407" ht="15.75" customHeight="1">
      <c r="C407" s="47"/>
    </row>
    <row r="408" ht="15.75" customHeight="1">
      <c r="C408" s="47"/>
    </row>
    <row r="409" ht="15.75" customHeight="1">
      <c r="C409" s="47"/>
    </row>
    <row r="410" ht="15.75" customHeight="1">
      <c r="C410" s="47"/>
    </row>
    <row r="411" ht="15.75" customHeight="1">
      <c r="C411" s="47"/>
    </row>
    <row r="412" ht="15.75" customHeight="1">
      <c r="C412" s="47"/>
    </row>
    <row r="413" ht="15.75" customHeight="1">
      <c r="C413" s="47"/>
    </row>
    <row r="414" ht="15.75" customHeight="1">
      <c r="C414" s="47"/>
    </row>
    <row r="415" ht="15.75" customHeight="1">
      <c r="C415" s="47"/>
    </row>
    <row r="416" ht="15.75" customHeight="1">
      <c r="C416" s="47"/>
    </row>
    <row r="417" ht="15.75" customHeight="1">
      <c r="C417" s="47"/>
    </row>
    <row r="418" ht="15.75" customHeight="1">
      <c r="C418" s="47"/>
    </row>
    <row r="419" ht="15.75" customHeight="1">
      <c r="C419" s="47"/>
    </row>
    <row r="420" ht="15.75" customHeight="1">
      <c r="C420" s="47"/>
    </row>
    <row r="421" ht="15.75" customHeight="1">
      <c r="C421" s="47"/>
    </row>
    <row r="422" ht="15.75" customHeight="1">
      <c r="C422" s="47"/>
    </row>
    <row r="423" ht="15.75" customHeight="1">
      <c r="C423" s="47"/>
    </row>
    <row r="424" ht="15.75" customHeight="1">
      <c r="C424" s="47"/>
    </row>
    <row r="425" ht="15.75" customHeight="1">
      <c r="C425" s="47"/>
    </row>
    <row r="426" ht="15.75" customHeight="1">
      <c r="C426" s="47"/>
    </row>
    <row r="427" ht="15.75" customHeight="1">
      <c r="C427" s="47"/>
    </row>
    <row r="428" ht="15.75" customHeight="1">
      <c r="C428" s="47"/>
    </row>
    <row r="429" ht="15.75" customHeight="1">
      <c r="C429" s="47"/>
    </row>
    <row r="430" ht="15.75" customHeight="1">
      <c r="C430" s="47"/>
    </row>
    <row r="431" ht="15.75" customHeight="1">
      <c r="C431" s="47"/>
    </row>
    <row r="432" ht="15.75" customHeight="1">
      <c r="C432" s="47"/>
    </row>
    <row r="433" ht="15.75" customHeight="1">
      <c r="C433" s="47"/>
    </row>
    <row r="434" ht="15.75" customHeight="1">
      <c r="C434" s="47"/>
    </row>
    <row r="435" ht="15.75" customHeight="1">
      <c r="C435" s="47"/>
    </row>
    <row r="436" ht="15.75" customHeight="1">
      <c r="C436" s="47"/>
    </row>
    <row r="437" ht="15.75" customHeight="1">
      <c r="C437" s="47"/>
    </row>
    <row r="438" ht="15.75" customHeight="1">
      <c r="C438" s="47"/>
    </row>
    <row r="439" ht="15.75" customHeight="1">
      <c r="C439" s="47"/>
    </row>
    <row r="440" ht="15.75" customHeight="1">
      <c r="C440" s="47"/>
    </row>
    <row r="441" ht="15.75" customHeight="1">
      <c r="C441" s="47"/>
    </row>
    <row r="442" ht="15.75" customHeight="1">
      <c r="C442" s="47"/>
    </row>
    <row r="443" ht="15.75" customHeight="1">
      <c r="C443" s="47"/>
    </row>
    <row r="444" ht="15.75" customHeight="1">
      <c r="C444" s="47"/>
    </row>
    <row r="445" ht="15.75" customHeight="1">
      <c r="C445" s="47"/>
    </row>
    <row r="446" ht="15.75" customHeight="1">
      <c r="C446" s="47"/>
    </row>
    <row r="447" ht="15.75" customHeight="1">
      <c r="C447" s="47"/>
    </row>
    <row r="448" ht="15.75" customHeight="1">
      <c r="C448" s="47"/>
    </row>
    <row r="449" ht="15.75" customHeight="1">
      <c r="C449" s="47"/>
    </row>
    <row r="450" ht="15.75" customHeight="1">
      <c r="C450" s="47"/>
    </row>
    <row r="451" ht="15.75" customHeight="1">
      <c r="C451" s="47"/>
    </row>
    <row r="452" ht="15.75" customHeight="1">
      <c r="C452" s="47"/>
    </row>
    <row r="453" ht="15.75" customHeight="1">
      <c r="C453" s="47"/>
    </row>
    <row r="454" ht="15.75" customHeight="1">
      <c r="C454" s="47"/>
    </row>
    <row r="455" ht="15.75" customHeight="1">
      <c r="C455" s="47"/>
    </row>
    <row r="456" ht="15.75" customHeight="1">
      <c r="C456" s="47"/>
    </row>
    <row r="457" ht="15.75" customHeight="1">
      <c r="C457" s="47"/>
    </row>
    <row r="458" ht="15.75" customHeight="1">
      <c r="C458" s="47"/>
    </row>
    <row r="459" ht="15.75" customHeight="1">
      <c r="C459" s="47"/>
    </row>
    <row r="460" ht="15.75" customHeight="1">
      <c r="C460" s="47"/>
    </row>
    <row r="461" ht="15.75" customHeight="1">
      <c r="C461" s="47"/>
    </row>
    <row r="462" ht="15.75" customHeight="1">
      <c r="C462" s="47"/>
    </row>
    <row r="463" ht="15.75" customHeight="1">
      <c r="C463" s="47"/>
    </row>
    <row r="464" ht="15.75" customHeight="1">
      <c r="C464" s="47"/>
    </row>
    <row r="465" ht="15.75" customHeight="1">
      <c r="C465" s="47"/>
    </row>
    <row r="466" ht="15.75" customHeight="1">
      <c r="C466" s="47"/>
    </row>
    <row r="467" ht="15.75" customHeight="1">
      <c r="C467" s="47"/>
    </row>
    <row r="468" ht="15.75" customHeight="1">
      <c r="C468" s="47"/>
    </row>
    <row r="469" ht="15.75" customHeight="1">
      <c r="C469" s="47"/>
    </row>
    <row r="470" ht="15.75" customHeight="1">
      <c r="C470" s="47"/>
    </row>
    <row r="471" ht="15.75" customHeight="1">
      <c r="C471" s="47"/>
    </row>
    <row r="472" ht="15.75" customHeight="1">
      <c r="C472" s="47"/>
    </row>
    <row r="473" ht="15.75" customHeight="1">
      <c r="C473" s="47"/>
    </row>
    <row r="474" ht="15.75" customHeight="1">
      <c r="C474" s="47"/>
    </row>
    <row r="475" ht="15.75" customHeight="1">
      <c r="C475" s="47"/>
    </row>
    <row r="476" ht="15.75" customHeight="1">
      <c r="C476" s="47"/>
    </row>
    <row r="477" ht="15.75" customHeight="1">
      <c r="C477" s="47"/>
    </row>
    <row r="478" ht="15.75" customHeight="1">
      <c r="C478" s="47"/>
    </row>
    <row r="479" ht="15.75" customHeight="1">
      <c r="C479" s="47"/>
    </row>
    <row r="480" ht="15.75" customHeight="1">
      <c r="C480" s="47"/>
    </row>
    <row r="481" ht="15.75" customHeight="1">
      <c r="C481" s="47"/>
    </row>
    <row r="482" ht="15.75" customHeight="1">
      <c r="C482" s="47"/>
    </row>
    <row r="483" ht="15.75" customHeight="1">
      <c r="C483" s="47"/>
    </row>
    <row r="484" ht="15.75" customHeight="1">
      <c r="C484" s="47"/>
    </row>
    <row r="485" ht="15.75" customHeight="1">
      <c r="C485" s="47"/>
    </row>
    <row r="486" ht="15.75" customHeight="1">
      <c r="C486" s="47"/>
    </row>
    <row r="487" ht="15.75" customHeight="1">
      <c r="C487" s="47"/>
    </row>
    <row r="488" ht="15.75" customHeight="1">
      <c r="C488" s="47"/>
    </row>
    <row r="489" ht="15.75" customHeight="1">
      <c r="C489" s="47"/>
    </row>
    <row r="490" ht="15.75" customHeight="1">
      <c r="C490" s="47"/>
    </row>
    <row r="491" ht="15.75" customHeight="1">
      <c r="C491" s="47"/>
    </row>
    <row r="492" ht="15.75" customHeight="1">
      <c r="C492" s="47"/>
    </row>
    <row r="493" ht="15.75" customHeight="1">
      <c r="C493" s="47"/>
    </row>
    <row r="494" ht="15.75" customHeight="1">
      <c r="C494" s="47"/>
    </row>
    <row r="495" ht="15.75" customHeight="1">
      <c r="C495" s="47"/>
    </row>
    <row r="496" ht="15.75" customHeight="1">
      <c r="C496" s="47"/>
    </row>
    <row r="497" ht="15.75" customHeight="1">
      <c r="C497" s="47"/>
    </row>
    <row r="498" ht="15.75" customHeight="1">
      <c r="C498" s="47"/>
    </row>
    <row r="499" ht="15.75" customHeight="1">
      <c r="C499" s="47"/>
    </row>
    <row r="500" ht="15.75" customHeight="1">
      <c r="C500" s="47"/>
    </row>
    <row r="501" ht="15.75" customHeight="1">
      <c r="C501" s="47"/>
    </row>
    <row r="502" ht="15.75" customHeight="1">
      <c r="C502" s="47"/>
    </row>
    <row r="503" ht="15.75" customHeight="1">
      <c r="C503" s="47"/>
    </row>
    <row r="504" ht="15.75" customHeight="1">
      <c r="C504" s="47"/>
    </row>
    <row r="505" ht="15.75" customHeight="1">
      <c r="C505" s="47"/>
    </row>
    <row r="506" ht="15.75" customHeight="1">
      <c r="C506" s="47"/>
    </row>
    <row r="507" ht="15.75" customHeight="1">
      <c r="C507" s="47"/>
    </row>
    <row r="508" ht="15.75" customHeight="1">
      <c r="C508" s="47"/>
    </row>
    <row r="509" ht="15.75" customHeight="1">
      <c r="C509" s="47"/>
    </row>
    <row r="510" ht="15.75" customHeight="1">
      <c r="C510" s="47"/>
    </row>
    <row r="511" ht="15.75" customHeight="1">
      <c r="C511" s="47"/>
    </row>
    <row r="512" ht="15.75" customHeight="1">
      <c r="C512" s="47"/>
    </row>
    <row r="513" ht="15.75" customHeight="1">
      <c r="C513" s="47"/>
    </row>
    <row r="514" ht="15.75" customHeight="1">
      <c r="C514" s="47"/>
    </row>
    <row r="515" ht="15.75" customHeight="1">
      <c r="C515" s="47"/>
    </row>
    <row r="516" ht="15.75" customHeight="1">
      <c r="C516" s="47"/>
    </row>
    <row r="517" ht="15.75" customHeight="1">
      <c r="C517" s="47"/>
    </row>
    <row r="518" ht="15.75" customHeight="1">
      <c r="C518" s="47"/>
    </row>
    <row r="519" ht="15.75" customHeight="1">
      <c r="C519" s="47"/>
    </row>
    <row r="520" ht="15.75" customHeight="1">
      <c r="C520" s="47"/>
    </row>
    <row r="521" ht="15.75" customHeight="1">
      <c r="C521" s="47"/>
    </row>
    <row r="522" ht="15.75" customHeight="1">
      <c r="C522" s="47"/>
    </row>
    <row r="523" ht="15.75" customHeight="1">
      <c r="C523" s="47"/>
    </row>
    <row r="524" ht="15.75" customHeight="1">
      <c r="C524" s="47"/>
    </row>
    <row r="525" ht="15.75" customHeight="1">
      <c r="C525" s="47"/>
    </row>
    <row r="526" ht="15.75" customHeight="1">
      <c r="C526" s="47"/>
    </row>
    <row r="527" ht="15.75" customHeight="1">
      <c r="C527" s="47"/>
    </row>
    <row r="528" ht="15.75" customHeight="1">
      <c r="C528" s="47"/>
    </row>
    <row r="529" ht="15.75" customHeight="1">
      <c r="C529" s="47"/>
    </row>
    <row r="530" ht="15.75" customHeight="1">
      <c r="C530" s="47"/>
    </row>
    <row r="531" ht="15.75" customHeight="1">
      <c r="C531" s="47"/>
    </row>
    <row r="532" ht="15.75" customHeight="1">
      <c r="C532" s="47"/>
    </row>
    <row r="533" ht="15.75" customHeight="1">
      <c r="C533" s="47"/>
    </row>
    <row r="534" ht="15.75" customHeight="1">
      <c r="C534" s="47"/>
    </row>
    <row r="535" ht="15.75" customHeight="1">
      <c r="C535" s="47"/>
    </row>
    <row r="536" ht="15.75" customHeight="1">
      <c r="C536" s="47"/>
    </row>
    <row r="537" ht="15.75" customHeight="1">
      <c r="C537" s="47"/>
    </row>
    <row r="538" ht="15.75" customHeight="1">
      <c r="C538" s="47"/>
    </row>
    <row r="539" ht="15.75" customHeight="1">
      <c r="C539" s="47"/>
    </row>
    <row r="540" ht="15.75" customHeight="1">
      <c r="C540" s="47"/>
    </row>
    <row r="541" ht="15.75" customHeight="1">
      <c r="C541" s="47"/>
    </row>
    <row r="542" ht="15.75" customHeight="1">
      <c r="C542" s="47"/>
    </row>
    <row r="543" ht="15.75" customHeight="1">
      <c r="C543" s="47"/>
    </row>
    <row r="544" ht="15.75" customHeight="1">
      <c r="C544" s="47"/>
    </row>
    <row r="545" ht="15.75" customHeight="1">
      <c r="C545" s="47"/>
    </row>
    <row r="546" ht="15.75" customHeight="1">
      <c r="C546" s="47"/>
    </row>
    <row r="547" ht="15.75" customHeight="1">
      <c r="C547" s="47"/>
    </row>
    <row r="548" ht="15.75" customHeight="1">
      <c r="C548" s="47"/>
    </row>
    <row r="549" ht="15.75" customHeight="1">
      <c r="C549" s="47"/>
    </row>
    <row r="550" ht="15.75" customHeight="1">
      <c r="C550" s="47"/>
    </row>
    <row r="551" ht="15.75" customHeight="1">
      <c r="C551" s="47"/>
    </row>
    <row r="552" ht="15.75" customHeight="1">
      <c r="C552" s="47"/>
    </row>
    <row r="553" ht="15.75" customHeight="1">
      <c r="C553" s="47"/>
    </row>
    <row r="554" ht="15.75" customHeight="1">
      <c r="C554" s="47"/>
    </row>
    <row r="555" ht="15.75" customHeight="1">
      <c r="C555" s="47"/>
    </row>
    <row r="556" ht="15.75" customHeight="1">
      <c r="C556" s="47"/>
    </row>
    <row r="557" ht="15.75" customHeight="1">
      <c r="C557" s="47"/>
    </row>
    <row r="558" ht="15.75" customHeight="1">
      <c r="C558" s="47"/>
    </row>
    <row r="559" ht="15.75" customHeight="1">
      <c r="C559" s="47"/>
    </row>
    <row r="560" ht="15.75" customHeight="1">
      <c r="C560" s="47"/>
    </row>
    <row r="561" ht="15.75" customHeight="1">
      <c r="C561" s="47"/>
    </row>
    <row r="562" ht="15.75" customHeight="1">
      <c r="C562" s="47"/>
    </row>
    <row r="563" ht="15.75" customHeight="1">
      <c r="C563" s="47"/>
    </row>
    <row r="564" ht="15.75" customHeight="1">
      <c r="C564" s="47"/>
    </row>
    <row r="565" ht="15.75" customHeight="1">
      <c r="C565" s="47"/>
    </row>
    <row r="566" ht="15.75" customHeight="1">
      <c r="C566" s="47"/>
    </row>
    <row r="567" ht="15.75" customHeight="1">
      <c r="C567" s="47"/>
    </row>
    <row r="568" ht="15.75" customHeight="1">
      <c r="C568" s="47"/>
    </row>
    <row r="569" ht="15.75" customHeight="1">
      <c r="C569" s="47"/>
    </row>
    <row r="570" ht="15.75" customHeight="1">
      <c r="C570" s="47"/>
    </row>
    <row r="571" ht="15.75" customHeight="1">
      <c r="C571" s="47"/>
    </row>
    <row r="572" ht="15.75" customHeight="1">
      <c r="C572" s="47"/>
    </row>
    <row r="573" ht="15.75" customHeight="1">
      <c r="C573" s="47"/>
    </row>
    <row r="574" ht="15.75" customHeight="1">
      <c r="C574" s="47"/>
    </row>
    <row r="575" ht="15.75" customHeight="1">
      <c r="C575" s="47"/>
    </row>
    <row r="576" ht="15.75" customHeight="1">
      <c r="C576" s="47"/>
    </row>
    <row r="577" ht="15.75" customHeight="1">
      <c r="C577" s="47"/>
    </row>
    <row r="578" ht="15.75" customHeight="1">
      <c r="C578" s="47"/>
    </row>
    <row r="579" ht="15.75" customHeight="1">
      <c r="C579" s="47"/>
    </row>
    <row r="580" ht="15.75" customHeight="1">
      <c r="C580" s="47"/>
    </row>
    <row r="581" ht="15.75" customHeight="1">
      <c r="C581" s="47"/>
    </row>
    <row r="582" ht="15.75" customHeight="1">
      <c r="C582" s="47"/>
    </row>
    <row r="583" ht="15.75" customHeight="1">
      <c r="C583" s="47"/>
    </row>
    <row r="584" ht="15.75" customHeight="1">
      <c r="C584" s="47"/>
    </row>
    <row r="585" ht="15.75" customHeight="1">
      <c r="C585" s="47"/>
    </row>
    <row r="586" ht="15.75" customHeight="1">
      <c r="C586" s="47"/>
    </row>
    <row r="587" ht="15.75" customHeight="1">
      <c r="C587" s="47"/>
    </row>
    <row r="588" ht="15.75" customHeight="1">
      <c r="C588" s="47"/>
    </row>
    <row r="589" ht="15.75" customHeight="1">
      <c r="C589" s="47"/>
    </row>
    <row r="590" ht="15.75" customHeight="1">
      <c r="C590" s="47"/>
    </row>
    <row r="591" ht="15.75" customHeight="1">
      <c r="C591" s="47"/>
    </row>
    <row r="592" ht="15.75" customHeight="1">
      <c r="C592" s="47"/>
    </row>
    <row r="593" ht="15.75" customHeight="1">
      <c r="C593" s="47"/>
    </row>
    <row r="594" ht="15.75" customHeight="1">
      <c r="C594" s="47"/>
    </row>
    <row r="595" ht="15.75" customHeight="1">
      <c r="C595" s="47"/>
    </row>
    <row r="596" ht="15.75" customHeight="1">
      <c r="C596" s="47"/>
    </row>
    <row r="597" ht="15.75" customHeight="1">
      <c r="C597" s="47"/>
    </row>
    <row r="598" ht="15.75" customHeight="1">
      <c r="C598" s="47"/>
    </row>
    <row r="599" ht="15.75" customHeight="1">
      <c r="C599" s="47"/>
    </row>
    <row r="600" ht="15.75" customHeight="1">
      <c r="C600" s="47"/>
    </row>
    <row r="601" ht="15.75" customHeight="1">
      <c r="C601" s="47"/>
    </row>
    <row r="602" ht="15.75" customHeight="1">
      <c r="C602" s="47"/>
    </row>
    <row r="603" ht="15.75" customHeight="1">
      <c r="C603" s="47"/>
    </row>
    <row r="604" ht="15.75" customHeight="1">
      <c r="C604" s="47"/>
    </row>
    <row r="605" ht="15.75" customHeight="1">
      <c r="C605" s="47"/>
    </row>
    <row r="606" ht="15.75" customHeight="1">
      <c r="C606" s="47"/>
    </row>
    <row r="607" ht="15.75" customHeight="1">
      <c r="C607" s="47"/>
    </row>
    <row r="608" ht="15.75" customHeight="1">
      <c r="C608" s="47"/>
    </row>
    <row r="609" ht="15.75" customHeight="1">
      <c r="C609" s="47"/>
    </row>
    <row r="610" ht="15.75" customHeight="1">
      <c r="C610" s="47"/>
    </row>
    <row r="611" ht="15.75" customHeight="1">
      <c r="C611" s="47"/>
    </row>
    <row r="612" ht="15.75" customHeight="1">
      <c r="C612" s="47"/>
    </row>
    <row r="613" ht="15.75" customHeight="1">
      <c r="C613" s="47"/>
    </row>
    <row r="614" ht="15.75" customHeight="1">
      <c r="C614" s="47"/>
    </row>
    <row r="615" ht="15.75" customHeight="1">
      <c r="C615" s="47"/>
    </row>
    <row r="616" ht="15.75" customHeight="1">
      <c r="C616" s="47"/>
    </row>
    <row r="617" ht="15.75" customHeight="1">
      <c r="C617" s="47"/>
    </row>
    <row r="618" ht="15.75" customHeight="1">
      <c r="C618" s="47"/>
    </row>
    <row r="619" ht="15.75" customHeight="1">
      <c r="C619" s="47"/>
    </row>
    <row r="620" ht="15.75" customHeight="1">
      <c r="C620" s="47"/>
    </row>
    <row r="621" ht="15.75" customHeight="1">
      <c r="C621" s="47"/>
    </row>
    <row r="622" ht="15.75" customHeight="1">
      <c r="C622" s="47"/>
    </row>
    <row r="623" ht="15.75" customHeight="1">
      <c r="C623" s="47"/>
    </row>
    <row r="624" ht="15.75" customHeight="1">
      <c r="C624" s="47"/>
    </row>
    <row r="625" ht="15.75" customHeight="1">
      <c r="C625" s="47"/>
    </row>
    <row r="626" ht="15.75" customHeight="1">
      <c r="C626" s="47"/>
    </row>
    <row r="627" ht="15.75" customHeight="1">
      <c r="C627" s="47"/>
    </row>
    <row r="628" ht="15.75" customHeight="1">
      <c r="C628" s="47"/>
    </row>
    <row r="629" ht="15.75" customHeight="1">
      <c r="C629" s="47"/>
    </row>
    <row r="630" ht="15.75" customHeight="1">
      <c r="C630" s="47"/>
    </row>
    <row r="631" ht="15.75" customHeight="1">
      <c r="C631" s="47"/>
    </row>
    <row r="632" ht="15.75" customHeight="1">
      <c r="C632" s="47"/>
    </row>
    <row r="633" ht="15.75" customHeight="1">
      <c r="C633" s="47"/>
    </row>
    <row r="634" ht="15.75" customHeight="1">
      <c r="C634" s="47"/>
    </row>
    <row r="635" ht="15.75" customHeight="1">
      <c r="C635" s="47"/>
    </row>
    <row r="636" ht="15.75" customHeight="1">
      <c r="C636" s="47"/>
    </row>
    <row r="637" ht="15.75" customHeight="1">
      <c r="C637" s="47"/>
    </row>
    <row r="638" ht="15.75" customHeight="1">
      <c r="C638" s="47"/>
    </row>
    <row r="639" ht="15.75" customHeight="1">
      <c r="C639" s="47"/>
    </row>
    <row r="640" ht="15.75" customHeight="1">
      <c r="C640" s="47"/>
    </row>
    <row r="641" ht="15.75" customHeight="1">
      <c r="C641" s="47"/>
    </row>
    <row r="642" ht="15.75" customHeight="1">
      <c r="C642" s="47"/>
    </row>
    <row r="643" ht="15.75" customHeight="1">
      <c r="C643" s="47"/>
    </row>
    <row r="644" ht="15.75" customHeight="1">
      <c r="C644" s="47"/>
    </row>
    <row r="645" ht="15.75" customHeight="1">
      <c r="C645" s="47"/>
    </row>
    <row r="646" ht="15.75" customHeight="1">
      <c r="C646" s="47"/>
    </row>
    <row r="647" ht="15.75" customHeight="1">
      <c r="C647" s="47"/>
    </row>
    <row r="648" ht="15.75" customHeight="1">
      <c r="C648" s="47"/>
    </row>
    <row r="649" ht="15.75" customHeight="1">
      <c r="C649" s="47"/>
    </row>
    <row r="650" ht="15.75" customHeight="1">
      <c r="C650" s="47"/>
    </row>
    <row r="651" ht="15.75" customHeight="1">
      <c r="C651" s="47"/>
    </row>
    <row r="652" ht="15.75" customHeight="1">
      <c r="C652" s="47"/>
    </row>
    <row r="653" ht="15.75" customHeight="1">
      <c r="C653" s="47"/>
    </row>
    <row r="654" ht="15.75" customHeight="1">
      <c r="C654" s="47"/>
    </row>
    <row r="655" ht="15.75" customHeight="1">
      <c r="C655" s="47"/>
    </row>
    <row r="656" ht="15.75" customHeight="1">
      <c r="C656" s="47"/>
    </row>
    <row r="657" ht="15.75" customHeight="1">
      <c r="C657" s="47"/>
    </row>
    <row r="658" ht="15.75" customHeight="1">
      <c r="C658" s="47"/>
    </row>
    <row r="659" ht="15.75" customHeight="1">
      <c r="C659" s="47"/>
    </row>
    <row r="660" ht="15.75" customHeight="1">
      <c r="C660" s="47"/>
    </row>
    <row r="661" ht="15.75" customHeight="1">
      <c r="C661" s="47"/>
    </row>
    <row r="662" ht="15.75" customHeight="1">
      <c r="C662" s="47"/>
    </row>
    <row r="663" ht="15.75" customHeight="1">
      <c r="C663" s="47"/>
    </row>
    <row r="664" ht="15.75" customHeight="1">
      <c r="C664" s="47"/>
    </row>
    <row r="665" ht="15.75" customHeight="1">
      <c r="C665" s="47"/>
    </row>
    <row r="666" ht="15.75" customHeight="1">
      <c r="C666" s="47"/>
    </row>
    <row r="667" ht="15.75" customHeight="1">
      <c r="C667" s="47"/>
    </row>
    <row r="668" ht="15.75" customHeight="1">
      <c r="C668" s="47"/>
    </row>
    <row r="669" ht="15.75" customHeight="1">
      <c r="C669" s="47"/>
    </row>
    <row r="670" ht="15.75" customHeight="1">
      <c r="C670" s="47"/>
    </row>
    <row r="671" ht="15.75" customHeight="1">
      <c r="C671" s="47"/>
    </row>
    <row r="672" ht="15.75" customHeight="1">
      <c r="C672" s="47"/>
    </row>
    <row r="673" ht="15.75" customHeight="1">
      <c r="C673" s="47"/>
    </row>
    <row r="674" ht="15.75" customHeight="1">
      <c r="C674" s="47"/>
    </row>
    <row r="675" ht="15.75" customHeight="1">
      <c r="C675" s="47"/>
    </row>
    <row r="676" ht="15.75" customHeight="1">
      <c r="C676" s="47"/>
    </row>
    <row r="677" ht="15.75" customHeight="1">
      <c r="C677" s="47"/>
    </row>
    <row r="678" ht="15.75" customHeight="1">
      <c r="C678" s="47"/>
    </row>
    <row r="679" ht="15.75" customHeight="1">
      <c r="C679" s="47"/>
    </row>
    <row r="680" ht="15.75" customHeight="1">
      <c r="C680" s="47"/>
    </row>
    <row r="681" ht="15.75" customHeight="1">
      <c r="C681" s="47"/>
    </row>
    <row r="682" ht="15.75" customHeight="1">
      <c r="C682" s="47"/>
    </row>
    <row r="683" ht="15.75" customHeight="1">
      <c r="C683" s="47"/>
    </row>
    <row r="684" ht="15.75" customHeight="1">
      <c r="C684" s="47"/>
    </row>
    <row r="685" ht="15.75" customHeight="1">
      <c r="C685" s="47"/>
    </row>
    <row r="686" ht="15.75" customHeight="1">
      <c r="C686" s="47"/>
    </row>
    <row r="687" ht="15.75" customHeight="1">
      <c r="C687" s="47"/>
    </row>
    <row r="688" ht="15.75" customHeight="1">
      <c r="C688" s="47"/>
    </row>
    <row r="689" ht="15.75" customHeight="1">
      <c r="C689" s="47"/>
    </row>
    <row r="690" ht="15.75" customHeight="1">
      <c r="C690" s="47"/>
    </row>
    <row r="691" ht="15.75" customHeight="1">
      <c r="C691" s="47"/>
    </row>
    <row r="692" ht="15.75" customHeight="1">
      <c r="C692" s="47"/>
    </row>
    <row r="693" ht="15.75" customHeight="1">
      <c r="C693" s="47"/>
    </row>
    <row r="694" ht="15.75" customHeight="1">
      <c r="C694" s="47"/>
    </row>
    <row r="695" ht="15.75" customHeight="1">
      <c r="C695" s="47"/>
    </row>
    <row r="696" ht="15.75" customHeight="1">
      <c r="C696" s="47"/>
    </row>
    <row r="697" ht="15.75" customHeight="1">
      <c r="C697" s="47"/>
    </row>
    <row r="698" ht="15.75" customHeight="1">
      <c r="C698" s="47"/>
    </row>
    <row r="699" ht="15.75" customHeight="1">
      <c r="C699" s="47"/>
    </row>
    <row r="700" ht="15.75" customHeight="1">
      <c r="C700" s="47"/>
    </row>
    <row r="701" ht="15.75" customHeight="1">
      <c r="C701" s="47"/>
    </row>
    <row r="702" ht="15.75" customHeight="1">
      <c r="C702" s="47"/>
    </row>
    <row r="703" ht="15.75" customHeight="1">
      <c r="C703" s="47"/>
    </row>
    <row r="704" ht="15.75" customHeight="1">
      <c r="C704" s="47"/>
    </row>
    <row r="705" ht="15.75" customHeight="1">
      <c r="C705" s="47"/>
    </row>
    <row r="706" ht="15.75" customHeight="1">
      <c r="C706" s="47"/>
    </row>
    <row r="707" ht="15.75" customHeight="1">
      <c r="C707" s="47"/>
    </row>
    <row r="708" ht="15.75" customHeight="1">
      <c r="C708" s="47"/>
    </row>
    <row r="709" ht="15.75" customHeight="1">
      <c r="C709" s="47"/>
    </row>
    <row r="710" ht="15.75" customHeight="1">
      <c r="C710" s="47"/>
    </row>
    <row r="711" ht="15.75" customHeight="1">
      <c r="C711" s="47"/>
    </row>
    <row r="712" ht="15.75" customHeight="1">
      <c r="C712" s="47"/>
    </row>
    <row r="713" ht="15.75" customHeight="1">
      <c r="C713" s="47"/>
    </row>
    <row r="714" ht="15.75" customHeight="1">
      <c r="C714" s="47"/>
    </row>
    <row r="715" ht="15.75" customHeight="1">
      <c r="C715" s="47"/>
    </row>
    <row r="716" ht="15.75" customHeight="1">
      <c r="C716" s="47"/>
    </row>
    <row r="717" ht="15.75" customHeight="1">
      <c r="C717" s="47"/>
    </row>
    <row r="718" ht="15.75" customHeight="1">
      <c r="C718" s="47"/>
    </row>
    <row r="719" ht="15.75" customHeight="1">
      <c r="C719" s="47"/>
    </row>
    <row r="720" ht="15.75" customHeight="1">
      <c r="C720" s="47"/>
    </row>
    <row r="721" ht="15.75" customHeight="1">
      <c r="C721" s="47"/>
    </row>
    <row r="722" ht="15.75" customHeight="1">
      <c r="C722" s="47"/>
    </row>
    <row r="723" ht="15.75" customHeight="1">
      <c r="C723" s="47"/>
    </row>
    <row r="724" ht="15.75" customHeight="1">
      <c r="C724" s="47"/>
    </row>
    <row r="725" ht="15.75" customHeight="1">
      <c r="C725" s="47"/>
    </row>
    <row r="726" ht="15.75" customHeight="1">
      <c r="C726" s="47"/>
    </row>
    <row r="727" ht="15.75" customHeight="1">
      <c r="C727" s="47"/>
    </row>
    <row r="728" ht="15.75" customHeight="1">
      <c r="C728" s="47"/>
    </row>
    <row r="729" ht="15.75" customHeight="1">
      <c r="C729" s="47"/>
    </row>
    <row r="730" ht="15.75" customHeight="1">
      <c r="C730" s="47"/>
    </row>
    <row r="731" ht="15.75" customHeight="1">
      <c r="C731" s="47"/>
    </row>
    <row r="732" ht="15.75" customHeight="1">
      <c r="C732" s="47"/>
    </row>
    <row r="733" ht="15.75" customHeight="1">
      <c r="C733" s="47"/>
    </row>
    <row r="734" ht="15.75" customHeight="1">
      <c r="C734" s="47"/>
    </row>
    <row r="735" ht="15.75" customHeight="1">
      <c r="C735" s="47"/>
    </row>
    <row r="736" ht="15.75" customHeight="1">
      <c r="C736" s="47"/>
    </row>
    <row r="737" ht="15.75" customHeight="1">
      <c r="C737" s="47"/>
    </row>
    <row r="738" ht="15.75" customHeight="1">
      <c r="C738" s="47"/>
    </row>
    <row r="739" ht="15.75" customHeight="1">
      <c r="C739" s="47"/>
    </row>
    <row r="740" ht="15.75" customHeight="1">
      <c r="C740" s="47"/>
    </row>
    <row r="741" ht="15.75" customHeight="1">
      <c r="C741" s="47"/>
    </row>
    <row r="742" ht="15.75" customHeight="1">
      <c r="C742" s="47"/>
    </row>
    <row r="743" ht="15.75" customHeight="1">
      <c r="C743" s="47"/>
    </row>
    <row r="744" ht="15.75" customHeight="1">
      <c r="C744" s="47"/>
    </row>
    <row r="745" ht="15.75" customHeight="1">
      <c r="C745" s="47"/>
    </row>
    <row r="746" ht="15.75" customHeight="1">
      <c r="C746" s="47"/>
    </row>
    <row r="747" ht="15.75" customHeight="1">
      <c r="C747" s="47"/>
    </row>
    <row r="748" ht="15.75" customHeight="1">
      <c r="C748" s="47"/>
    </row>
    <row r="749" ht="15.75" customHeight="1">
      <c r="C749" s="47"/>
    </row>
    <row r="750" ht="15.75" customHeight="1">
      <c r="C750" s="47"/>
    </row>
    <row r="751" ht="15.75" customHeight="1">
      <c r="C751" s="47"/>
    </row>
    <row r="752" ht="15.75" customHeight="1">
      <c r="C752" s="47"/>
    </row>
    <row r="753" ht="15.75" customHeight="1">
      <c r="C753" s="47"/>
    </row>
    <row r="754" ht="15.75" customHeight="1">
      <c r="C754" s="47"/>
    </row>
    <row r="755" ht="15.75" customHeight="1">
      <c r="C755" s="47"/>
    </row>
    <row r="756" ht="15.75" customHeight="1">
      <c r="C756" s="47"/>
    </row>
    <row r="757" ht="15.75" customHeight="1">
      <c r="C757" s="47"/>
    </row>
    <row r="758" ht="15.75" customHeight="1">
      <c r="C758" s="47"/>
    </row>
    <row r="759" ht="15.75" customHeight="1">
      <c r="C759" s="47"/>
    </row>
    <row r="760" ht="15.75" customHeight="1">
      <c r="C760" s="47"/>
    </row>
    <row r="761" ht="15.75" customHeight="1">
      <c r="C761" s="47"/>
    </row>
    <row r="762" ht="15.75" customHeight="1">
      <c r="C762" s="47"/>
    </row>
    <row r="763" ht="15.75" customHeight="1">
      <c r="C763" s="47"/>
    </row>
    <row r="764" ht="15.75" customHeight="1">
      <c r="C764" s="47"/>
    </row>
    <row r="765" ht="15.75" customHeight="1">
      <c r="C765" s="47"/>
    </row>
    <row r="766" ht="15.75" customHeight="1">
      <c r="C766" s="47"/>
    </row>
    <row r="767" ht="15.75" customHeight="1">
      <c r="C767" s="47"/>
    </row>
    <row r="768" ht="15.75" customHeight="1">
      <c r="C768" s="47"/>
    </row>
    <row r="769" ht="15.75" customHeight="1">
      <c r="C769" s="47"/>
    </row>
    <row r="770" ht="15.75" customHeight="1">
      <c r="C770" s="47"/>
    </row>
    <row r="771" ht="15.75" customHeight="1">
      <c r="C771" s="47"/>
    </row>
    <row r="772" ht="15.75" customHeight="1">
      <c r="C772" s="47"/>
    </row>
    <row r="773" ht="15.75" customHeight="1">
      <c r="C773" s="47"/>
    </row>
    <row r="774" ht="15.75" customHeight="1">
      <c r="C774" s="47"/>
    </row>
    <row r="775" ht="15.75" customHeight="1">
      <c r="C775" s="47"/>
    </row>
    <row r="776" ht="15.75" customHeight="1">
      <c r="C776" s="47"/>
    </row>
    <row r="777" ht="15.75" customHeight="1">
      <c r="C777" s="47"/>
    </row>
    <row r="778" ht="15.75" customHeight="1">
      <c r="C778" s="47"/>
    </row>
    <row r="779" ht="15.75" customHeight="1">
      <c r="C779" s="47"/>
    </row>
    <row r="780" ht="15.75" customHeight="1">
      <c r="C780" s="47"/>
    </row>
    <row r="781" ht="15.75" customHeight="1">
      <c r="C781" s="47"/>
    </row>
    <row r="782" ht="15.75" customHeight="1">
      <c r="C782" s="47"/>
    </row>
    <row r="783" ht="15.75" customHeight="1">
      <c r="C783" s="47"/>
    </row>
    <row r="784" ht="15.75" customHeight="1">
      <c r="C784" s="47"/>
    </row>
    <row r="785" ht="15.75" customHeight="1">
      <c r="C785" s="47"/>
    </row>
    <row r="786" ht="15.75" customHeight="1">
      <c r="C786" s="47"/>
    </row>
    <row r="787" ht="15.75" customHeight="1">
      <c r="C787" s="47"/>
    </row>
    <row r="788" ht="15.75" customHeight="1">
      <c r="C788" s="47"/>
    </row>
    <row r="789" ht="15.75" customHeight="1">
      <c r="C789" s="47"/>
    </row>
    <row r="790" ht="15.75" customHeight="1">
      <c r="C790" s="47"/>
    </row>
    <row r="791" ht="15.75" customHeight="1">
      <c r="C791" s="47"/>
    </row>
    <row r="792" ht="15.75" customHeight="1">
      <c r="C792" s="47"/>
    </row>
    <row r="793" ht="15.75" customHeight="1">
      <c r="C793" s="47"/>
    </row>
    <row r="794" ht="15.75" customHeight="1">
      <c r="C794" s="47"/>
    </row>
    <row r="795" ht="15.75" customHeight="1">
      <c r="C795" s="47"/>
    </row>
    <row r="796" ht="15.75" customHeight="1">
      <c r="C796" s="47"/>
    </row>
    <row r="797" ht="15.75" customHeight="1">
      <c r="C797" s="47"/>
    </row>
    <row r="798" ht="15.75" customHeight="1">
      <c r="C798" s="47"/>
    </row>
    <row r="799" ht="15.75" customHeight="1">
      <c r="C799" s="47"/>
    </row>
    <row r="800" ht="15.75" customHeight="1">
      <c r="C800" s="47"/>
    </row>
    <row r="801" ht="15.75" customHeight="1">
      <c r="C801" s="47"/>
    </row>
    <row r="802" ht="15.75" customHeight="1">
      <c r="C802" s="47"/>
    </row>
    <row r="803" ht="15.75" customHeight="1">
      <c r="C803" s="47"/>
    </row>
    <row r="804" ht="15.75" customHeight="1">
      <c r="C804" s="47"/>
    </row>
    <row r="805" ht="15.75" customHeight="1">
      <c r="C805" s="47"/>
    </row>
    <row r="806" ht="15.75" customHeight="1">
      <c r="C806" s="47"/>
    </row>
    <row r="807" ht="15.75" customHeight="1">
      <c r="C807" s="47"/>
    </row>
    <row r="808" ht="15.75" customHeight="1">
      <c r="C808" s="47"/>
    </row>
    <row r="809" ht="15.75" customHeight="1">
      <c r="C809" s="47"/>
    </row>
    <row r="810" ht="15.75" customHeight="1">
      <c r="C810" s="47"/>
    </row>
    <row r="811" ht="15.75" customHeight="1">
      <c r="C811" s="47"/>
    </row>
    <row r="812" ht="15.75" customHeight="1">
      <c r="C812" s="47"/>
    </row>
    <row r="813" ht="15.75" customHeight="1">
      <c r="C813" s="47"/>
    </row>
    <row r="814" ht="15.75" customHeight="1">
      <c r="C814" s="47"/>
    </row>
    <row r="815" ht="15.75" customHeight="1">
      <c r="C815" s="47"/>
    </row>
    <row r="816" ht="15.75" customHeight="1">
      <c r="C816" s="47"/>
    </row>
    <row r="817" ht="15.75" customHeight="1">
      <c r="C817" s="47"/>
    </row>
    <row r="818" ht="15.75" customHeight="1">
      <c r="C818" s="47"/>
    </row>
    <row r="819" ht="15.75" customHeight="1">
      <c r="C819" s="47"/>
    </row>
    <row r="820" ht="15.75" customHeight="1">
      <c r="C820" s="47"/>
    </row>
    <row r="821" ht="15.75" customHeight="1">
      <c r="C821" s="47"/>
    </row>
    <row r="822" ht="15.75" customHeight="1">
      <c r="C822" s="47"/>
    </row>
    <row r="823" ht="15.75" customHeight="1">
      <c r="C823" s="47"/>
    </row>
    <row r="824" ht="15.75" customHeight="1">
      <c r="C824" s="47"/>
    </row>
    <row r="825" ht="15.75" customHeight="1">
      <c r="C825" s="47"/>
    </row>
    <row r="826" ht="15.75" customHeight="1">
      <c r="C826" s="47"/>
    </row>
    <row r="827" ht="15.75" customHeight="1">
      <c r="C827" s="47"/>
    </row>
    <row r="828" ht="15.75" customHeight="1">
      <c r="C828" s="47"/>
    </row>
    <row r="829" ht="15.75" customHeight="1">
      <c r="C829" s="47"/>
    </row>
    <row r="830" ht="15.75" customHeight="1">
      <c r="C830" s="47"/>
    </row>
    <row r="831" ht="15.75" customHeight="1">
      <c r="C831" s="47"/>
    </row>
    <row r="832" ht="15.75" customHeight="1">
      <c r="C832" s="47"/>
    </row>
    <row r="833" ht="15.75" customHeight="1">
      <c r="C833" s="47"/>
    </row>
    <row r="834" ht="15.75" customHeight="1">
      <c r="C834" s="47"/>
    </row>
    <row r="835" ht="15.75" customHeight="1">
      <c r="C835" s="47"/>
    </row>
    <row r="836" ht="15.75" customHeight="1">
      <c r="C836" s="47"/>
    </row>
    <row r="837" ht="15.75" customHeight="1">
      <c r="C837" s="47"/>
    </row>
    <row r="838" ht="15.75" customHeight="1">
      <c r="C838" s="47"/>
    </row>
    <row r="839" ht="15.75" customHeight="1">
      <c r="C839" s="47"/>
    </row>
    <row r="840" ht="15.75" customHeight="1">
      <c r="C840" s="47"/>
    </row>
    <row r="841" ht="15.75" customHeight="1">
      <c r="C841" s="47"/>
    </row>
    <row r="842" ht="15.75" customHeight="1">
      <c r="C842" s="47"/>
    </row>
    <row r="843" ht="15.75" customHeight="1">
      <c r="C843" s="47"/>
    </row>
    <row r="844" ht="15.75" customHeight="1">
      <c r="C844" s="47"/>
    </row>
    <row r="845" ht="15.75" customHeight="1">
      <c r="C845" s="47"/>
    </row>
    <row r="846" ht="15.75" customHeight="1">
      <c r="C846" s="47"/>
    </row>
    <row r="847" ht="15.75" customHeight="1">
      <c r="C847" s="47"/>
    </row>
    <row r="848" ht="15.75" customHeight="1">
      <c r="C848" s="47"/>
    </row>
    <row r="849" ht="15.75" customHeight="1">
      <c r="C849" s="47"/>
    </row>
    <row r="850" ht="15.75" customHeight="1">
      <c r="C850" s="47"/>
    </row>
    <row r="851" ht="15.75" customHeight="1">
      <c r="C851" s="47"/>
    </row>
    <row r="852" ht="15.75" customHeight="1">
      <c r="C852" s="47"/>
    </row>
    <row r="853" ht="15.75" customHeight="1">
      <c r="C853" s="47"/>
    </row>
    <row r="854" ht="15.75" customHeight="1">
      <c r="C854" s="47"/>
    </row>
    <row r="855" ht="15.75" customHeight="1">
      <c r="C855" s="47"/>
    </row>
    <row r="856" ht="15.75" customHeight="1">
      <c r="C856" s="47"/>
    </row>
    <row r="857" ht="15.75" customHeight="1">
      <c r="C857" s="47"/>
    </row>
    <row r="858" ht="15.75" customHeight="1">
      <c r="C858" s="47"/>
    </row>
    <row r="859" ht="15.75" customHeight="1">
      <c r="C859" s="47"/>
    </row>
    <row r="860" ht="15.75" customHeight="1">
      <c r="C860" s="47"/>
    </row>
    <row r="861" ht="15.75" customHeight="1">
      <c r="C861" s="47"/>
    </row>
    <row r="862" ht="15.75" customHeight="1">
      <c r="C862" s="47"/>
    </row>
    <row r="863" ht="15.75" customHeight="1">
      <c r="C863" s="47"/>
    </row>
    <row r="864" ht="15.75" customHeight="1">
      <c r="C864" s="47"/>
    </row>
    <row r="865" ht="15.75" customHeight="1">
      <c r="C865" s="47"/>
    </row>
    <row r="866" ht="15.75" customHeight="1">
      <c r="C866" s="47"/>
    </row>
    <row r="867" ht="15.75" customHeight="1">
      <c r="C867" s="47"/>
    </row>
    <row r="868" ht="15.75" customHeight="1">
      <c r="C868" s="47"/>
    </row>
    <row r="869" ht="15.75" customHeight="1">
      <c r="C869" s="47"/>
    </row>
    <row r="870" ht="15.75" customHeight="1">
      <c r="C870" s="47"/>
    </row>
    <row r="871" ht="15.75" customHeight="1">
      <c r="C871" s="47"/>
    </row>
    <row r="872" ht="15.75" customHeight="1">
      <c r="C872" s="47"/>
    </row>
    <row r="873" ht="15.75" customHeight="1">
      <c r="C873" s="47"/>
    </row>
    <row r="874" ht="15.75" customHeight="1">
      <c r="C874" s="47"/>
    </row>
    <row r="875" ht="15.75" customHeight="1">
      <c r="C875" s="47"/>
    </row>
    <row r="876" ht="15.75" customHeight="1">
      <c r="C876" s="47"/>
    </row>
    <row r="877" ht="15.75" customHeight="1">
      <c r="C877" s="47"/>
    </row>
    <row r="878" ht="15.75" customHeight="1">
      <c r="C878" s="47"/>
    </row>
    <row r="879" ht="15.75" customHeight="1">
      <c r="C879" s="47"/>
    </row>
    <row r="880" ht="15.75" customHeight="1">
      <c r="C880" s="47"/>
    </row>
    <row r="881" ht="15.75" customHeight="1">
      <c r="C881" s="47"/>
    </row>
    <row r="882" ht="15.75" customHeight="1">
      <c r="C882" s="47"/>
    </row>
    <row r="883" ht="15.75" customHeight="1">
      <c r="C883" s="47"/>
    </row>
    <row r="884" ht="15.75" customHeight="1">
      <c r="C884" s="47"/>
    </row>
    <row r="885" ht="15.75" customHeight="1">
      <c r="C885" s="47"/>
    </row>
    <row r="886" ht="15.75" customHeight="1">
      <c r="C886" s="47"/>
    </row>
    <row r="887" ht="15.75" customHeight="1">
      <c r="C887" s="47"/>
    </row>
    <row r="888" ht="15.75" customHeight="1">
      <c r="C888" s="47"/>
    </row>
    <row r="889" ht="15.75" customHeight="1">
      <c r="C889" s="47"/>
    </row>
    <row r="890" ht="15.75" customHeight="1">
      <c r="C890" s="47"/>
    </row>
    <row r="891" ht="15.75" customHeight="1">
      <c r="C891" s="47"/>
    </row>
    <row r="892" ht="15.75" customHeight="1">
      <c r="C892" s="47"/>
    </row>
    <row r="893" ht="15.75" customHeight="1">
      <c r="C893" s="47"/>
    </row>
    <row r="894" ht="15.75" customHeight="1">
      <c r="C894" s="47"/>
    </row>
    <row r="895" ht="15.75" customHeight="1">
      <c r="C895" s="47"/>
    </row>
    <row r="896" ht="15.75" customHeight="1">
      <c r="C896" s="47"/>
    </row>
    <row r="897" ht="15.75" customHeight="1">
      <c r="C897" s="47"/>
    </row>
    <row r="898" ht="15.75" customHeight="1">
      <c r="C898" s="47"/>
    </row>
    <row r="899" ht="15.75" customHeight="1">
      <c r="C899" s="47"/>
    </row>
    <row r="900" ht="15.75" customHeight="1">
      <c r="C900" s="47"/>
    </row>
    <row r="901" ht="15.75" customHeight="1">
      <c r="C901" s="47"/>
    </row>
    <row r="902" ht="15.75" customHeight="1">
      <c r="C902" s="47"/>
    </row>
    <row r="903" ht="15.75" customHeight="1">
      <c r="C903" s="47"/>
    </row>
    <row r="904" ht="15.75" customHeight="1">
      <c r="C904" s="47"/>
    </row>
    <row r="905" ht="15.75" customHeight="1">
      <c r="C905" s="47"/>
    </row>
    <row r="906" ht="15.75" customHeight="1">
      <c r="C906" s="47"/>
    </row>
    <row r="907" ht="15.75" customHeight="1">
      <c r="C907" s="47"/>
    </row>
    <row r="908" ht="15.75" customHeight="1">
      <c r="C908" s="47"/>
    </row>
    <row r="909" ht="15.75" customHeight="1">
      <c r="C909" s="47"/>
    </row>
    <row r="910" ht="15.75" customHeight="1">
      <c r="C910" s="47"/>
    </row>
    <row r="911" ht="15.75" customHeight="1">
      <c r="C911" s="47"/>
    </row>
    <row r="912" ht="15.75" customHeight="1">
      <c r="C912" s="47"/>
    </row>
    <row r="913" ht="15.75" customHeight="1">
      <c r="C913" s="47"/>
    </row>
    <row r="914" ht="15.75" customHeight="1">
      <c r="C914" s="47"/>
    </row>
    <row r="915" ht="15.75" customHeight="1">
      <c r="C915" s="47"/>
    </row>
    <row r="916" ht="15.75" customHeight="1">
      <c r="C916" s="47"/>
    </row>
    <row r="917" ht="15.75" customHeight="1">
      <c r="C917" s="47"/>
    </row>
    <row r="918" ht="15.75" customHeight="1">
      <c r="C918" s="47"/>
    </row>
    <row r="919" ht="15.75" customHeight="1">
      <c r="C919" s="47"/>
    </row>
    <row r="920" ht="15.75" customHeight="1">
      <c r="C920" s="47"/>
    </row>
    <row r="921" ht="15.75" customHeight="1">
      <c r="C921" s="47"/>
    </row>
    <row r="922" ht="15.75" customHeight="1">
      <c r="C922" s="47"/>
    </row>
    <row r="923" ht="15.75" customHeight="1">
      <c r="C923" s="47"/>
    </row>
    <row r="924" ht="15.75" customHeight="1">
      <c r="C924" s="47"/>
    </row>
    <row r="925" ht="15.75" customHeight="1">
      <c r="C925" s="47"/>
    </row>
    <row r="926" ht="15.75" customHeight="1">
      <c r="C926" s="47"/>
    </row>
    <row r="927" ht="15.75" customHeight="1">
      <c r="C927" s="47"/>
    </row>
    <row r="928" ht="15.75" customHeight="1">
      <c r="C928" s="47"/>
    </row>
    <row r="929" ht="15.75" customHeight="1">
      <c r="C929" s="47"/>
    </row>
    <row r="930" ht="15.75" customHeight="1">
      <c r="C930" s="47"/>
    </row>
    <row r="931" ht="15.75" customHeight="1">
      <c r="C931" s="47"/>
    </row>
    <row r="932" ht="15.75" customHeight="1">
      <c r="C932" s="47"/>
    </row>
    <row r="933" ht="15.75" customHeight="1">
      <c r="C933" s="47"/>
    </row>
    <row r="934" ht="15.75" customHeight="1">
      <c r="C934" s="47"/>
    </row>
    <row r="935" ht="15.75" customHeight="1">
      <c r="C935" s="47"/>
    </row>
    <row r="936" ht="15.75" customHeight="1">
      <c r="C936" s="47"/>
    </row>
    <row r="937" ht="15.75" customHeight="1">
      <c r="C937" s="47"/>
    </row>
    <row r="938" ht="15.75" customHeight="1">
      <c r="C938" s="47"/>
    </row>
    <row r="939" ht="15.75" customHeight="1">
      <c r="C939" s="47"/>
    </row>
    <row r="940" ht="15.75" customHeight="1">
      <c r="C940" s="47"/>
    </row>
    <row r="941" ht="15.75" customHeight="1">
      <c r="C941" s="47"/>
    </row>
    <row r="942" ht="15.75" customHeight="1">
      <c r="C942" s="47"/>
    </row>
    <row r="943" ht="15.75" customHeight="1">
      <c r="C943" s="47"/>
    </row>
    <row r="944" ht="15.75" customHeight="1">
      <c r="C944" s="47"/>
    </row>
    <row r="945" ht="15.75" customHeight="1">
      <c r="C945" s="47"/>
    </row>
    <row r="946" ht="15.75" customHeight="1">
      <c r="C946" s="47"/>
    </row>
    <row r="947" ht="15.75" customHeight="1">
      <c r="C947" s="47"/>
    </row>
    <row r="948" ht="15.75" customHeight="1">
      <c r="C948" s="47"/>
    </row>
    <row r="949" ht="15.75" customHeight="1">
      <c r="C949" s="47"/>
    </row>
    <row r="950" ht="15.75" customHeight="1">
      <c r="C950" s="47"/>
    </row>
    <row r="951" ht="15.75" customHeight="1">
      <c r="C951" s="47"/>
    </row>
    <row r="952" ht="15.75" customHeight="1">
      <c r="C952" s="47"/>
    </row>
    <row r="953" ht="15.75" customHeight="1">
      <c r="C953" s="47"/>
    </row>
    <row r="954" ht="15.75" customHeight="1">
      <c r="C954" s="47"/>
    </row>
    <row r="955" ht="15.75" customHeight="1">
      <c r="C955" s="47"/>
    </row>
    <row r="956" ht="15.75" customHeight="1">
      <c r="C956" s="47"/>
    </row>
    <row r="957" ht="15.75" customHeight="1">
      <c r="C957" s="47"/>
    </row>
    <row r="958" ht="15.75" customHeight="1">
      <c r="C958" s="47"/>
    </row>
    <row r="959" ht="15.75" customHeight="1">
      <c r="C959" s="47"/>
    </row>
    <row r="960" ht="15.75" customHeight="1">
      <c r="C960" s="47"/>
    </row>
    <row r="961" ht="15.75" customHeight="1">
      <c r="C961" s="47"/>
    </row>
    <row r="962" ht="15.75" customHeight="1">
      <c r="C962" s="47"/>
    </row>
    <row r="963" ht="15.75" customHeight="1">
      <c r="C963" s="47"/>
    </row>
    <row r="964" ht="15.75" customHeight="1">
      <c r="C964" s="47"/>
    </row>
    <row r="965" ht="15.75" customHeight="1">
      <c r="C965" s="47"/>
    </row>
    <row r="966" ht="15.75" customHeight="1">
      <c r="C966" s="47"/>
    </row>
    <row r="967" ht="15.75" customHeight="1">
      <c r="C967" s="47"/>
    </row>
    <row r="968" ht="15.75" customHeight="1">
      <c r="C968" s="47"/>
    </row>
    <row r="969" ht="15.75" customHeight="1">
      <c r="C969" s="47"/>
    </row>
    <row r="970" ht="15.75" customHeight="1">
      <c r="C970" s="47"/>
    </row>
    <row r="971" ht="15.75" customHeight="1">
      <c r="C971" s="47"/>
    </row>
    <row r="972" ht="15.75" customHeight="1">
      <c r="C972" s="47"/>
    </row>
    <row r="973" ht="15.75" customHeight="1">
      <c r="C973" s="47"/>
    </row>
    <row r="974" ht="15.75" customHeight="1">
      <c r="C974" s="47"/>
    </row>
    <row r="975" ht="15.75" customHeight="1">
      <c r="C975" s="47"/>
    </row>
    <row r="976" ht="15.75" customHeight="1">
      <c r="C976" s="47"/>
    </row>
    <row r="977" ht="15.75" customHeight="1">
      <c r="C977" s="47"/>
    </row>
    <row r="978" ht="15.75" customHeight="1">
      <c r="C978" s="47"/>
    </row>
    <row r="979" ht="15.75" customHeight="1">
      <c r="C979" s="47"/>
    </row>
    <row r="980" ht="15.75" customHeight="1">
      <c r="C980" s="47"/>
    </row>
    <row r="981" ht="15.75" customHeight="1">
      <c r="C981" s="47"/>
    </row>
    <row r="982" ht="15.75" customHeight="1">
      <c r="C982" s="47"/>
    </row>
    <row r="983" ht="15.75" customHeight="1">
      <c r="C983" s="47"/>
    </row>
    <row r="984" ht="15.75" customHeight="1">
      <c r="C984" s="47"/>
    </row>
    <row r="985" ht="15.75" customHeight="1">
      <c r="C985" s="47"/>
    </row>
    <row r="986" ht="15.75" customHeight="1">
      <c r="C986" s="47"/>
    </row>
    <row r="987" ht="15.75" customHeight="1">
      <c r="C987" s="47"/>
    </row>
    <row r="988" ht="15.75" customHeight="1">
      <c r="C988" s="47"/>
    </row>
    <row r="989" ht="15.75" customHeight="1">
      <c r="C989" s="47"/>
    </row>
    <row r="990" ht="15.75" customHeight="1">
      <c r="C990" s="47"/>
    </row>
    <row r="991" ht="15.75" customHeight="1">
      <c r="C991" s="47"/>
    </row>
    <row r="992" ht="15.75" customHeight="1">
      <c r="C992" s="47"/>
    </row>
    <row r="993" ht="15.75" customHeight="1">
      <c r="C993" s="47"/>
    </row>
    <row r="994" ht="15.75" customHeight="1">
      <c r="C994" s="47"/>
    </row>
    <row r="995" ht="15.75" customHeight="1">
      <c r="C995" s="47"/>
    </row>
    <row r="996" ht="15.75" customHeight="1">
      <c r="C996" s="47"/>
    </row>
    <row r="997" ht="15.75" customHeight="1">
      <c r="C997" s="47"/>
    </row>
    <row r="998" ht="15.75" customHeight="1">
      <c r="C998" s="47"/>
    </row>
    <row r="999">
      <c r="C999" s="47"/>
    </row>
    <row r="1000">
      <c r="C1000" s="47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min="7" max="7" width="7.71"/>
    <col customWidth="1" min="8" max="8" width="7.0"/>
    <col customWidth="1" min="9" max="9" width="15.0"/>
    <col customWidth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I2" s="7">
        <f>SUM(L8:L17)</f>
        <v>0.1532352339</v>
      </c>
      <c r="J2" s="8" t="s">
        <v>1</v>
      </c>
      <c r="K2" s="9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I3" s="13"/>
      <c r="J3" s="3"/>
      <c r="K3" s="9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>
        <f>Maio!F4</f>
        <v>112430.21</v>
      </c>
      <c r="E4" s="15">
        <f>IF(SUM(I8:I17)&lt;=D4,SUM(I8:I17),"VALOR ACIMA DO DISPONÍVEL")</f>
        <v>95020.64</v>
      </c>
      <c r="F4" s="16">
        <f>(E4*I2)+E4+(D4-E4)</f>
        <v>126990.72</v>
      </c>
      <c r="G4" s="3"/>
      <c r="H4" s="3"/>
      <c r="I4" s="17">
        <f>F4/100000-1</f>
        <v>0.2699072</v>
      </c>
      <c r="J4" s="8" t="s">
        <v>1</v>
      </c>
      <c r="K4" s="9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2" t="s">
        <v>17</v>
      </c>
      <c r="E8" s="23">
        <v>0.08</v>
      </c>
      <c r="F8" s="24">
        <v>64.35</v>
      </c>
      <c r="G8" s="25">
        <f t="shared" ref="G8:G17" si="1">((E8*$D$4)/100)/F8</f>
        <v>1.397733768</v>
      </c>
      <c r="H8" s="26">
        <v>2.02</v>
      </c>
      <c r="I8" s="27">
        <f t="shared" ref="I8:I17" si="2">H8*F8*100</f>
        <v>12998.7</v>
      </c>
      <c r="J8" s="28">
        <f t="shared" ref="J8:J17" si="3">I8/$E$4</f>
        <v>0.1367986997</v>
      </c>
      <c r="K8" s="24">
        <v>71.65</v>
      </c>
      <c r="L8" s="29">
        <f t="shared" ref="L8:L17" si="4">IFERROR((K8/F8-1)*J8,0)</f>
        <v>0.01551873361</v>
      </c>
      <c r="M8" s="30">
        <f t="shared" ref="M8:M17" si="5">IFERROR(L8/J8,0)</f>
        <v>0.1134421134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1">
        <v>2.0</v>
      </c>
      <c r="D9" s="32" t="s">
        <v>18</v>
      </c>
      <c r="E9" s="23">
        <v>0.08</v>
      </c>
      <c r="F9" s="24">
        <v>20.34</v>
      </c>
      <c r="G9" s="25">
        <f t="shared" si="1"/>
        <v>4.422033825</v>
      </c>
      <c r="H9" s="26">
        <v>4.43</v>
      </c>
      <c r="I9" s="27">
        <f t="shared" si="2"/>
        <v>9010.62</v>
      </c>
      <c r="J9" s="28">
        <f t="shared" si="3"/>
        <v>0.09482802894</v>
      </c>
      <c r="K9" s="24">
        <v>21.55</v>
      </c>
      <c r="L9" s="29">
        <f t="shared" si="4"/>
        <v>0.005641195429</v>
      </c>
      <c r="M9" s="30">
        <f t="shared" si="5"/>
        <v>0.05948869223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1">
        <v>3.0</v>
      </c>
      <c r="D10" s="32" t="s">
        <v>19</v>
      </c>
      <c r="E10" s="23">
        <v>0.15</v>
      </c>
      <c r="F10" s="24">
        <v>12.4</v>
      </c>
      <c r="G10" s="25">
        <f t="shared" si="1"/>
        <v>13.60042863</v>
      </c>
      <c r="H10" s="26">
        <v>16.3</v>
      </c>
      <c r="I10" s="27">
        <f t="shared" si="2"/>
        <v>20212</v>
      </c>
      <c r="J10" s="28">
        <f t="shared" si="3"/>
        <v>0.2127116803</v>
      </c>
      <c r="K10" s="24">
        <v>15.31</v>
      </c>
      <c r="L10" s="29">
        <f t="shared" si="4"/>
        <v>0.04991862821</v>
      </c>
      <c r="M10" s="30">
        <f t="shared" si="5"/>
        <v>0.2346774194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1">
        <v>4.0</v>
      </c>
      <c r="D11" s="32" t="s">
        <v>20</v>
      </c>
      <c r="E11" s="23">
        <v>0.08</v>
      </c>
      <c r="F11" s="24">
        <v>109.44</v>
      </c>
      <c r="G11" s="25">
        <f t="shared" si="1"/>
        <v>0.8218582602</v>
      </c>
      <c r="H11" s="26">
        <v>0.76</v>
      </c>
      <c r="I11" s="27">
        <f t="shared" si="2"/>
        <v>8317.44</v>
      </c>
      <c r="J11" s="28">
        <f t="shared" si="3"/>
        <v>0.08753298231</v>
      </c>
      <c r="K11" s="24">
        <v>110.62</v>
      </c>
      <c r="L11" s="29">
        <f t="shared" si="4"/>
        <v>0.0009437949481</v>
      </c>
      <c r="M11" s="30">
        <f t="shared" si="5"/>
        <v>0.01078216374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1">
        <v>5.0</v>
      </c>
      <c r="D12" s="32" t="s">
        <v>21</v>
      </c>
      <c r="E12" s="23">
        <v>0.15</v>
      </c>
      <c r="F12" s="24">
        <v>54.86</v>
      </c>
      <c r="G12" s="25">
        <f t="shared" si="1"/>
        <v>3.074103445</v>
      </c>
      <c r="H12" s="26">
        <v>2.86</v>
      </c>
      <c r="I12" s="27">
        <f t="shared" si="2"/>
        <v>15689.96</v>
      </c>
      <c r="J12" s="28">
        <f t="shared" si="3"/>
        <v>0.1651215988</v>
      </c>
      <c r="K12" s="24">
        <v>62.17</v>
      </c>
      <c r="L12" s="29">
        <f t="shared" si="4"/>
        <v>0.02200216711</v>
      </c>
      <c r="M12" s="30">
        <f t="shared" si="5"/>
        <v>0.1332482683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1">
        <v>6.0</v>
      </c>
      <c r="D13" s="32" t="s">
        <v>22</v>
      </c>
      <c r="E13" s="23">
        <v>0.15</v>
      </c>
      <c r="F13" s="24">
        <v>41.83</v>
      </c>
      <c r="G13" s="25">
        <f t="shared" si="1"/>
        <v>4.031683361</v>
      </c>
      <c r="H13" s="26">
        <v>3.76</v>
      </c>
      <c r="I13" s="27">
        <f t="shared" si="2"/>
        <v>15728.08</v>
      </c>
      <c r="J13" s="28">
        <f t="shared" si="3"/>
        <v>0.1655227748</v>
      </c>
      <c r="K13" s="24">
        <v>50.61</v>
      </c>
      <c r="L13" s="29">
        <f t="shared" si="4"/>
        <v>0.03474276747</v>
      </c>
      <c r="M13" s="30">
        <f t="shared" si="5"/>
        <v>0.209897203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1">
        <v>7.0</v>
      </c>
      <c r="D14" s="32" t="s">
        <v>23</v>
      </c>
      <c r="E14" s="23">
        <v>0.06</v>
      </c>
      <c r="F14" s="24">
        <v>11.6</v>
      </c>
      <c r="G14" s="25">
        <f t="shared" si="1"/>
        <v>5.81535569</v>
      </c>
      <c r="H14" s="26">
        <v>6.42</v>
      </c>
      <c r="I14" s="27">
        <f t="shared" si="2"/>
        <v>7447.2</v>
      </c>
      <c r="J14" s="28">
        <f t="shared" si="3"/>
        <v>0.07837455104</v>
      </c>
      <c r="K14" s="24">
        <v>14.4</v>
      </c>
      <c r="L14" s="29">
        <f t="shared" si="4"/>
        <v>0.01891799508</v>
      </c>
      <c r="M14" s="30">
        <f t="shared" si="5"/>
        <v>0.2413793103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1">
        <v>8.0</v>
      </c>
      <c r="D15" s="48" t="s">
        <v>27</v>
      </c>
      <c r="E15" s="49">
        <v>0.05</v>
      </c>
      <c r="F15" s="34">
        <v>21.94</v>
      </c>
      <c r="G15" s="25">
        <f t="shared" si="1"/>
        <v>2.562219918</v>
      </c>
      <c r="H15" s="50">
        <v>2.56</v>
      </c>
      <c r="I15" s="27">
        <f t="shared" si="2"/>
        <v>5616.64</v>
      </c>
      <c r="J15" s="28">
        <f t="shared" si="3"/>
        <v>0.05910968396</v>
      </c>
      <c r="K15" s="34">
        <v>24.0</v>
      </c>
      <c r="L15" s="29">
        <f t="shared" si="4"/>
        <v>0.005549952095</v>
      </c>
      <c r="M15" s="30">
        <f t="shared" si="5"/>
        <v>0.09389243391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1">
        <v>9.0</v>
      </c>
      <c r="D16" s="32"/>
      <c r="E16" s="23">
        <v>0.1</v>
      </c>
      <c r="F16" s="33"/>
      <c r="G16" s="25" t="str">
        <f t="shared" si="1"/>
        <v>#DIV/0!</v>
      </c>
      <c r="H16" s="26"/>
      <c r="I16" s="27">
        <f t="shared" si="2"/>
        <v>0</v>
      </c>
      <c r="J16" s="28">
        <f t="shared" si="3"/>
        <v>0</v>
      </c>
      <c r="K16" s="35"/>
      <c r="L16" s="29">
        <f t="shared" si="4"/>
        <v>0</v>
      </c>
      <c r="M16" s="30">
        <f t="shared" si="5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1">
        <v>10.0</v>
      </c>
      <c r="D17" s="32"/>
      <c r="E17" s="49">
        <v>0.1</v>
      </c>
      <c r="F17" s="33"/>
      <c r="G17" s="25" t="str">
        <f t="shared" si="1"/>
        <v>#DIV/0!</v>
      </c>
      <c r="H17" s="26"/>
      <c r="I17" s="27">
        <f t="shared" si="2"/>
        <v>0</v>
      </c>
      <c r="J17" s="28">
        <f t="shared" si="3"/>
        <v>0</v>
      </c>
      <c r="K17" s="35"/>
      <c r="L17" s="29">
        <f t="shared" si="4"/>
        <v>0</v>
      </c>
      <c r="M17" s="30">
        <f t="shared" si="5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6" t="s">
        <v>24</v>
      </c>
      <c r="D18" s="5"/>
      <c r="E18" s="6"/>
      <c r="F18" s="37">
        <f>D4</f>
        <v>112430.21</v>
      </c>
      <c r="G18" s="38"/>
      <c r="H18" s="38"/>
      <c r="I18" s="38"/>
      <c r="J18" s="37"/>
      <c r="K18" s="39">
        <f>F4</f>
        <v>126990.72</v>
      </c>
      <c r="L18" s="40">
        <f t="shared" ref="L18:L19" si="6">(K18/F18-1)</f>
        <v>0.129507096</v>
      </c>
      <c r="M18" s="6"/>
      <c r="N18" s="4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6" t="s">
        <v>26</v>
      </c>
      <c r="D19" s="5"/>
      <c r="E19" s="6"/>
      <c r="F19" s="42">
        <v>80505.89</v>
      </c>
      <c r="G19" s="43"/>
      <c r="H19" s="43"/>
      <c r="I19" s="43"/>
      <c r="J19" s="44"/>
      <c r="K19" s="51">
        <v>87402.59</v>
      </c>
      <c r="L19" s="40">
        <f t="shared" si="6"/>
        <v>0.08566702387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7"/>
    </row>
    <row r="221" ht="15.75" customHeight="1">
      <c r="C221" s="47"/>
    </row>
    <row r="222" ht="15.75" customHeight="1">
      <c r="C222" s="47"/>
    </row>
    <row r="223" ht="15.75" customHeight="1">
      <c r="C223" s="47"/>
    </row>
    <row r="224" ht="15.75" customHeight="1">
      <c r="C224" s="47"/>
    </row>
    <row r="225" ht="15.75" customHeight="1">
      <c r="C225" s="47"/>
    </row>
    <row r="226" ht="15.75" customHeight="1">
      <c r="C226" s="47"/>
    </row>
    <row r="227" ht="15.75" customHeight="1">
      <c r="C227" s="47"/>
    </row>
    <row r="228" ht="15.75" customHeight="1">
      <c r="C228" s="47"/>
    </row>
    <row r="229" ht="15.75" customHeight="1">
      <c r="C229" s="47"/>
    </row>
    <row r="230" ht="15.75" customHeight="1">
      <c r="C230" s="47"/>
    </row>
    <row r="231" ht="15.75" customHeight="1">
      <c r="C231" s="47"/>
    </row>
    <row r="232" ht="15.75" customHeight="1">
      <c r="C232" s="47"/>
    </row>
    <row r="233" ht="15.75" customHeight="1">
      <c r="C233" s="47"/>
    </row>
    <row r="234" ht="15.75" customHeight="1">
      <c r="C234" s="47"/>
    </row>
    <row r="235" ht="15.75" customHeight="1">
      <c r="C235" s="47"/>
    </row>
    <row r="236" ht="15.75" customHeight="1">
      <c r="C236" s="47"/>
    </row>
    <row r="237" ht="15.75" customHeight="1">
      <c r="C237" s="47"/>
    </row>
    <row r="238" ht="15.75" customHeight="1">
      <c r="C238" s="47"/>
    </row>
    <row r="239" ht="15.75" customHeight="1">
      <c r="C239" s="47"/>
    </row>
    <row r="240" ht="15.75" customHeight="1">
      <c r="C240" s="47"/>
    </row>
    <row r="241" ht="15.75" customHeight="1">
      <c r="C241" s="47"/>
    </row>
    <row r="242" ht="15.75" customHeight="1">
      <c r="C242" s="47"/>
    </row>
    <row r="243" ht="15.75" customHeight="1">
      <c r="C243" s="47"/>
    </row>
    <row r="244" ht="15.75" customHeight="1">
      <c r="C244" s="47"/>
    </row>
    <row r="245" ht="15.75" customHeight="1">
      <c r="C245" s="47"/>
    </row>
    <row r="246" ht="15.75" customHeight="1">
      <c r="C246" s="47"/>
    </row>
    <row r="247" ht="15.75" customHeight="1">
      <c r="C247" s="47"/>
    </row>
    <row r="248" ht="15.75" customHeight="1">
      <c r="C248" s="47"/>
    </row>
    <row r="249" ht="15.75" customHeight="1">
      <c r="C249" s="47"/>
    </row>
    <row r="250" ht="15.75" customHeight="1">
      <c r="C250" s="47"/>
    </row>
    <row r="251" ht="15.75" customHeight="1">
      <c r="C251" s="47"/>
    </row>
    <row r="252" ht="15.75" customHeight="1">
      <c r="C252" s="47"/>
    </row>
    <row r="253" ht="15.75" customHeight="1">
      <c r="C253" s="47"/>
    </row>
    <row r="254" ht="15.75" customHeight="1">
      <c r="C254" s="47"/>
    </row>
    <row r="255" ht="15.75" customHeight="1">
      <c r="C255" s="47"/>
    </row>
    <row r="256" ht="15.75" customHeight="1">
      <c r="C256" s="47"/>
    </row>
    <row r="257" ht="15.75" customHeight="1">
      <c r="C257" s="47"/>
    </row>
    <row r="258" ht="15.75" customHeight="1">
      <c r="C258" s="47"/>
    </row>
    <row r="259" ht="15.75" customHeight="1">
      <c r="C259" s="47"/>
    </row>
    <row r="260" ht="15.75" customHeight="1">
      <c r="C260" s="47"/>
    </row>
    <row r="261" ht="15.75" customHeight="1">
      <c r="C261" s="47"/>
    </row>
    <row r="262" ht="15.75" customHeight="1">
      <c r="C262" s="47"/>
    </row>
    <row r="263" ht="15.75" customHeight="1">
      <c r="C263" s="47"/>
    </row>
    <row r="264" ht="15.75" customHeight="1">
      <c r="C264" s="47"/>
    </row>
    <row r="265" ht="15.75" customHeight="1">
      <c r="C265" s="47"/>
    </row>
    <row r="266" ht="15.75" customHeight="1">
      <c r="C266" s="47"/>
    </row>
    <row r="267" ht="15.75" customHeight="1">
      <c r="C267" s="47"/>
    </row>
    <row r="268" ht="15.75" customHeight="1">
      <c r="C268" s="47"/>
    </row>
    <row r="269" ht="15.75" customHeight="1">
      <c r="C269" s="47"/>
    </row>
    <row r="270" ht="15.75" customHeight="1">
      <c r="C270" s="47"/>
    </row>
    <row r="271" ht="15.75" customHeight="1">
      <c r="C271" s="47"/>
    </row>
    <row r="272" ht="15.75" customHeight="1">
      <c r="C272" s="47"/>
    </row>
    <row r="273" ht="15.75" customHeight="1">
      <c r="C273" s="47"/>
    </row>
    <row r="274" ht="15.75" customHeight="1">
      <c r="C274" s="47"/>
    </row>
    <row r="275" ht="15.75" customHeight="1">
      <c r="C275" s="47"/>
    </row>
    <row r="276" ht="15.75" customHeight="1">
      <c r="C276" s="47"/>
    </row>
    <row r="277" ht="15.75" customHeight="1">
      <c r="C277" s="47"/>
    </row>
    <row r="278" ht="15.75" customHeight="1">
      <c r="C278" s="47"/>
    </row>
    <row r="279" ht="15.75" customHeight="1">
      <c r="C279" s="47"/>
    </row>
    <row r="280" ht="15.75" customHeight="1">
      <c r="C280" s="47"/>
    </row>
    <row r="281" ht="15.75" customHeight="1">
      <c r="C281" s="47"/>
    </row>
    <row r="282" ht="15.75" customHeight="1">
      <c r="C282" s="47"/>
    </row>
    <row r="283" ht="15.75" customHeight="1">
      <c r="C283" s="47"/>
    </row>
    <row r="284" ht="15.75" customHeight="1">
      <c r="C284" s="47"/>
    </row>
    <row r="285" ht="15.75" customHeight="1">
      <c r="C285" s="47"/>
    </row>
    <row r="286" ht="15.75" customHeight="1">
      <c r="C286" s="47"/>
    </row>
    <row r="287" ht="15.75" customHeight="1">
      <c r="C287" s="47"/>
    </row>
    <row r="288" ht="15.75" customHeight="1">
      <c r="C288" s="47"/>
    </row>
    <row r="289" ht="15.75" customHeight="1">
      <c r="C289" s="47"/>
    </row>
    <row r="290" ht="15.75" customHeight="1">
      <c r="C290" s="47"/>
    </row>
    <row r="291" ht="15.75" customHeight="1">
      <c r="C291" s="47"/>
    </row>
    <row r="292" ht="15.75" customHeight="1">
      <c r="C292" s="47"/>
    </row>
    <row r="293" ht="15.75" customHeight="1">
      <c r="C293" s="47"/>
    </row>
    <row r="294" ht="15.75" customHeight="1">
      <c r="C294" s="47"/>
    </row>
    <row r="295" ht="15.75" customHeight="1">
      <c r="C295" s="47"/>
    </row>
    <row r="296" ht="15.75" customHeight="1">
      <c r="C296" s="47"/>
    </row>
    <row r="297" ht="15.75" customHeight="1">
      <c r="C297" s="47"/>
    </row>
    <row r="298" ht="15.75" customHeight="1">
      <c r="C298" s="47"/>
    </row>
    <row r="299" ht="15.75" customHeight="1">
      <c r="C299" s="47"/>
    </row>
    <row r="300" ht="15.75" customHeight="1">
      <c r="C300" s="47"/>
    </row>
    <row r="301" ht="15.75" customHeight="1">
      <c r="C301" s="47"/>
    </row>
    <row r="302" ht="15.75" customHeight="1">
      <c r="C302" s="47"/>
    </row>
    <row r="303" ht="15.75" customHeight="1">
      <c r="C303" s="47"/>
    </row>
    <row r="304" ht="15.75" customHeight="1">
      <c r="C304" s="47"/>
    </row>
    <row r="305" ht="15.75" customHeight="1">
      <c r="C305" s="47"/>
    </row>
    <row r="306" ht="15.75" customHeight="1">
      <c r="C306" s="47"/>
    </row>
    <row r="307" ht="15.75" customHeight="1">
      <c r="C307" s="47"/>
    </row>
    <row r="308" ht="15.75" customHeight="1">
      <c r="C308" s="47"/>
    </row>
    <row r="309" ht="15.75" customHeight="1">
      <c r="C309" s="47"/>
    </row>
    <row r="310" ht="15.75" customHeight="1">
      <c r="C310" s="47"/>
    </row>
    <row r="311" ht="15.75" customHeight="1">
      <c r="C311" s="47"/>
    </row>
    <row r="312" ht="15.75" customHeight="1">
      <c r="C312" s="47"/>
    </row>
    <row r="313" ht="15.75" customHeight="1">
      <c r="C313" s="47"/>
    </row>
    <row r="314" ht="15.75" customHeight="1">
      <c r="C314" s="47"/>
    </row>
    <row r="315" ht="15.75" customHeight="1">
      <c r="C315" s="47"/>
    </row>
    <row r="316" ht="15.75" customHeight="1">
      <c r="C316" s="47"/>
    </row>
    <row r="317" ht="15.75" customHeight="1">
      <c r="C317" s="47"/>
    </row>
    <row r="318" ht="15.75" customHeight="1">
      <c r="C318" s="47"/>
    </row>
    <row r="319" ht="15.75" customHeight="1">
      <c r="C319" s="47"/>
    </row>
    <row r="320" ht="15.75" customHeight="1">
      <c r="C320" s="47"/>
    </row>
    <row r="321" ht="15.75" customHeight="1">
      <c r="C321" s="47"/>
    </row>
    <row r="322" ht="15.75" customHeight="1">
      <c r="C322" s="47"/>
    </row>
    <row r="323" ht="15.75" customHeight="1">
      <c r="C323" s="47"/>
    </row>
    <row r="324" ht="15.75" customHeight="1">
      <c r="C324" s="47"/>
    </row>
    <row r="325" ht="15.75" customHeight="1">
      <c r="C325" s="47"/>
    </row>
    <row r="326" ht="15.75" customHeight="1">
      <c r="C326" s="47"/>
    </row>
    <row r="327" ht="15.75" customHeight="1">
      <c r="C327" s="47"/>
    </row>
    <row r="328" ht="15.75" customHeight="1">
      <c r="C328" s="47"/>
    </row>
    <row r="329" ht="15.75" customHeight="1">
      <c r="C329" s="47"/>
    </row>
    <row r="330" ht="15.75" customHeight="1">
      <c r="C330" s="47"/>
    </row>
    <row r="331" ht="15.75" customHeight="1">
      <c r="C331" s="47"/>
    </row>
    <row r="332" ht="15.75" customHeight="1">
      <c r="C332" s="47"/>
    </row>
    <row r="333" ht="15.75" customHeight="1">
      <c r="C333" s="47"/>
    </row>
    <row r="334" ht="15.75" customHeight="1">
      <c r="C334" s="47"/>
    </row>
    <row r="335" ht="15.75" customHeight="1">
      <c r="C335" s="47"/>
    </row>
    <row r="336" ht="15.75" customHeight="1">
      <c r="C336" s="47"/>
    </row>
    <row r="337" ht="15.75" customHeight="1">
      <c r="C337" s="47"/>
    </row>
    <row r="338" ht="15.75" customHeight="1">
      <c r="C338" s="47"/>
    </row>
    <row r="339" ht="15.75" customHeight="1">
      <c r="C339" s="47"/>
    </row>
    <row r="340" ht="15.75" customHeight="1">
      <c r="C340" s="47"/>
    </row>
    <row r="341" ht="15.75" customHeight="1">
      <c r="C341" s="47"/>
    </row>
    <row r="342" ht="15.75" customHeight="1">
      <c r="C342" s="47"/>
    </row>
    <row r="343" ht="15.75" customHeight="1">
      <c r="C343" s="47"/>
    </row>
    <row r="344" ht="15.75" customHeight="1">
      <c r="C344" s="47"/>
    </row>
    <row r="345" ht="15.75" customHeight="1">
      <c r="C345" s="47"/>
    </row>
    <row r="346" ht="15.75" customHeight="1">
      <c r="C346" s="47"/>
    </row>
    <row r="347" ht="15.75" customHeight="1">
      <c r="C347" s="47"/>
    </row>
    <row r="348" ht="15.75" customHeight="1">
      <c r="C348" s="47"/>
    </row>
    <row r="349" ht="15.75" customHeight="1">
      <c r="C349" s="47"/>
    </row>
    <row r="350" ht="15.75" customHeight="1">
      <c r="C350" s="47"/>
    </row>
    <row r="351" ht="15.75" customHeight="1">
      <c r="C351" s="47"/>
    </row>
    <row r="352" ht="15.75" customHeight="1">
      <c r="C352" s="47"/>
    </row>
    <row r="353" ht="15.75" customHeight="1">
      <c r="C353" s="47"/>
    </row>
    <row r="354" ht="15.75" customHeight="1">
      <c r="C354" s="47"/>
    </row>
    <row r="355" ht="15.75" customHeight="1">
      <c r="C355" s="47"/>
    </row>
    <row r="356" ht="15.75" customHeight="1">
      <c r="C356" s="47"/>
    </row>
    <row r="357" ht="15.75" customHeight="1">
      <c r="C357" s="47"/>
    </row>
    <row r="358" ht="15.75" customHeight="1">
      <c r="C358" s="47"/>
    </row>
    <row r="359" ht="15.75" customHeight="1">
      <c r="C359" s="47"/>
    </row>
    <row r="360" ht="15.75" customHeight="1">
      <c r="C360" s="47"/>
    </row>
    <row r="361" ht="15.75" customHeight="1">
      <c r="C361" s="47"/>
    </row>
    <row r="362" ht="15.75" customHeight="1">
      <c r="C362" s="47"/>
    </row>
    <row r="363" ht="15.75" customHeight="1">
      <c r="C363" s="47"/>
    </row>
    <row r="364" ht="15.75" customHeight="1">
      <c r="C364" s="47"/>
    </row>
    <row r="365" ht="15.75" customHeight="1">
      <c r="C365" s="47"/>
    </row>
    <row r="366" ht="15.75" customHeight="1">
      <c r="C366" s="47"/>
    </row>
    <row r="367" ht="15.75" customHeight="1">
      <c r="C367" s="47"/>
    </row>
    <row r="368" ht="15.75" customHeight="1">
      <c r="C368" s="47"/>
    </row>
    <row r="369" ht="15.75" customHeight="1">
      <c r="C369" s="47"/>
    </row>
    <row r="370" ht="15.75" customHeight="1">
      <c r="C370" s="47"/>
    </row>
    <row r="371" ht="15.75" customHeight="1">
      <c r="C371" s="47"/>
    </row>
    <row r="372" ht="15.75" customHeight="1">
      <c r="C372" s="47"/>
    </row>
    <row r="373" ht="15.75" customHeight="1">
      <c r="C373" s="47"/>
    </row>
    <row r="374" ht="15.75" customHeight="1">
      <c r="C374" s="47"/>
    </row>
    <row r="375" ht="15.75" customHeight="1">
      <c r="C375" s="47"/>
    </row>
    <row r="376" ht="15.75" customHeight="1">
      <c r="C376" s="47"/>
    </row>
    <row r="377" ht="15.75" customHeight="1">
      <c r="C377" s="47"/>
    </row>
    <row r="378" ht="15.75" customHeight="1">
      <c r="C378" s="47"/>
    </row>
    <row r="379" ht="15.75" customHeight="1">
      <c r="C379" s="47"/>
    </row>
    <row r="380" ht="15.75" customHeight="1">
      <c r="C380" s="47"/>
    </row>
    <row r="381" ht="15.75" customHeight="1">
      <c r="C381" s="47"/>
    </row>
    <row r="382" ht="15.75" customHeight="1">
      <c r="C382" s="47"/>
    </row>
    <row r="383" ht="15.75" customHeight="1">
      <c r="C383" s="47"/>
    </row>
    <row r="384" ht="15.75" customHeight="1">
      <c r="C384" s="47"/>
    </row>
    <row r="385" ht="15.75" customHeight="1">
      <c r="C385" s="47"/>
    </row>
    <row r="386" ht="15.75" customHeight="1">
      <c r="C386" s="47"/>
    </row>
    <row r="387" ht="15.75" customHeight="1">
      <c r="C387" s="47"/>
    </row>
    <row r="388" ht="15.75" customHeight="1">
      <c r="C388" s="47"/>
    </row>
    <row r="389" ht="15.75" customHeight="1">
      <c r="C389" s="47"/>
    </row>
    <row r="390" ht="15.75" customHeight="1">
      <c r="C390" s="47"/>
    </row>
    <row r="391" ht="15.75" customHeight="1">
      <c r="C391" s="47"/>
    </row>
    <row r="392" ht="15.75" customHeight="1">
      <c r="C392" s="47"/>
    </row>
    <row r="393" ht="15.75" customHeight="1">
      <c r="C393" s="47"/>
    </row>
    <row r="394" ht="15.75" customHeight="1">
      <c r="C394" s="47"/>
    </row>
    <row r="395" ht="15.75" customHeight="1">
      <c r="C395" s="47"/>
    </row>
    <row r="396" ht="15.75" customHeight="1">
      <c r="C396" s="47"/>
    </row>
    <row r="397" ht="15.75" customHeight="1">
      <c r="C397" s="47"/>
    </row>
    <row r="398" ht="15.75" customHeight="1">
      <c r="C398" s="47"/>
    </row>
    <row r="399" ht="15.75" customHeight="1">
      <c r="C399" s="47"/>
    </row>
    <row r="400" ht="15.75" customHeight="1">
      <c r="C400" s="47"/>
    </row>
    <row r="401" ht="15.75" customHeight="1">
      <c r="C401" s="47"/>
    </row>
    <row r="402" ht="15.75" customHeight="1">
      <c r="C402" s="47"/>
    </row>
    <row r="403" ht="15.75" customHeight="1">
      <c r="C403" s="47"/>
    </row>
    <row r="404" ht="15.75" customHeight="1">
      <c r="C404" s="47"/>
    </row>
    <row r="405" ht="15.75" customHeight="1">
      <c r="C405" s="47"/>
    </row>
    <row r="406" ht="15.75" customHeight="1">
      <c r="C406" s="47"/>
    </row>
    <row r="407" ht="15.75" customHeight="1">
      <c r="C407" s="47"/>
    </row>
    <row r="408" ht="15.75" customHeight="1">
      <c r="C408" s="47"/>
    </row>
    <row r="409" ht="15.75" customHeight="1">
      <c r="C409" s="47"/>
    </row>
    <row r="410" ht="15.75" customHeight="1">
      <c r="C410" s="47"/>
    </row>
    <row r="411" ht="15.75" customHeight="1">
      <c r="C411" s="47"/>
    </row>
    <row r="412" ht="15.75" customHeight="1">
      <c r="C412" s="47"/>
    </row>
    <row r="413" ht="15.75" customHeight="1">
      <c r="C413" s="47"/>
    </row>
    <row r="414" ht="15.75" customHeight="1">
      <c r="C414" s="47"/>
    </row>
    <row r="415" ht="15.75" customHeight="1">
      <c r="C415" s="47"/>
    </row>
    <row r="416" ht="15.75" customHeight="1">
      <c r="C416" s="47"/>
    </row>
    <row r="417" ht="15.75" customHeight="1">
      <c r="C417" s="47"/>
    </row>
    <row r="418" ht="15.75" customHeight="1">
      <c r="C418" s="47"/>
    </row>
    <row r="419" ht="15.75" customHeight="1">
      <c r="C419" s="47"/>
    </row>
    <row r="420" ht="15.75" customHeight="1">
      <c r="C420" s="47"/>
    </row>
    <row r="421" ht="15.75" customHeight="1">
      <c r="C421" s="47"/>
    </row>
    <row r="422" ht="15.75" customHeight="1">
      <c r="C422" s="47"/>
    </row>
    <row r="423" ht="15.75" customHeight="1">
      <c r="C423" s="47"/>
    </row>
    <row r="424" ht="15.75" customHeight="1">
      <c r="C424" s="47"/>
    </row>
    <row r="425" ht="15.75" customHeight="1">
      <c r="C425" s="47"/>
    </row>
    <row r="426" ht="15.75" customHeight="1">
      <c r="C426" s="47"/>
    </row>
    <row r="427" ht="15.75" customHeight="1">
      <c r="C427" s="47"/>
    </row>
    <row r="428" ht="15.75" customHeight="1">
      <c r="C428" s="47"/>
    </row>
    <row r="429" ht="15.75" customHeight="1">
      <c r="C429" s="47"/>
    </row>
    <row r="430" ht="15.75" customHeight="1">
      <c r="C430" s="47"/>
    </row>
    <row r="431" ht="15.75" customHeight="1">
      <c r="C431" s="47"/>
    </row>
    <row r="432" ht="15.75" customHeight="1">
      <c r="C432" s="47"/>
    </row>
    <row r="433" ht="15.75" customHeight="1">
      <c r="C433" s="47"/>
    </row>
    <row r="434" ht="15.75" customHeight="1">
      <c r="C434" s="47"/>
    </row>
    <row r="435" ht="15.75" customHeight="1">
      <c r="C435" s="47"/>
    </row>
    <row r="436" ht="15.75" customHeight="1">
      <c r="C436" s="47"/>
    </row>
    <row r="437" ht="15.75" customHeight="1">
      <c r="C437" s="47"/>
    </row>
    <row r="438" ht="15.75" customHeight="1">
      <c r="C438" s="47"/>
    </row>
    <row r="439" ht="15.75" customHeight="1">
      <c r="C439" s="47"/>
    </row>
    <row r="440" ht="15.75" customHeight="1">
      <c r="C440" s="47"/>
    </row>
    <row r="441" ht="15.75" customHeight="1">
      <c r="C441" s="47"/>
    </row>
    <row r="442" ht="15.75" customHeight="1">
      <c r="C442" s="47"/>
    </row>
    <row r="443" ht="15.75" customHeight="1">
      <c r="C443" s="47"/>
    </row>
    <row r="444" ht="15.75" customHeight="1">
      <c r="C444" s="47"/>
    </row>
    <row r="445" ht="15.75" customHeight="1">
      <c r="C445" s="47"/>
    </row>
    <row r="446" ht="15.75" customHeight="1">
      <c r="C446" s="47"/>
    </row>
    <row r="447" ht="15.75" customHeight="1">
      <c r="C447" s="47"/>
    </row>
    <row r="448" ht="15.75" customHeight="1">
      <c r="C448" s="47"/>
    </row>
    <row r="449" ht="15.75" customHeight="1">
      <c r="C449" s="47"/>
    </row>
    <row r="450" ht="15.75" customHeight="1">
      <c r="C450" s="47"/>
    </row>
    <row r="451" ht="15.75" customHeight="1">
      <c r="C451" s="47"/>
    </row>
    <row r="452" ht="15.75" customHeight="1">
      <c r="C452" s="47"/>
    </row>
    <row r="453" ht="15.75" customHeight="1">
      <c r="C453" s="47"/>
    </row>
    <row r="454" ht="15.75" customHeight="1">
      <c r="C454" s="47"/>
    </row>
    <row r="455" ht="15.75" customHeight="1">
      <c r="C455" s="47"/>
    </row>
    <row r="456" ht="15.75" customHeight="1">
      <c r="C456" s="47"/>
    </row>
    <row r="457" ht="15.75" customHeight="1">
      <c r="C457" s="47"/>
    </row>
    <row r="458" ht="15.75" customHeight="1">
      <c r="C458" s="47"/>
    </row>
    <row r="459" ht="15.75" customHeight="1">
      <c r="C459" s="47"/>
    </row>
    <row r="460" ht="15.75" customHeight="1">
      <c r="C460" s="47"/>
    </row>
    <row r="461" ht="15.75" customHeight="1">
      <c r="C461" s="47"/>
    </row>
    <row r="462" ht="15.75" customHeight="1">
      <c r="C462" s="47"/>
    </row>
    <row r="463" ht="15.75" customHeight="1">
      <c r="C463" s="47"/>
    </row>
    <row r="464" ht="15.75" customHeight="1">
      <c r="C464" s="47"/>
    </row>
    <row r="465" ht="15.75" customHeight="1">
      <c r="C465" s="47"/>
    </row>
    <row r="466" ht="15.75" customHeight="1">
      <c r="C466" s="47"/>
    </row>
    <row r="467" ht="15.75" customHeight="1">
      <c r="C467" s="47"/>
    </row>
    <row r="468" ht="15.75" customHeight="1">
      <c r="C468" s="47"/>
    </row>
    <row r="469" ht="15.75" customHeight="1">
      <c r="C469" s="47"/>
    </row>
    <row r="470" ht="15.75" customHeight="1">
      <c r="C470" s="47"/>
    </row>
    <row r="471" ht="15.75" customHeight="1">
      <c r="C471" s="47"/>
    </row>
    <row r="472" ht="15.75" customHeight="1">
      <c r="C472" s="47"/>
    </row>
    <row r="473" ht="15.75" customHeight="1">
      <c r="C473" s="47"/>
    </row>
    <row r="474" ht="15.75" customHeight="1">
      <c r="C474" s="47"/>
    </row>
    <row r="475" ht="15.75" customHeight="1">
      <c r="C475" s="47"/>
    </row>
    <row r="476" ht="15.75" customHeight="1">
      <c r="C476" s="47"/>
    </row>
    <row r="477" ht="15.75" customHeight="1">
      <c r="C477" s="47"/>
    </row>
    <row r="478" ht="15.75" customHeight="1">
      <c r="C478" s="47"/>
    </row>
    <row r="479" ht="15.75" customHeight="1">
      <c r="C479" s="47"/>
    </row>
    <row r="480" ht="15.75" customHeight="1">
      <c r="C480" s="47"/>
    </row>
    <row r="481" ht="15.75" customHeight="1">
      <c r="C481" s="47"/>
    </row>
    <row r="482" ht="15.75" customHeight="1">
      <c r="C482" s="47"/>
    </row>
    <row r="483" ht="15.75" customHeight="1">
      <c r="C483" s="47"/>
    </row>
    <row r="484" ht="15.75" customHeight="1">
      <c r="C484" s="47"/>
    </row>
    <row r="485" ht="15.75" customHeight="1">
      <c r="C485" s="47"/>
    </row>
    <row r="486" ht="15.75" customHeight="1">
      <c r="C486" s="47"/>
    </row>
    <row r="487" ht="15.75" customHeight="1">
      <c r="C487" s="47"/>
    </row>
    <row r="488" ht="15.75" customHeight="1">
      <c r="C488" s="47"/>
    </row>
    <row r="489" ht="15.75" customHeight="1">
      <c r="C489" s="47"/>
    </row>
    <row r="490" ht="15.75" customHeight="1">
      <c r="C490" s="47"/>
    </row>
    <row r="491" ht="15.75" customHeight="1">
      <c r="C491" s="47"/>
    </row>
    <row r="492" ht="15.75" customHeight="1">
      <c r="C492" s="47"/>
    </row>
    <row r="493" ht="15.75" customHeight="1">
      <c r="C493" s="47"/>
    </row>
    <row r="494" ht="15.75" customHeight="1">
      <c r="C494" s="47"/>
    </row>
    <row r="495" ht="15.75" customHeight="1">
      <c r="C495" s="47"/>
    </row>
    <row r="496" ht="15.75" customHeight="1">
      <c r="C496" s="47"/>
    </row>
    <row r="497" ht="15.75" customHeight="1">
      <c r="C497" s="47"/>
    </row>
    <row r="498" ht="15.75" customHeight="1">
      <c r="C498" s="47"/>
    </row>
    <row r="499" ht="15.75" customHeight="1">
      <c r="C499" s="47"/>
    </row>
    <row r="500" ht="15.75" customHeight="1">
      <c r="C500" s="47"/>
    </row>
    <row r="501" ht="15.75" customHeight="1">
      <c r="C501" s="47"/>
    </row>
    <row r="502" ht="15.75" customHeight="1">
      <c r="C502" s="47"/>
    </row>
    <row r="503" ht="15.75" customHeight="1">
      <c r="C503" s="47"/>
    </row>
    <row r="504" ht="15.75" customHeight="1">
      <c r="C504" s="47"/>
    </row>
    <row r="505" ht="15.75" customHeight="1">
      <c r="C505" s="47"/>
    </row>
    <row r="506" ht="15.75" customHeight="1">
      <c r="C506" s="47"/>
    </row>
    <row r="507" ht="15.75" customHeight="1">
      <c r="C507" s="47"/>
    </row>
    <row r="508" ht="15.75" customHeight="1">
      <c r="C508" s="47"/>
    </row>
    <row r="509" ht="15.75" customHeight="1">
      <c r="C509" s="47"/>
    </row>
    <row r="510" ht="15.75" customHeight="1">
      <c r="C510" s="47"/>
    </row>
    <row r="511" ht="15.75" customHeight="1">
      <c r="C511" s="47"/>
    </row>
    <row r="512" ht="15.75" customHeight="1">
      <c r="C512" s="47"/>
    </row>
    <row r="513" ht="15.75" customHeight="1">
      <c r="C513" s="47"/>
    </row>
    <row r="514" ht="15.75" customHeight="1">
      <c r="C514" s="47"/>
    </row>
    <row r="515" ht="15.75" customHeight="1">
      <c r="C515" s="47"/>
    </row>
    <row r="516" ht="15.75" customHeight="1">
      <c r="C516" s="47"/>
    </row>
    <row r="517" ht="15.75" customHeight="1">
      <c r="C517" s="47"/>
    </row>
    <row r="518" ht="15.75" customHeight="1">
      <c r="C518" s="47"/>
    </row>
    <row r="519" ht="15.75" customHeight="1">
      <c r="C519" s="47"/>
    </row>
    <row r="520" ht="15.75" customHeight="1">
      <c r="C520" s="47"/>
    </row>
    <row r="521" ht="15.75" customHeight="1">
      <c r="C521" s="47"/>
    </row>
    <row r="522" ht="15.75" customHeight="1">
      <c r="C522" s="47"/>
    </row>
    <row r="523" ht="15.75" customHeight="1">
      <c r="C523" s="47"/>
    </row>
    <row r="524" ht="15.75" customHeight="1">
      <c r="C524" s="47"/>
    </row>
    <row r="525" ht="15.75" customHeight="1">
      <c r="C525" s="47"/>
    </row>
    <row r="526" ht="15.75" customHeight="1">
      <c r="C526" s="47"/>
    </row>
    <row r="527" ht="15.75" customHeight="1">
      <c r="C527" s="47"/>
    </row>
    <row r="528" ht="15.75" customHeight="1">
      <c r="C528" s="47"/>
    </row>
    <row r="529" ht="15.75" customHeight="1">
      <c r="C529" s="47"/>
    </row>
    <row r="530" ht="15.75" customHeight="1">
      <c r="C530" s="47"/>
    </row>
    <row r="531" ht="15.75" customHeight="1">
      <c r="C531" s="47"/>
    </row>
    <row r="532" ht="15.75" customHeight="1">
      <c r="C532" s="47"/>
    </row>
    <row r="533" ht="15.75" customHeight="1">
      <c r="C533" s="47"/>
    </row>
    <row r="534" ht="15.75" customHeight="1">
      <c r="C534" s="47"/>
    </row>
    <row r="535" ht="15.75" customHeight="1">
      <c r="C535" s="47"/>
    </row>
    <row r="536" ht="15.75" customHeight="1">
      <c r="C536" s="47"/>
    </row>
    <row r="537" ht="15.75" customHeight="1">
      <c r="C537" s="47"/>
    </row>
    <row r="538" ht="15.75" customHeight="1">
      <c r="C538" s="47"/>
    </row>
    <row r="539" ht="15.75" customHeight="1">
      <c r="C539" s="47"/>
    </row>
    <row r="540" ht="15.75" customHeight="1">
      <c r="C540" s="47"/>
    </row>
    <row r="541" ht="15.75" customHeight="1">
      <c r="C541" s="47"/>
    </row>
    <row r="542" ht="15.75" customHeight="1">
      <c r="C542" s="47"/>
    </row>
    <row r="543" ht="15.75" customHeight="1">
      <c r="C543" s="47"/>
    </row>
    <row r="544" ht="15.75" customHeight="1">
      <c r="C544" s="47"/>
    </row>
    <row r="545" ht="15.75" customHeight="1">
      <c r="C545" s="47"/>
    </row>
    <row r="546" ht="15.75" customHeight="1">
      <c r="C546" s="47"/>
    </row>
    <row r="547" ht="15.75" customHeight="1">
      <c r="C547" s="47"/>
    </row>
    <row r="548" ht="15.75" customHeight="1">
      <c r="C548" s="47"/>
    </row>
    <row r="549" ht="15.75" customHeight="1">
      <c r="C549" s="47"/>
    </row>
    <row r="550" ht="15.75" customHeight="1">
      <c r="C550" s="47"/>
    </row>
    <row r="551" ht="15.75" customHeight="1">
      <c r="C551" s="47"/>
    </row>
    <row r="552" ht="15.75" customHeight="1">
      <c r="C552" s="47"/>
    </row>
    <row r="553" ht="15.75" customHeight="1">
      <c r="C553" s="47"/>
    </row>
    <row r="554" ht="15.75" customHeight="1">
      <c r="C554" s="47"/>
    </row>
    <row r="555" ht="15.75" customHeight="1">
      <c r="C555" s="47"/>
    </row>
    <row r="556" ht="15.75" customHeight="1">
      <c r="C556" s="47"/>
    </row>
    <row r="557" ht="15.75" customHeight="1">
      <c r="C557" s="47"/>
    </row>
    <row r="558" ht="15.75" customHeight="1">
      <c r="C558" s="47"/>
    </row>
    <row r="559" ht="15.75" customHeight="1">
      <c r="C559" s="47"/>
    </row>
    <row r="560" ht="15.75" customHeight="1">
      <c r="C560" s="47"/>
    </row>
    <row r="561" ht="15.75" customHeight="1">
      <c r="C561" s="47"/>
    </row>
    <row r="562" ht="15.75" customHeight="1">
      <c r="C562" s="47"/>
    </row>
    <row r="563" ht="15.75" customHeight="1">
      <c r="C563" s="47"/>
    </row>
    <row r="564" ht="15.75" customHeight="1">
      <c r="C564" s="47"/>
    </row>
    <row r="565" ht="15.75" customHeight="1">
      <c r="C565" s="47"/>
    </row>
    <row r="566" ht="15.75" customHeight="1">
      <c r="C566" s="47"/>
    </row>
    <row r="567" ht="15.75" customHeight="1">
      <c r="C567" s="47"/>
    </row>
    <row r="568" ht="15.75" customHeight="1">
      <c r="C568" s="47"/>
    </row>
    <row r="569" ht="15.75" customHeight="1">
      <c r="C569" s="47"/>
    </row>
    <row r="570" ht="15.75" customHeight="1">
      <c r="C570" s="47"/>
    </row>
    <row r="571" ht="15.75" customHeight="1">
      <c r="C571" s="47"/>
    </row>
    <row r="572" ht="15.75" customHeight="1">
      <c r="C572" s="47"/>
    </row>
    <row r="573" ht="15.75" customHeight="1">
      <c r="C573" s="47"/>
    </row>
    <row r="574" ht="15.75" customHeight="1">
      <c r="C574" s="47"/>
    </row>
    <row r="575" ht="15.75" customHeight="1">
      <c r="C575" s="47"/>
    </row>
    <row r="576" ht="15.75" customHeight="1">
      <c r="C576" s="47"/>
    </row>
    <row r="577" ht="15.75" customHeight="1">
      <c r="C577" s="47"/>
    </row>
    <row r="578" ht="15.75" customHeight="1">
      <c r="C578" s="47"/>
    </row>
    <row r="579" ht="15.75" customHeight="1">
      <c r="C579" s="47"/>
    </row>
    <row r="580" ht="15.75" customHeight="1">
      <c r="C580" s="47"/>
    </row>
    <row r="581" ht="15.75" customHeight="1">
      <c r="C581" s="47"/>
    </row>
    <row r="582" ht="15.75" customHeight="1">
      <c r="C582" s="47"/>
    </row>
    <row r="583" ht="15.75" customHeight="1">
      <c r="C583" s="47"/>
    </row>
    <row r="584" ht="15.75" customHeight="1">
      <c r="C584" s="47"/>
    </row>
    <row r="585" ht="15.75" customHeight="1">
      <c r="C585" s="47"/>
    </row>
    <row r="586" ht="15.75" customHeight="1">
      <c r="C586" s="47"/>
    </row>
    <row r="587" ht="15.75" customHeight="1">
      <c r="C587" s="47"/>
    </row>
    <row r="588" ht="15.75" customHeight="1">
      <c r="C588" s="47"/>
    </row>
    <row r="589" ht="15.75" customHeight="1">
      <c r="C589" s="47"/>
    </row>
    <row r="590" ht="15.75" customHeight="1">
      <c r="C590" s="47"/>
    </row>
    <row r="591" ht="15.75" customHeight="1">
      <c r="C591" s="47"/>
    </row>
    <row r="592" ht="15.75" customHeight="1">
      <c r="C592" s="47"/>
    </row>
    <row r="593" ht="15.75" customHeight="1">
      <c r="C593" s="47"/>
    </row>
    <row r="594" ht="15.75" customHeight="1">
      <c r="C594" s="47"/>
    </row>
    <row r="595" ht="15.75" customHeight="1">
      <c r="C595" s="47"/>
    </row>
    <row r="596" ht="15.75" customHeight="1">
      <c r="C596" s="47"/>
    </row>
    <row r="597" ht="15.75" customHeight="1">
      <c r="C597" s="47"/>
    </row>
    <row r="598" ht="15.75" customHeight="1">
      <c r="C598" s="47"/>
    </row>
    <row r="599" ht="15.75" customHeight="1">
      <c r="C599" s="47"/>
    </row>
    <row r="600" ht="15.75" customHeight="1">
      <c r="C600" s="47"/>
    </row>
    <row r="601" ht="15.75" customHeight="1">
      <c r="C601" s="47"/>
    </row>
    <row r="602" ht="15.75" customHeight="1">
      <c r="C602" s="47"/>
    </row>
    <row r="603" ht="15.75" customHeight="1">
      <c r="C603" s="47"/>
    </row>
    <row r="604" ht="15.75" customHeight="1">
      <c r="C604" s="47"/>
    </row>
    <row r="605" ht="15.75" customHeight="1">
      <c r="C605" s="47"/>
    </row>
    <row r="606" ht="15.75" customHeight="1">
      <c r="C606" s="47"/>
    </row>
    <row r="607" ht="15.75" customHeight="1">
      <c r="C607" s="47"/>
    </row>
    <row r="608" ht="15.75" customHeight="1">
      <c r="C608" s="47"/>
    </row>
    <row r="609" ht="15.75" customHeight="1">
      <c r="C609" s="47"/>
    </row>
    <row r="610" ht="15.75" customHeight="1">
      <c r="C610" s="47"/>
    </row>
    <row r="611" ht="15.75" customHeight="1">
      <c r="C611" s="47"/>
    </row>
    <row r="612" ht="15.75" customHeight="1">
      <c r="C612" s="47"/>
    </row>
    <row r="613" ht="15.75" customHeight="1">
      <c r="C613" s="47"/>
    </row>
    <row r="614" ht="15.75" customHeight="1">
      <c r="C614" s="47"/>
    </row>
    <row r="615" ht="15.75" customHeight="1">
      <c r="C615" s="47"/>
    </row>
    <row r="616" ht="15.75" customHeight="1">
      <c r="C616" s="47"/>
    </row>
    <row r="617" ht="15.75" customHeight="1">
      <c r="C617" s="47"/>
    </row>
    <row r="618" ht="15.75" customHeight="1">
      <c r="C618" s="47"/>
    </row>
    <row r="619" ht="15.75" customHeight="1">
      <c r="C619" s="47"/>
    </row>
    <row r="620" ht="15.75" customHeight="1">
      <c r="C620" s="47"/>
    </row>
    <row r="621" ht="15.75" customHeight="1">
      <c r="C621" s="47"/>
    </row>
    <row r="622" ht="15.75" customHeight="1">
      <c r="C622" s="47"/>
    </row>
    <row r="623" ht="15.75" customHeight="1">
      <c r="C623" s="47"/>
    </row>
    <row r="624" ht="15.75" customHeight="1">
      <c r="C624" s="47"/>
    </row>
    <row r="625" ht="15.75" customHeight="1">
      <c r="C625" s="47"/>
    </row>
    <row r="626" ht="15.75" customHeight="1">
      <c r="C626" s="47"/>
    </row>
    <row r="627" ht="15.75" customHeight="1">
      <c r="C627" s="47"/>
    </row>
    <row r="628" ht="15.75" customHeight="1">
      <c r="C628" s="47"/>
    </row>
    <row r="629" ht="15.75" customHeight="1">
      <c r="C629" s="47"/>
    </row>
    <row r="630" ht="15.75" customHeight="1">
      <c r="C630" s="47"/>
    </row>
    <row r="631" ht="15.75" customHeight="1">
      <c r="C631" s="47"/>
    </row>
    <row r="632" ht="15.75" customHeight="1">
      <c r="C632" s="47"/>
    </row>
    <row r="633" ht="15.75" customHeight="1">
      <c r="C633" s="47"/>
    </row>
    <row r="634" ht="15.75" customHeight="1">
      <c r="C634" s="47"/>
    </row>
    <row r="635" ht="15.75" customHeight="1">
      <c r="C635" s="47"/>
    </row>
    <row r="636" ht="15.75" customHeight="1">
      <c r="C636" s="47"/>
    </row>
    <row r="637" ht="15.75" customHeight="1">
      <c r="C637" s="47"/>
    </row>
    <row r="638" ht="15.75" customHeight="1">
      <c r="C638" s="47"/>
    </row>
    <row r="639" ht="15.75" customHeight="1">
      <c r="C639" s="47"/>
    </row>
    <row r="640" ht="15.75" customHeight="1">
      <c r="C640" s="47"/>
    </row>
    <row r="641" ht="15.75" customHeight="1">
      <c r="C641" s="47"/>
    </row>
    <row r="642" ht="15.75" customHeight="1">
      <c r="C642" s="47"/>
    </row>
    <row r="643" ht="15.75" customHeight="1">
      <c r="C643" s="47"/>
    </row>
    <row r="644" ht="15.75" customHeight="1">
      <c r="C644" s="47"/>
    </row>
    <row r="645" ht="15.75" customHeight="1">
      <c r="C645" s="47"/>
    </row>
    <row r="646" ht="15.75" customHeight="1">
      <c r="C646" s="47"/>
    </row>
    <row r="647" ht="15.75" customHeight="1">
      <c r="C647" s="47"/>
    </row>
    <row r="648" ht="15.75" customHeight="1">
      <c r="C648" s="47"/>
    </row>
    <row r="649" ht="15.75" customHeight="1">
      <c r="C649" s="47"/>
    </row>
    <row r="650" ht="15.75" customHeight="1">
      <c r="C650" s="47"/>
    </row>
    <row r="651" ht="15.75" customHeight="1">
      <c r="C651" s="47"/>
    </row>
    <row r="652" ht="15.75" customHeight="1">
      <c r="C652" s="47"/>
    </row>
    <row r="653" ht="15.75" customHeight="1">
      <c r="C653" s="47"/>
    </row>
    <row r="654" ht="15.75" customHeight="1">
      <c r="C654" s="47"/>
    </row>
    <row r="655" ht="15.75" customHeight="1">
      <c r="C655" s="47"/>
    </row>
    <row r="656" ht="15.75" customHeight="1">
      <c r="C656" s="47"/>
    </row>
    <row r="657" ht="15.75" customHeight="1">
      <c r="C657" s="47"/>
    </row>
    <row r="658" ht="15.75" customHeight="1">
      <c r="C658" s="47"/>
    </row>
    <row r="659" ht="15.75" customHeight="1">
      <c r="C659" s="47"/>
    </row>
    <row r="660" ht="15.75" customHeight="1">
      <c r="C660" s="47"/>
    </row>
    <row r="661" ht="15.75" customHeight="1">
      <c r="C661" s="47"/>
    </row>
    <row r="662" ht="15.75" customHeight="1">
      <c r="C662" s="47"/>
    </row>
    <row r="663" ht="15.75" customHeight="1">
      <c r="C663" s="47"/>
    </row>
    <row r="664" ht="15.75" customHeight="1">
      <c r="C664" s="47"/>
    </row>
    <row r="665" ht="15.75" customHeight="1">
      <c r="C665" s="47"/>
    </row>
    <row r="666" ht="15.75" customHeight="1">
      <c r="C666" s="47"/>
    </row>
    <row r="667" ht="15.75" customHeight="1">
      <c r="C667" s="47"/>
    </row>
    <row r="668" ht="15.75" customHeight="1">
      <c r="C668" s="47"/>
    </row>
    <row r="669" ht="15.75" customHeight="1">
      <c r="C669" s="47"/>
    </row>
    <row r="670" ht="15.75" customHeight="1">
      <c r="C670" s="47"/>
    </row>
    <row r="671" ht="15.75" customHeight="1">
      <c r="C671" s="47"/>
    </row>
    <row r="672" ht="15.75" customHeight="1">
      <c r="C672" s="47"/>
    </row>
    <row r="673" ht="15.75" customHeight="1">
      <c r="C673" s="47"/>
    </row>
    <row r="674" ht="15.75" customHeight="1">
      <c r="C674" s="47"/>
    </row>
    <row r="675" ht="15.75" customHeight="1">
      <c r="C675" s="47"/>
    </row>
    <row r="676" ht="15.75" customHeight="1">
      <c r="C676" s="47"/>
    </row>
    <row r="677" ht="15.75" customHeight="1">
      <c r="C677" s="47"/>
    </row>
    <row r="678" ht="15.75" customHeight="1">
      <c r="C678" s="47"/>
    </row>
    <row r="679" ht="15.75" customHeight="1">
      <c r="C679" s="47"/>
    </row>
    <row r="680" ht="15.75" customHeight="1">
      <c r="C680" s="47"/>
    </row>
    <row r="681" ht="15.75" customHeight="1">
      <c r="C681" s="47"/>
    </row>
    <row r="682" ht="15.75" customHeight="1">
      <c r="C682" s="47"/>
    </row>
    <row r="683" ht="15.75" customHeight="1">
      <c r="C683" s="47"/>
    </row>
    <row r="684" ht="15.75" customHeight="1">
      <c r="C684" s="47"/>
    </row>
    <row r="685" ht="15.75" customHeight="1">
      <c r="C685" s="47"/>
    </row>
    <row r="686" ht="15.75" customHeight="1">
      <c r="C686" s="47"/>
    </row>
    <row r="687" ht="15.75" customHeight="1">
      <c r="C687" s="47"/>
    </row>
    <row r="688" ht="15.75" customHeight="1">
      <c r="C688" s="47"/>
    </row>
    <row r="689" ht="15.75" customHeight="1">
      <c r="C689" s="47"/>
    </row>
    <row r="690" ht="15.75" customHeight="1">
      <c r="C690" s="47"/>
    </row>
    <row r="691" ht="15.75" customHeight="1">
      <c r="C691" s="47"/>
    </row>
    <row r="692" ht="15.75" customHeight="1">
      <c r="C692" s="47"/>
    </row>
    <row r="693" ht="15.75" customHeight="1">
      <c r="C693" s="47"/>
    </row>
    <row r="694" ht="15.75" customHeight="1">
      <c r="C694" s="47"/>
    </row>
    <row r="695" ht="15.75" customHeight="1">
      <c r="C695" s="47"/>
    </row>
    <row r="696" ht="15.75" customHeight="1">
      <c r="C696" s="47"/>
    </row>
    <row r="697" ht="15.75" customHeight="1">
      <c r="C697" s="47"/>
    </row>
    <row r="698" ht="15.75" customHeight="1">
      <c r="C698" s="47"/>
    </row>
    <row r="699" ht="15.75" customHeight="1">
      <c r="C699" s="47"/>
    </row>
    <row r="700" ht="15.75" customHeight="1">
      <c r="C700" s="47"/>
    </row>
    <row r="701" ht="15.75" customHeight="1">
      <c r="C701" s="47"/>
    </row>
    <row r="702" ht="15.75" customHeight="1">
      <c r="C702" s="47"/>
    </row>
    <row r="703" ht="15.75" customHeight="1">
      <c r="C703" s="47"/>
    </row>
    <row r="704" ht="15.75" customHeight="1">
      <c r="C704" s="47"/>
    </row>
    <row r="705" ht="15.75" customHeight="1">
      <c r="C705" s="47"/>
    </row>
    <row r="706" ht="15.75" customHeight="1">
      <c r="C706" s="47"/>
    </row>
    <row r="707" ht="15.75" customHeight="1">
      <c r="C707" s="47"/>
    </row>
    <row r="708" ht="15.75" customHeight="1">
      <c r="C708" s="47"/>
    </row>
    <row r="709" ht="15.75" customHeight="1">
      <c r="C709" s="47"/>
    </row>
    <row r="710" ht="15.75" customHeight="1">
      <c r="C710" s="47"/>
    </row>
    <row r="711" ht="15.75" customHeight="1">
      <c r="C711" s="47"/>
    </row>
    <row r="712" ht="15.75" customHeight="1">
      <c r="C712" s="47"/>
    </row>
    <row r="713" ht="15.75" customHeight="1">
      <c r="C713" s="47"/>
    </row>
    <row r="714" ht="15.75" customHeight="1">
      <c r="C714" s="47"/>
    </row>
    <row r="715" ht="15.75" customHeight="1">
      <c r="C715" s="47"/>
    </row>
    <row r="716" ht="15.75" customHeight="1">
      <c r="C716" s="47"/>
    </row>
    <row r="717" ht="15.75" customHeight="1">
      <c r="C717" s="47"/>
    </row>
    <row r="718" ht="15.75" customHeight="1">
      <c r="C718" s="47"/>
    </row>
    <row r="719" ht="15.75" customHeight="1">
      <c r="C719" s="47"/>
    </row>
    <row r="720" ht="15.75" customHeight="1">
      <c r="C720" s="47"/>
    </row>
    <row r="721" ht="15.75" customHeight="1">
      <c r="C721" s="47"/>
    </row>
    <row r="722" ht="15.75" customHeight="1">
      <c r="C722" s="47"/>
    </row>
    <row r="723" ht="15.75" customHeight="1">
      <c r="C723" s="47"/>
    </row>
    <row r="724" ht="15.75" customHeight="1">
      <c r="C724" s="47"/>
    </row>
    <row r="725" ht="15.75" customHeight="1">
      <c r="C725" s="47"/>
    </row>
    <row r="726" ht="15.75" customHeight="1">
      <c r="C726" s="47"/>
    </row>
    <row r="727" ht="15.75" customHeight="1">
      <c r="C727" s="47"/>
    </row>
    <row r="728" ht="15.75" customHeight="1">
      <c r="C728" s="47"/>
    </row>
    <row r="729" ht="15.75" customHeight="1">
      <c r="C729" s="47"/>
    </row>
    <row r="730" ht="15.75" customHeight="1">
      <c r="C730" s="47"/>
    </row>
    <row r="731" ht="15.75" customHeight="1">
      <c r="C731" s="47"/>
    </row>
    <row r="732" ht="15.75" customHeight="1">
      <c r="C732" s="47"/>
    </row>
    <row r="733" ht="15.75" customHeight="1">
      <c r="C733" s="47"/>
    </row>
    <row r="734" ht="15.75" customHeight="1">
      <c r="C734" s="47"/>
    </row>
    <row r="735" ht="15.75" customHeight="1">
      <c r="C735" s="47"/>
    </row>
    <row r="736" ht="15.75" customHeight="1">
      <c r="C736" s="47"/>
    </row>
    <row r="737" ht="15.75" customHeight="1">
      <c r="C737" s="47"/>
    </row>
    <row r="738" ht="15.75" customHeight="1">
      <c r="C738" s="47"/>
    </row>
    <row r="739" ht="15.75" customHeight="1">
      <c r="C739" s="47"/>
    </row>
    <row r="740" ht="15.75" customHeight="1">
      <c r="C740" s="47"/>
    </row>
    <row r="741" ht="15.75" customHeight="1">
      <c r="C741" s="47"/>
    </row>
    <row r="742" ht="15.75" customHeight="1">
      <c r="C742" s="47"/>
    </row>
    <row r="743" ht="15.75" customHeight="1">
      <c r="C743" s="47"/>
    </row>
    <row r="744" ht="15.75" customHeight="1">
      <c r="C744" s="47"/>
    </row>
    <row r="745" ht="15.75" customHeight="1">
      <c r="C745" s="47"/>
    </row>
    <row r="746" ht="15.75" customHeight="1">
      <c r="C746" s="47"/>
    </row>
    <row r="747" ht="15.75" customHeight="1">
      <c r="C747" s="47"/>
    </row>
    <row r="748" ht="15.75" customHeight="1">
      <c r="C748" s="47"/>
    </row>
    <row r="749" ht="15.75" customHeight="1">
      <c r="C749" s="47"/>
    </row>
    <row r="750" ht="15.75" customHeight="1">
      <c r="C750" s="47"/>
    </row>
    <row r="751" ht="15.75" customHeight="1">
      <c r="C751" s="47"/>
    </row>
    <row r="752" ht="15.75" customHeight="1">
      <c r="C752" s="47"/>
    </row>
    <row r="753" ht="15.75" customHeight="1">
      <c r="C753" s="47"/>
    </row>
    <row r="754" ht="15.75" customHeight="1">
      <c r="C754" s="47"/>
    </row>
    <row r="755" ht="15.75" customHeight="1">
      <c r="C755" s="47"/>
    </row>
    <row r="756" ht="15.75" customHeight="1">
      <c r="C756" s="47"/>
    </row>
    <row r="757" ht="15.75" customHeight="1">
      <c r="C757" s="47"/>
    </row>
    <row r="758" ht="15.75" customHeight="1">
      <c r="C758" s="47"/>
    </row>
    <row r="759" ht="15.75" customHeight="1">
      <c r="C759" s="47"/>
    </row>
    <row r="760" ht="15.75" customHeight="1">
      <c r="C760" s="47"/>
    </row>
    <row r="761" ht="15.75" customHeight="1">
      <c r="C761" s="47"/>
    </row>
    <row r="762" ht="15.75" customHeight="1">
      <c r="C762" s="47"/>
    </row>
    <row r="763" ht="15.75" customHeight="1">
      <c r="C763" s="47"/>
    </row>
    <row r="764" ht="15.75" customHeight="1">
      <c r="C764" s="47"/>
    </row>
    <row r="765" ht="15.75" customHeight="1">
      <c r="C765" s="47"/>
    </row>
    <row r="766" ht="15.75" customHeight="1">
      <c r="C766" s="47"/>
    </row>
    <row r="767" ht="15.75" customHeight="1">
      <c r="C767" s="47"/>
    </row>
    <row r="768" ht="15.75" customHeight="1">
      <c r="C768" s="47"/>
    </row>
    <row r="769" ht="15.75" customHeight="1">
      <c r="C769" s="47"/>
    </row>
    <row r="770" ht="15.75" customHeight="1">
      <c r="C770" s="47"/>
    </row>
    <row r="771" ht="15.75" customHeight="1">
      <c r="C771" s="47"/>
    </row>
    <row r="772" ht="15.75" customHeight="1">
      <c r="C772" s="47"/>
    </row>
    <row r="773" ht="15.75" customHeight="1">
      <c r="C773" s="47"/>
    </row>
    <row r="774" ht="15.75" customHeight="1">
      <c r="C774" s="47"/>
    </row>
    <row r="775" ht="15.75" customHeight="1">
      <c r="C775" s="47"/>
    </row>
    <row r="776" ht="15.75" customHeight="1">
      <c r="C776" s="47"/>
    </row>
    <row r="777" ht="15.75" customHeight="1">
      <c r="C777" s="47"/>
    </row>
    <row r="778" ht="15.75" customHeight="1">
      <c r="C778" s="47"/>
    </row>
    <row r="779" ht="15.75" customHeight="1">
      <c r="C779" s="47"/>
    </row>
    <row r="780" ht="15.75" customHeight="1">
      <c r="C780" s="47"/>
    </row>
    <row r="781" ht="15.75" customHeight="1">
      <c r="C781" s="47"/>
    </row>
    <row r="782" ht="15.75" customHeight="1">
      <c r="C782" s="47"/>
    </row>
    <row r="783" ht="15.75" customHeight="1">
      <c r="C783" s="47"/>
    </row>
    <row r="784" ht="15.75" customHeight="1">
      <c r="C784" s="47"/>
    </row>
    <row r="785" ht="15.75" customHeight="1">
      <c r="C785" s="47"/>
    </row>
    <row r="786" ht="15.75" customHeight="1">
      <c r="C786" s="47"/>
    </row>
    <row r="787" ht="15.75" customHeight="1">
      <c r="C787" s="47"/>
    </row>
    <row r="788" ht="15.75" customHeight="1">
      <c r="C788" s="47"/>
    </row>
    <row r="789" ht="15.75" customHeight="1">
      <c r="C789" s="47"/>
    </row>
    <row r="790" ht="15.75" customHeight="1">
      <c r="C790" s="47"/>
    </row>
    <row r="791" ht="15.75" customHeight="1">
      <c r="C791" s="47"/>
    </row>
    <row r="792" ht="15.75" customHeight="1">
      <c r="C792" s="47"/>
    </row>
    <row r="793" ht="15.75" customHeight="1">
      <c r="C793" s="47"/>
    </row>
    <row r="794" ht="15.75" customHeight="1">
      <c r="C794" s="47"/>
    </row>
    <row r="795" ht="15.75" customHeight="1">
      <c r="C795" s="47"/>
    </row>
    <row r="796" ht="15.75" customHeight="1">
      <c r="C796" s="47"/>
    </row>
    <row r="797" ht="15.75" customHeight="1">
      <c r="C797" s="47"/>
    </row>
    <row r="798" ht="15.75" customHeight="1">
      <c r="C798" s="47"/>
    </row>
    <row r="799" ht="15.75" customHeight="1">
      <c r="C799" s="47"/>
    </row>
    <row r="800" ht="15.75" customHeight="1">
      <c r="C800" s="47"/>
    </row>
    <row r="801" ht="15.75" customHeight="1">
      <c r="C801" s="47"/>
    </row>
    <row r="802" ht="15.75" customHeight="1">
      <c r="C802" s="47"/>
    </row>
    <row r="803" ht="15.75" customHeight="1">
      <c r="C803" s="47"/>
    </row>
    <row r="804" ht="15.75" customHeight="1">
      <c r="C804" s="47"/>
    </row>
    <row r="805" ht="15.75" customHeight="1">
      <c r="C805" s="47"/>
    </row>
    <row r="806" ht="15.75" customHeight="1">
      <c r="C806" s="47"/>
    </row>
    <row r="807" ht="15.75" customHeight="1">
      <c r="C807" s="47"/>
    </row>
    <row r="808" ht="15.75" customHeight="1">
      <c r="C808" s="47"/>
    </row>
    <row r="809" ht="15.75" customHeight="1">
      <c r="C809" s="47"/>
    </row>
    <row r="810" ht="15.75" customHeight="1">
      <c r="C810" s="47"/>
    </row>
    <row r="811" ht="15.75" customHeight="1">
      <c r="C811" s="47"/>
    </row>
    <row r="812" ht="15.75" customHeight="1">
      <c r="C812" s="47"/>
    </row>
    <row r="813" ht="15.75" customHeight="1">
      <c r="C813" s="47"/>
    </row>
    <row r="814" ht="15.75" customHeight="1">
      <c r="C814" s="47"/>
    </row>
    <row r="815" ht="15.75" customHeight="1">
      <c r="C815" s="47"/>
    </row>
    <row r="816" ht="15.75" customHeight="1">
      <c r="C816" s="47"/>
    </row>
    <row r="817" ht="15.75" customHeight="1">
      <c r="C817" s="47"/>
    </row>
    <row r="818" ht="15.75" customHeight="1">
      <c r="C818" s="47"/>
    </row>
    <row r="819" ht="15.75" customHeight="1">
      <c r="C819" s="47"/>
    </row>
    <row r="820" ht="15.75" customHeight="1">
      <c r="C820" s="47"/>
    </row>
    <row r="821" ht="15.75" customHeight="1">
      <c r="C821" s="47"/>
    </row>
    <row r="822" ht="15.75" customHeight="1">
      <c r="C822" s="47"/>
    </row>
    <row r="823" ht="15.75" customHeight="1">
      <c r="C823" s="47"/>
    </row>
    <row r="824" ht="15.75" customHeight="1">
      <c r="C824" s="47"/>
    </row>
    <row r="825" ht="15.75" customHeight="1">
      <c r="C825" s="47"/>
    </row>
    <row r="826" ht="15.75" customHeight="1">
      <c r="C826" s="47"/>
    </row>
    <row r="827" ht="15.75" customHeight="1">
      <c r="C827" s="47"/>
    </row>
    <row r="828" ht="15.75" customHeight="1">
      <c r="C828" s="47"/>
    </row>
    <row r="829" ht="15.75" customHeight="1">
      <c r="C829" s="47"/>
    </row>
    <row r="830" ht="15.75" customHeight="1">
      <c r="C830" s="47"/>
    </row>
    <row r="831" ht="15.75" customHeight="1">
      <c r="C831" s="47"/>
    </row>
    <row r="832" ht="15.75" customHeight="1">
      <c r="C832" s="47"/>
    </row>
    <row r="833" ht="15.75" customHeight="1">
      <c r="C833" s="47"/>
    </row>
    <row r="834" ht="15.75" customHeight="1">
      <c r="C834" s="47"/>
    </row>
    <row r="835" ht="15.75" customHeight="1">
      <c r="C835" s="47"/>
    </row>
    <row r="836" ht="15.75" customHeight="1">
      <c r="C836" s="47"/>
    </row>
    <row r="837" ht="15.75" customHeight="1">
      <c r="C837" s="47"/>
    </row>
    <row r="838" ht="15.75" customHeight="1">
      <c r="C838" s="47"/>
    </row>
    <row r="839" ht="15.75" customHeight="1">
      <c r="C839" s="47"/>
    </row>
    <row r="840" ht="15.75" customHeight="1">
      <c r="C840" s="47"/>
    </row>
    <row r="841" ht="15.75" customHeight="1">
      <c r="C841" s="47"/>
    </row>
    <row r="842" ht="15.75" customHeight="1">
      <c r="C842" s="47"/>
    </row>
    <row r="843" ht="15.75" customHeight="1">
      <c r="C843" s="47"/>
    </row>
    <row r="844" ht="15.75" customHeight="1">
      <c r="C844" s="47"/>
    </row>
    <row r="845" ht="15.75" customHeight="1">
      <c r="C845" s="47"/>
    </row>
    <row r="846" ht="15.75" customHeight="1">
      <c r="C846" s="47"/>
    </row>
    <row r="847" ht="15.75" customHeight="1">
      <c r="C847" s="47"/>
    </row>
    <row r="848" ht="15.75" customHeight="1">
      <c r="C848" s="47"/>
    </row>
    <row r="849" ht="15.75" customHeight="1">
      <c r="C849" s="47"/>
    </row>
    <row r="850" ht="15.75" customHeight="1">
      <c r="C850" s="47"/>
    </row>
    <row r="851" ht="15.75" customHeight="1">
      <c r="C851" s="47"/>
    </row>
    <row r="852" ht="15.75" customHeight="1">
      <c r="C852" s="47"/>
    </row>
    <row r="853" ht="15.75" customHeight="1">
      <c r="C853" s="47"/>
    </row>
    <row r="854" ht="15.75" customHeight="1">
      <c r="C854" s="47"/>
    </row>
    <row r="855" ht="15.75" customHeight="1">
      <c r="C855" s="47"/>
    </row>
    <row r="856" ht="15.75" customHeight="1">
      <c r="C856" s="47"/>
    </row>
    <row r="857" ht="15.75" customHeight="1">
      <c r="C857" s="47"/>
    </row>
    <row r="858" ht="15.75" customHeight="1">
      <c r="C858" s="47"/>
    </row>
    <row r="859" ht="15.75" customHeight="1">
      <c r="C859" s="47"/>
    </row>
    <row r="860" ht="15.75" customHeight="1">
      <c r="C860" s="47"/>
    </row>
    <row r="861" ht="15.75" customHeight="1">
      <c r="C861" s="47"/>
    </row>
    <row r="862" ht="15.75" customHeight="1">
      <c r="C862" s="47"/>
    </row>
    <row r="863" ht="15.75" customHeight="1">
      <c r="C863" s="47"/>
    </row>
    <row r="864" ht="15.75" customHeight="1">
      <c r="C864" s="47"/>
    </row>
    <row r="865" ht="15.75" customHeight="1">
      <c r="C865" s="47"/>
    </row>
    <row r="866" ht="15.75" customHeight="1">
      <c r="C866" s="47"/>
    </row>
    <row r="867" ht="15.75" customHeight="1">
      <c r="C867" s="47"/>
    </row>
    <row r="868" ht="15.75" customHeight="1">
      <c r="C868" s="47"/>
    </row>
    <row r="869" ht="15.75" customHeight="1">
      <c r="C869" s="47"/>
    </row>
    <row r="870" ht="15.75" customHeight="1">
      <c r="C870" s="47"/>
    </row>
    <row r="871" ht="15.75" customHeight="1">
      <c r="C871" s="47"/>
    </row>
    <row r="872" ht="15.75" customHeight="1">
      <c r="C872" s="47"/>
    </row>
    <row r="873" ht="15.75" customHeight="1">
      <c r="C873" s="47"/>
    </row>
    <row r="874" ht="15.75" customHeight="1">
      <c r="C874" s="47"/>
    </row>
    <row r="875" ht="15.75" customHeight="1">
      <c r="C875" s="47"/>
    </row>
    <row r="876" ht="15.75" customHeight="1">
      <c r="C876" s="47"/>
    </row>
    <row r="877" ht="15.75" customHeight="1">
      <c r="C877" s="47"/>
    </row>
    <row r="878" ht="15.75" customHeight="1">
      <c r="C878" s="47"/>
    </row>
    <row r="879" ht="15.75" customHeight="1">
      <c r="C879" s="47"/>
    </row>
    <row r="880" ht="15.75" customHeight="1">
      <c r="C880" s="47"/>
    </row>
    <row r="881" ht="15.75" customHeight="1">
      <c r="C881" s="47"/>
    </row>
    <row r="882" ht="15.75" customHeight="1">
      <c r="C882" s="47"/>
    </row>
    <row r="883" ht="15.75" customHeight="1">
      <c r="C883" s="47"/>
    </row>
    <row r="884" ht="15.75" customHeight="1">
      <c r="C884" s="47"/>
    </row>
    <row r="885" ht="15.75" customHeight="1">
      <c r="C885" s="47"/>
    </row>
    <row r="886" ht="15.75" customHeight="1">
      <c r="C886" s="47"/>
    </row>
    <row r="887" ht="15.75" customHeight="1">
      <c r="C887" s="47"/>
    </row>
    <row r="888" ht="15.75" customHeight="1">
      <c r="C888" s="47"/>
    </row>
    <row r="889" ht="15.75" customHeight="1">
      <c r="C889" s="47"/>
    </row>
    <row r="890" ht="15.75" customHeight="1">
      <c r="C890" s="47"/>
    </row>
    <row r="891" ht="15.75" customHeight="1">
      <c r="C891" s="47"/>
    </row>
    <row r="892" ht="15.75" customHeight="1">
      <c r="C892" s="47"/>
    </row>
    <row r="893" ht="15.75" customHeight="1">
      <c r="C893" s="47"/>
    </row>
    <row r="894" ht="15.75" customHeight="1">
      <c r="C894" s="47"/>
    </row>
    <row r="895" ht="15.75" customHeight="1">
      <c r="C895" s="47"/>
    </row>
    <row r="896" ht="15.75" customHeight="1">
      <c r="C896" s="47"/>
    </row>
    <row r="897" ht="15.75" customHeight="1">
      <c r="C897" s="47"/>
    </row>
    <row r="898" ht="15.75" customHeight="1">
      <c r="C898" s="47"/>
    </row>
    <row r="899" ht="15.75" customHeight="1">
      <c r="C899" s="47"/>
    </row>
    <row r="900" ht="15.75" customHeight="1">
      <c r="C900" s="47"/>
    </row>
    <row r="901" ht="15.75" customHeight="1">
      <c r="C901" s="47"/>
    </row>
    <row r="902" ht="15.75" customHeight="1">
      <c r="C902" s="47"/>
    </row>
    <row r="903" ht="15.75" customHeight="1">
      <c r="C903" s="47"/>
    </row>
    <row r="904" ht="15.75" customHeight="1">
      <c r="C904" s="47"/>
    </row>
    <row r="905" ht="15.75" customHeight="1">
      <c r="C905" s="47"/>
    </row>
    <row r="906" ht="15.75" customHeight="1">
      <c r="C906" s="47"/>
    </row>
    <row r="907" ht="15.75" customHeight="1">
      <c r="C907" s="47"/>
    </row>
    <row r="908" ht="15.75" customHeight="1">
      <c r="C908" s="47"/>
    </row>
    <row r="909" ht="15.75" customHeight="1">
      <c r="C909" s="47"/>
    </row>
    <row r="910" ht="15.75" customHeight="1">
      <c r="C910" s="47"/>
    </row>
    <row r="911" ht="15.75" customHeight="1">
      <c r="C911" s="47"/>
    </row>
    <row r="912" ht="15.75" customHeight="1">
      <c r="C912" s="47"/>
    </row>
    <row r="913" ht="15.75" customHeight="1">
      <c r="C913" s="47"/>
    </row>
    <row r="914" ht="15.75" customHeight="1">
      <c r="C914" s="47"/>
    </row>
    <row r="915" ht="15.75" customHeight="1">
      <c r="C915" s="47"/>
    </row>
    <row r="916" ht="15.75" customHeight="1">
      <c r="C916" s="47"/>
    </row>
    <row r="917" ht="15.75" customHeight="1">
      <c r="C917" s="47"/>
    </row>
    <row r="918" ht="15.75" customHeight="1">
      <c r="C918" s="47"/>
    </row>
    <row r="919" ht="15.75" customHeight="1">
      <c r="C919" s="47"/>
    </row>
    <row r="920" ht="15.75" customHeight="1">
      <c r="C920" s="47"/>
    </row>
    <row r="921" ht="15.75" customHeight="1">
      <c r="C921" s="47"/>
    </row>
    <row r="922" ht="15.75" customHeight="1">
      <c r="C922" s="47"/>
    </row>
    <row r="923" ht="15.75" customHeight="1">
      <c r="C923" s="47"/>
    </row>
    <row r="924" ht="15.75" customHeight="1">
      <c r="C924" s="47"/>
    </row>
    <row r="925" ht="15.75" customHeight="1">
      <c r="C925" s="47"/>
    </row>
    <row r="926" ht="15.75" customHeight="1">
      <c r="C926" s="47"/>
    </row>
    <row r="927" ht="15.75" customHeight="1">
      <c r="C927" s="47"/>
    </row>
    <row r="928" ht="15.75" customHeight="1">
      <c r="C928" s="47"/>
    </row>
    <row r="929" ht="15.75" customHeight="1">
      <c r="C929" s="47"/>
    </row>
    <row r="930" ht="15.75" customHeight="1">
      <c r="C930" s="47"/>
    </row>
    <row r="931" ht="15.75" customHeight="1">
      <c r="C931" s="47"/>
    </row>
    <row r="932" ht="15.75" customHeight="1">
      <c r="C932" s="47"/>
    </row>
    <row r="933" ht="15.75" customHeight="1">
      <c r="C933" s="47"/>
    </row>
    <row r="934" ht="15.75" customHeight="1">
      <c r="C934" s="47"/>
    </row>
    <row r="935" ht="15.75" customHeight="1">
      <c r="C935" s="47"/>
    </row>
    <row r="936" ht="15.75" customHeight="1">
      <c r="C936" s="47"/>
    </row>
    <row r="937" ht="15.75" customHeight="1">
      <c r="C937" s="47"/>
    </row>
    <row r="938" ht="15.75" customHeight="1">
      <c r="C938" s="47"/>
    </row>
    <row r="939" ht="15.75" customHeight="1">
      <c r="C939" s="47"/>
    </row>
    <row r="940" ht="15.75" customHeight="1">
      <c r="C940" s="47"/>
    </row>
    <row r="941" ht="15.75" customHeight="1">
      <c r="C941" s="47"/>
    </row>
    <row r="942" ht="15.75" customHeight="1">
      <c r="C942" s="47"/>
    </row>
    <row r="943" ht="15.75" customHeight="1">
      <c r="C943" s="47"/>
    </row>
    <row r="944" ht="15.75" customHeight="1">
      <c r="C944" s="47"/>
    </row>
    <row r="945" ht="15.75" customHeight="1">
      <c r="C945" s="47"/>
    </row>
    <row r="946" ht="15.75" customHeight="1">
      <c r="C946" s="47"/>
    </row>
    <row r="947" ht="15.75" customHeight="1">
      <c r="C947" s="47"/>
    </row>
    <row r="948" ht="15.75" customHeight="1">
      <c r="C948" s="47"/>
    </row>
    <row r="949" ht="15.75" customHeight="1">
      <c r="C949" s="47"/>
    </row>
    <row r="950" ht="15.75" customHeight="1">
      <c r="C950" s="47"/>
    </row>
    <row r="951" ht="15.75" customHeight="1">
      <c r="C951" s="47"/>
    </row>
    <row r="952" ht="15.75" customHeight="1">
      <c r="C952" s="47"/>
    </row>
    <row r="953" ht="15.75" customHeight="1">
      <c r="C953" s="47"/>
    </row>
    <row r="954" ht="15.75" customHeight="1">
      <c r="C954" s="47"/>
    </row>
    <row r="955" ht="15.75" customHeight="1">
      <c r="C955" s="47"/>
    </row>
    <row r="956" ht="15.75" customHeight="1">
      <c r="C956" s="47"/>
    </row>
    <row r="957" ht="15.75" customHeight="1">
      <c r="C957" s="47"/>
    </row>
    <row r="958" ht="15.75" customHeight="1">
      <c r="C958" s="47"/>
    </row>
    <row r="959" ht="15.75" customHeight="1">
      <c r="C959" s="47"/>
    </row>
    <row r="960" ht="15.75" customHeight="1">
      <c r="C960" s="47"/>
    </row>
    <row r="961" ht="15.75" customHeight="1">
      <c r="C961" s="47"/>
    </row>
    <row r="962" ht="15.75" customHeight="1">
      <c r="C962" s="47"/>
    </row>
    <row r="963" ht="15.75" customHeight="1">
      <c r="C963" s="47"/>
    </row>
    <row r="964" ht="15.75" customHeight="1">
      <c r="C964" s="47"/>
    </row>
    <row r="965" ht="15.75" customHeight="1">
      <c r="C965" s="47"/>
    </row>
    <row r="966" ht="15.75" customHeight="1">
      <c r="C966" s="47"/>
    </row>
    <row r="967" ht="15.75" customHeight="1">
      <c r="C967" s="47"/>
    </row>
    <row r="968" ht="15.75" customHeight="1">
      <c r="C968" s="47"/>
    </row>
    <row r="969" ht="15.75" customHeight="1">
      <c r="C969" s="47"/>
    </row>
    <row r="970" ht="15.75" customHeight="1">
      <c r="C970" s="47"/>
    </row>
    <row r="971" ht="15.75" customHeight="1">
      <c r="C971" s="47"/>
    </row>
    <row r="972" ht="15.75" customHeight="1">
      <c r="C972" s="47"/>
    </row>
    <row r="973" ht="15.75" customHeight="1">
      <c r="C973" s="47"/>
    </row>
    <row r="974" ht="15.75" customHeight="1">
      <c r="C974" s="47"/>
    </row>
    <row r="975" ht="15.75" customHeight="1">
      <c r="C975" s="47"/>
    </row>
    <row r="976" ht="15.75" customHeight="1">
      <c r="C976" s="47"/>
    </row>
    <row r="977" ht="15.75" customHeight="1">
      <c r="C977" s="47"/>
    </row>
    <row r="978" ht="15.75" customHeight="1">
      <c r="C978" s="47"/>
    </row>
    <row r="979" ht="15.75" customHeight="1">
      <c r="C979" s="47"/>
    </row>
    <row r="980" ht="15.75" customHeight="1">
      <c r="C980" s="47"/>
    </row>
    <row r="981" ht="15.75" customHeight="1">
      <c r="C981" s="47"/>
    </row>
    <row r="982" ht="15.75" customHeight="1">
      <c r="C982" s="47"/>
    </row>
    <row r="983" ht="15.75" customHeight="1">
      <c r="C983" s="47"/>
    </row>
    <row r="984" ht="15.75" customHeight="1">
      <c r="C984" s="47"/>
    </row>
    <row r="985" ht="15.75" customHeight="1">
      <c r="C985" s="47"/>
    </row>
    <row r="986" ht="15.75" customHeight="1">
      <c r="C986" s="47"/>
    </row>
    <row r="987" ht="15.75" customHeight="1">
      <c r="C987" s="47"/>
    </row>
    <row r="988" ht="15.75" customHeight="1">
      <c r="C988" s="47"/>
    </row>
    <row r="989" ht="15.75" customHeight="1">
      <c r="C989" s="47"/>
    </row>
    <row r="990" ht="15.75" customHeight="1">
      <c r="C990" s="47"/>
    </row>
    <row r="991" ht="15.75" customHeight="1">
      <c r="C991" s="47"/>
    </row>
    <row r="992" ht="15.75" customHeight="1">
      <c r="C992" s="47"/>
    </row>
    <row r="993" ht="15.75" customHeight="1">
      <c r="C993" s="47"/>
    </row>
    <row r="994" ht="15.75" customHeight="1">
      <c r="C994" s="47"/>
    </row>
    <row r="995" ht="15.75" customHeight="1">
      <c r="C995" s="47"/>
    </row>
    <row r="996" ht="15.75" customHeight="1">
      <c r="C996" s="47"/>
    </row>
    <row r="997" ht="15.75" customHeight="1">
      <c r="C997" s="47"/>
    </row>
    <row r="998" ht="15.75" customHeight="1">
      <c r="C998" s="47"/>
    </row>
    <row r="999" ht="15.75" customHeight="1">
      <c r="C999" s="47"/>
    </row>
    <row r="1000" ht="15.75" customHeight="1">
      <c r="C1000" s="47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hidden="1" min="7" max="7" width="7.71"/>
    <col customWidth="1" hidden="1" min="8" max="8" width="7.0"/>
    <col customWidth="1" hidden="1" min="9" max="9" width="15.0"/>
    <col customWidth="1" hidden="1" min="10" max="10" width="7.14"/>
    <col customWidth="1" min="11" max="11" width="15.0"/>
    <col customWidth="1" min="12" max="12" width="12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L2" s="7">
        <f>SUM(L8:L17)</f>
        <v>0.02947174069</v>
      </c>
      <c r="M2" s="8" t="s">
        <v>1</v>
      </c>
      <c r="N2" s="9" t="s">
        <v>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L3" s="13"/>
      <c r="M3" s="3"/>
      <c r="N3" s="9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>
        <f>Junho!F4</f>
        <v>126990.72</v>
      </c>
      <c r="E4" s="15">
        <f>IF(SUM(I8:I17)&lt;=D4,SUM(I8:I17),"VALOR ACIMA DO DISPONÍVEL")</f>
        <v>114291.648</v>
      </c>
      <c r="F4" s="16">
        <f>(E4*L2)+E4+(D4-E4)</f>
        <v>130359.0938</v>
      </c>
      <c r="G4" s="3"/>
      <c r="H4" s="3"/>
      <c r="L4" s="17">
        <f>F4/100000-1</f>
        <v>0.3035909381</v>
      </c>
      <c r="M4" s="8" t="s">
        <v>1</v>
      </c>
      <c r="N4" s="9" t="s">
        <v>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2" t="s">
        <v>17</v>
      </c>
      <c r="E8" s="23">
        <v>0.08</v>
      </c>
      <c r="F8" s="24">
        <v>71.65</v>
      </c>
      <c r="G8" s="25">
        <f t="shared" ref="G8:G17" si="1">IFERROR(((E8*$D$4)/100)/F8,0)</f>
        <v>1.417900572</v>
      </c>
      <c r="H8" s="26">
        <f t="shared" ref="H8:H17" si="2">G8</f>
        <v>1.417900572</v>
      </c>
      <c r="I8" s="27">
        <f t="shared" ref="I8:I17" si="3">H8*F8*100</f>
        <v>10159.2576</v>
      </c>
      <c r="J8" s="28">
        <f t="shared" ref="J8:J17" si="4">I8/$E$4</f>
        <v>0.08888888889</v>
      </c>
      <c r="K8" s="35">
        <f>IFERROR(__xludf.DUMMYFUNCTION("GOOGLEFINANCE(D8)"),72.0)</f>
        <v>72</v>
      </c>
      <c r="L8" s="29">
        <f t="shared" ref="L8:L17" si="5">IFERROR((K8/F8-1)*J8,0)</f>
        <v>0.0004342095061</v>
      </c>
      <c r="M8" s="30">
        <f t="shared" ref="M8:M17" si="6">IFERROR(L8/J8,0)</f>
        <v>0.004884856943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1">
        <v>2.0</v>
      </c>
      <c r="D9" s="32" t="s">
        <v>18</v>
      </c>
      <c r="E9" s="23">
        <v>0.08</v>
      </c>
      <c r="F9" s="24">
        <v>21.55</v>
      </c>
      <c r="G9" s="25">
        <f t="shared" si="1"/>
        <v>4.714272668</v>
      </c>
      <c r="H9" s="26">
        <f t="shared" si="2"/>
        <v>4.714272668</v>
      </c>
      <c r="I9" s="27">
        <f t="shared" si="3"/>
        <v>10159.2576</v>
      </c>
      <c r="J9" s="28">
        <f t="shared" si="4"/>
        <v>0.08888888889</v>
      </c>
      <c r="K9" s="35">
        <f>IFERROR(__xludf.DUMMYFUNCTION("GOOGLEFINANCE(D9)"),21.98)</f>
        <v>21.98</v>
      </c>
      <c r="L9" s="29">
        <f t="shared" si="5"/>
        <v>0.001773653003</v>
      </c>
      <c r="M9" s="30">
        <f t="shared" si="6"/>
        <v>0.01995359629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1">
        <v>3.0</v>
      </c>
      <c r="D10" s="32" t="s">
        <v>19</v>
      </c>
      <c r="E10" s="23">
        <v>0.15</v>
      </c>
      <c r="F10" s="24">
        <v>15.31</v>
      </c>
      <c r="G10" s="25">
        <f t="shared" si="1"/>
        <v>12.4419386</v>
      </c>
      <c r="H10" s="26">
        <f t="shared" si="2"/>
        <v>12.4419386</v>
      </c>
      <c r="I10" s="27">
        <f t="shared" si="3"/>
        <v>19048.608</v>
      </c>
      <c r="J10" s="28">
        <f t="shared" si="4"/>
        <v>0.1666666667</v>
      </c>
      <c r="K10" s="35">
        <f>IFERROR(__xludf.DUMMYFUNCTION("GOOGLEFINANCE(D10)"),15.55)</f>
        <v>15.55</v>
      </c>
      <c r="L10" s="29">
        <f t="shared" si="5"/>
        <v>0.002612671457</v>
      </c>
      <c r="M10" s="30">
        <f t="shared" si="6"/>
        <v>0.01567602874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1">
        <v>4.0</v>
      </c>
      <c r="D11" s="32" t="s">
        <v>20</v>
      </c>
      <c r="E11" s="23">
        <v>0.08</v>
      </c>
      <c r="F11" s="24">
        <v>110.62</v>
      </c>
      <c r="G11" s="25">
        <f t="shared" si="1"/>
        <v>0.9183924788</v>
      </c>
      <c r="H11" s="26">
        <f t="shared" si="2"/>
        <v>0.9183924788</v>
      </c>
      <c r="I11" s="27">
        <f t="shared" si="3"/>
        <v>10159.2576</v>
      </c>
      <c r="J11" s="28">
        <f t="shared" si="4"/>
        <v>0.08888888889</v>
      </c>
      <c r="K11" s="35">
        <f>IFERROR(__xludf.DUMMYFUNCTION("GOOGLEFINANCE(D11)"),114.62)</f>
        <v>114.62</v>
      </c>
      <c r="L11" s="29">
        <f t="shared" si="5"/>
        <v>0.003214206794</v>
      </c>
      <c r="M11" s="30">
        <f t="shared" si="6"/>
        <v>0.03615982643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1">
        <v>5.0</v>
      </c>
      <c r="D12" s="32" t="s">
        <v>21</v>
      </c>
      <c r="E12" s="23">
        <v>0.15</v>
      </c>
      <c r="F12" s="24">
        <v>62.17</v>
      </c>
      <c r="G12" s="25">
        <f t="shared" si="1"/>
        <v>3.063954962</v>
      </c>
      <c r="H12" s="26">
        <f t="shared" si="2"/>
        <v>3.063954962</v>
      </c>
      <c r="I12" s="27">
        <f t="shared" si="3"/>
        <v>19048.608</v>
      </c>
      <c r="J12" s="28">
        <f t="shared" si="4"/>
        <v>0.1666666667</v>
      </c>
      <c r="K12" s="35">
        <f>IFERROR(__xludf.DUMMYFUNCTION("GOOGLEFINANCE(D12)"),60.91)</f>
        <v>60.91</v>
      </c>
      <c r="L12" s="29">
        <f t="shared" si="5"/>
        <v>-0.003377834969</v>
      </c>
      <c r="M12" s="30">
        <f t="shared" si="6"/>
        <v>-0.02026700981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1">
        <v>6.0</v>
      </c>
      <c r="D13" s="32" t="s">
        <v>22</v>
      </c>
      <c r="E13" s="23">
        <v>0.15</v>
      </c>
      <c r="F13" s="24">
        <v>50.61</v>
      </c>
      <c r="G13" s="25">
        <f t="shared" si="1"/>
        <v>3.763803201</v>
      </c>
      <c r="H13" s="26">
        <f t="shared" si="2"/>
        <v>3.763803201</v>
      </c>
      <c r="I13" s="27">
        <f t="shared" si="3"/>
        <v>19048.608</v>
      </c>
      <c r="J13" s="28">
        <f t="shared" si="4"/>
        <v>0.1666666667</v>
      </c>
      <c r="K13" s="35">
        <f>IFERROR(__xludf.DUMMYFUNCTION("GOOGLEFINANCE(D13)"),54.0)</f>
        <v>54</v>
      </c>
      <c r="L13" s="29">
        <f t="shared" si="5"/>
        <v>0.01116380162</v>
      </c>
      <c r="M13" s="30">
        <f t="shared" si="6"/>
        <v>0.06698280972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1">
        <v>7.0</v>
      </c>
      <c r="D14" s="32" t="s">
        <v>23</v>
      </c>
      <c r="E14" s="23">
        <v>0.06</v>
      </c>
      <c r="F14" s="24">
        <v>14.4</v>
      </c>
      <c r="G14" s="25">
        <f t="shared" si="1"/>
        <v>5.29128</v>
      </c>
      <c r="H14" s="26">
        <f t="shared" si="2"/>
        <v>5.29128</v>
      </c>
      <c r="I14" s="27">
        <f t="shared" si="3"/>
        <v>7619.4432</v>
      </c>
      <c r="J14" s="28">
        <f t="shared" si="4"/>
        <v>0.06666666667</v>
      </c>
      <c r="K14" s="35">
        <f>IFERROR(__xludf.DUMMYFUNCTION("GOOGLEFINANCE(D14)"),15.4)</f>
        <v>15.4</v>
      </c>
      <c r="L14" s="29">
        <f t="shared" si="5"/>
        <v>0.00462962963</v>
      </c>
      <c r="M14" s="30">
        <f t="shared" si="6"/>
        <v>0.06944444444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1">
        <v>8.0</v>
      </c>
      <c r="D15" s="48" t="s">
        <v>27</v>
      </c>
      <c r="E15" s="49">
        <v>0.05</v>
      </c>
      <c r="F15" s="34">
        <v>24.0</v>
      </c>
      <c r="G15" s="25">
        <f t="shared" si="1"/>
        <v>2.64564</v>
      </c>
      <c r="H15" s="26">
        <f t="shared" si="2"/>
        <v>2.64564</v>
      </c>
      <c r="I15" s="27">
        <f t="shared" si="3"/>
        <v>6349.536</v>
      </c>
      <c r="J15" s="28">
        <f t="shared" si="4"/>
        <v>0.05555555556</v>
      </c>
      <c r="K15" s="52">
        <v>26.39</v>
      </c>
      <c r="L15" s="29">
        <f t="shared" si="5"/>
        <v>0.005532407407</v>
      </c>
      <c r="M15" s="30">
        <f t="shared" si="6"/>
        <v>0.09958333333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1">
        <v>9.0</v>
      </c>
      <c r="D16" s="48" t="s">
        <v>28</v>
      </c>
      <c r="E16" s="49">
        <v>0.1</v>
      </c>
      <c r="F16" s="24">
        <v>20.7</v>
      </c>
      <c r="G16" s="25">
        <f t="shared" si="1"/>
        <v>6.134817391</v>
      </c>
      <c r="H16" s="26">
        <f t="shared" si="2"/>
        <v>6.134817391</v>
      </c>
      <c r="I16" s="27">
        <f t="shared" si="3"/>
        <v>12699.072</v>
      </c>
      <c r="J16" s="28">
        <f t="shared" si="4"/>
        <v>0.1111111111</v>
      </c>
      <c r="K16" s="35">
        <f>IFERROR(__xludf.DUMMYFUNCTION("GOOGLEFINANCE(D16)"),21.35)</f>
        <v>21.35</v>
      </c>
      <c r="L16" s="29">
        <f t="shared" si="5"/>
        <v>0.003488996243</v>
      </c>
      <c r="M16" s="30">
        <f t="shared" si="6"/>
        <v>0.03140096618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1">
        <v>10.0</v>
      </c>
      <c r="D17" s="32"/>
      <c r="E17" s="49"/>
      <c r="F17" s="33"/>
      <c r="G17" s="25">
        <f t="shared" si="1"/>
        <v>0</v>
      </c>
      <c r="H17" s="26">
        <f t="shared" si="2"/>
        <v>0</v>
      </c>
      <c r="I17" s="27">
        <f t="shared" si="3"/>
        <v>0</v>
      </c>
      <c r="J17" s="28">
        <f t="shared" si="4"/>
        <v>0</v>
      </c>
      <c r="K17" s="35"/>
      <c r="L17" s="29">
        <f t="shared" si="5"/>
        <v>0</v>
      </c>
      <c r="M17" s="30">
        <f t="shared" si="6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6" t="s">
        <v>24</v>
      </c>
      <c r="D18" s="5"/>
      <c r="E18" s="6"/>
      <c r="F18" s="37">
        <f>D4</f>
        <v>126990.72</v>
      </c>
      <c r="G18" s="38"/>
      <c r="H18" s="38"/>
      <c r="I18" s="38"/>
      <c r="J18" s="37"/>
      <c r="K18" s="39">
        <f>F4</f>
        <v>130359.0938</v>
      </c>
      <c r="L18" s="40">
        <f t="shared" ref="L18:L19" si="7">(K18/F18-1)</f>
        <v>0.02652456662</v>
      </c>
      <c r="M18" s="6"/>
      <c r="N18" s="4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6" t="s">
        <v>26</v>
      </c>
      <c r="D19" s="5"/>
      <c r="E19" s="6"/>
      <c r="F19" s="45">
        <v>102673.28</v>
      </c>
      <c r="G19" s="43"/>
      <c r="H19" s="43"/>
      <c r="I19" s="43"/>
      <c r="J19" s="44"/>
      <c r="K19" s="51">
        <v>95055.82</v>
      </c>
      <c r="L19" s="40">
        <f t="shared" si="7"/>
        <v>-0.07419125989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7"/>
    </row>
    <row r="221" ht="15.75" customHeight="1">
      <c r="C221" s="47"/>
    </row>
    <row r="222" ht="15.75" customHeight="1">
      <c r="C222" s="47"/>
    </row>
    <row r="223" ht="15.75" customHeight="1">
      <c r="C223" s="47"/>
    </row>
    <row r="224" ht="15.75" customHeight="1">
      <c r="C224" s="47"/>
    </row>
    <row r="225" ht="15.75" customHeight="1">
      <c r="C225" s="47"/>
    </row>
    <row r="226" ht="15.75" customHeight="1">
      <c r="C226" s="47"/>
    </row>
    <row r="227" ht="15.75" customHeight="1">
      <c r="C227" s="47"/>
    </row>
    <row r="228" ht="15.75" customHeight="1">
      <c r="C228" s="47"/>
    </row>
    <row r="229" ht="15.75" customHeight="1">
      <c r="C229" s="47"/>
    </row>
    <row r="230" ht="15.75" customHeight="1">
      <c r="C230" s="47"/>
    </row>
    <row r="231" ht="15.75" customHeight="1">
      <c r="C231" s="47"/>
    </row>
    <row r="232" ht="15.75" customHeight="1">
      <c r="C232" s="47"/>
    </row>
    <row r="233" ht="15.75" customHeight="1">
      <c r="C233" s="47"/>
    </row>
    <row r="234" ht="15.75" customHeight="1">
      <c r="C234" s="47"/>
    </row>
    <row r="235" ht="15.75" customHeight="1">
      <c r="C235" s="47"/>
    </row>
    <row r="236" ht="15.75" customHeight="1">
      <c r="C236" s="47"/>
    </row>
    <row r="237" ht="15.75" customHeight="1">
      <c r="C237" s="47"/>
    </row>
    <row r="238" ht="15.75" customHeight="1">
      <c r="C238" s="47"/>
    </row>
    <row r="239" ht="15.75" customHeight="1">
      <c r="C239" s="47"/>
    </row>
    <row r="240" ht="15.75" customHeight="1">
      <c r="C240" s="47"/>
    </row>
    <row r="241" ht="15.75" customHeight="1">
      <c r="C241" s="47"/>
    </row>
    <row r="242" ht="15.75" customHeight="1">
      <c r="C242" s="47"/>
    </row>
    <row r="243" ht="15.75" customHeight="1">
      <c r="C243" s="47"/>
    </row>
    <row r="244" ht="15.75" customHeight="1">
      <c r="C244" s="47"/>
    </row>
    <row r="245" ht="15.75" customHeight="1">
      <c r="C245" s="47"/>
    </row>
    <row r="246" ht="15.75" customHeight="1">
      <c r="C246" s="47"/>
    </row>
    <row r="247" ht="15.75" customHeight="1">
      <c r="C247" s="47"/>
    </row>
    <row r="248" ht="15.75" customHeight="1">
      <c r="C248" s="47"/>
    </row>
    <row r="249" ht="15.75" customHeight="1">
      <c r="C249" s="47"/>
    </row>
    <row r="250" ht="15.75" customHeight="1">
      <c r="C250" s="47"/>
    </row>
    <row r="251" ht="15.75" customHeight="1">
      <c r="C251" s="47"/>
    </row>
    <row r="252" ht="15.75" customHeight="1">
      <c r="C252" s="47"/>
    </row>
    <row r="253" ht="15.75" customHeight="1">
      <c r="C253" s="47"/>
    </row>
    <row r="254" ht="15.75" customHeight="1">
      <c r="C254" s="47"/>
    </row>
    <row r="255" ht="15.75" customHeight="1">
      <c r="C255" s="47"/>
    </row>
    <row r="256" ht="15.75" customHeight="1">
      <c r="C256" s="47"/>
    </row>
    <row r="257" ht="15.75" customHeight="1">
      <c r="C257" s="47"/>
    </row>
    <row r="258" ht="15.75" customHeight="1">
      <c r="C258" s="47"/>
    </row>
    <row r="259" ht="15.75" customHeight="1">
      <c r="C259" s="47"/>
    </row>
    <row r="260" ht="15.75" customHeight="1">
      <c r="C260" s="47"/>
    </row>
    <row r="261" ht="15.75" customHeight="1">
      <c r="C261" s="47"/>
    </row>
    <row r="262" ht="15.75" customHeight="1">
      <c r="C262" s="47"/>
    </row>
    <row r="263" ht="15.75" customHeight="1">
      <c r="C263" s="47"/>
    </row>
    <row r="264" ht="15.75" customHeight="1">
      <c r="C264" s="47"/>
    </row>
    <row r="265" ht="15.75" customHeight="1">
      <c r="C265" s="47"/>
    </row>
    <row r="266" ht="15.75" customHeight="1">
      <c r="C266" s="47"/>
    </row>
    <row r="267" ht="15.75" customHeight="1">
      <c r="C267" s="47"/>
    </row>
    <row r="268" ht="15.75" customHeight="1">
      <c r="C268" s="47"/>
    </row>
    <row r="269" ht="15.75" customHeight="1">
      <c r="C269" s="47"/>
    </row>
    <row r="270" ht="15.75" customHeight="1">
      <c r="C270" s="47"/>
    </row>
    <row r="271" ht="15.75" customHeight="1">
      <c r="C271" s="47"/>
    </row>
    <row r="272" ht="15.75" customHeight="1">
      <c r="C272" s="47"/>
    </row>
    <row r="273" ht="15.75" customHeight="1">
      <c r="C273" s="47"/>
    </row>
    <row r="274" ht="15.75" customHeight="1">
      <c r="C274" s="47"/>
    </row>
    <row r="275" ht="15.75" customHeight="1">
      <c r="C275" s="47"/>
    </row>
    <row r="276" ht="15.75" customHeight="1">
      <c r="C276" s="47"/>
    </row>
    <row r="277" ht="15.75" customHeight="1">
      <c r="C277" s="47"/>
    </row>
    <row r="278" ht="15.75" customHeight="1">
      <c r="C278" s="47"/>
    </row>
    <row r="279" ht="15.75" customHeight="1">
      <c r="C279" s="47"/>
    </row>
    <row r="280" ht="15.75" customHeight="1">
      <c r="C280" s="47"/>
    </row>
    <row r="281" ht="15.75" customHeight="1">
      <c r="C281" s="47"/>
    </row>
    <row r="282" ht="15.75" customHeight="1">
      <c r="C282" s="47"/>
    </row>
    <row r="283" ht="15.75" customHeight="1">
      <c r="C283" s="47"/>
    </row>
    <row r="284" ht="15.75" customHeight="1">
      <c r="C284" s="47"/>
    </row>
    <row r="285" ht="15.75" customHeight="1">
      <c r="C285" s="47"/>
    </row>
    <row r="286" ht="15.75" customHeight="1">
      <c r="C286" s="47"/>
    </row>
    <row r="287" ht="15.75" customHeight="1">
      <c r="C287" s="47"/>
    </row>
    <row r="288" ht="15.75" customHeight="1">
      <c r="C288" s="47"/>
    </row>
    <row r="289" ht="15.75" customHeight="1">
      <c r="C289" s="47"/>
    </row>
    <row r="290" ht="15.75" customHeight="1">
      <c r="C290" s="47"/>
    </row>
    <row r="291" ht="15.75" customHeight="1">
      <c r="C291" s="47"/>
    </row>
    <row r="292" ht="15.75" customHeight="1">
      <c r="C292" s="47"/>
    </row>
    <row r="293" ht="15.75" customHeight="1">
      <c r="C293" s="47"/>
    </row>
    <row r="294" ht="15.75" customHeight="1">
      <c r="C294" s="47"/>
    </row>
    <row r="295" ht="15.75" customHeight="1">
      <c r="C295" s="47"/>
    </row>
    <row r="296" ht="15.75" customHeight="1">
      <c r="C296" s="47"/>
    </row>
    <row r="297" ht="15.75" customHeight="1">
      <c r="C297" s="47"/>
    </row>
    <row r="298" ht="15.75" customHeight="1">
      <c r="C298" s="47"/>
    </row>
    <row r="299" ht="15.75" customHeight="1">
      <c r="C299" s="47"/>
    </row>
    <row r="300" ht="15.75" customHeight="1">
      <c r="C300" s="47"/>
    </row>
    <row r="301" ht="15.75" customHeight="1">
      <c r="C301" s="47"/>
    </row>
    <row r="302" ht="15.75" customHeight="1">
      <c r="C302" s="47"/>
    </row>
    <row r="303" ht="15.75" customHeight="1">
      <c r="C303" s="47"/>
    </row>
    <row r="304" ht="15.75" customHeight="1">
      <c r="C304" s="47"/>
    </row>
    <row r="305" ht="15.75" customHeight="1">
      <c r="C305" s="47"/>
    </row>
    <row r="306" ht="15.75" customHeight="1">
      <c r="C306" s="47"/>
    </row>
    <row r="307" ht="15.75" customHeight="1">
      <c r="C307" s="47"/>
    </row>
    <row r="308" ht="15.75" customHeight="1">
      <c r="C308" s="47"/>
    </row>
    <row r="309" ht="15.75" customHeight="1">
      <c r="C309" s="47"/>
    </row>
    <row r="310" ht="15.75" customHeight="1">
      <c r="C310" s="47"/>
    </row>
    <row r="311" ht="15.75" customHeight="1">
      <c r="C311" s="47"/>
    </row>
    <row r="312" ht="15.75" customHeight="1">
      <c r="C312" s="47"/>
    </row>
    <row r="313" ht="15.75" customHeight="1">
      <c r="C313" s="47"/>
    </row>
    <row r="314" ht="15.75" customHeight="1">
      <c r="C314" s="47"/>
    </row>
    <row r="315" ht="15.75" customHeight="1">
      <c r="C315" s="47"/>
    </row>
    <row r="316" ht="15.75" customHeight="1">
      <c r="C316" s="47"/>
    </row>
    <row r="317" ht="15.75" customHeight="1">
      <c r="C317" s="47"/>
    </row>
    <row r="318" ht="15.75" customHeight="1">
      <c r="C318" s="47"/>
    </row>
    <row r="319" ht="15.75" customHeight="1">
      <c r="C319" s="47"/>
    </row>
    <row r="320" ht="15.75" customHeight="1">
      <c r="C320" s="47"/>
    </row>
    <row r="321" ht="15.75" customHeight="1">
      <c r="C321" s="47"/>
    </row>
    <row r="322" ht="15.75" customHeight="1">
      <c r="C322" s="47"/>
    </row>
    <row r="323" ht="15.75" customHeight="1">
      <c r="C323" s="47"/>
    </row>
    <row r="324" ht="15.75" customHeight="1">
      <c r="C324" s="47"/>
    </row>
    <row r="325" ht="15.75" customHeight="1">
      <c r="C325" s="47"/>
    </row>
    <row r="326" ht="15.75" customHeight="1">
      <c r="C326" s="47"/>
    </row>
    <row r="327" ht="15.75" customHeight="1">
      <c r="C327" s="47"/>
    </row>
    <row r="328" ht="15.75" customHeight="1">
      <c r="C328" s="47"/>
    </row>
    <row r="329" ht="15.75" customHeight="1">
      <c r="C329" s="47"/>
    </row>
    <row r="330" ht="15.75" customHeight="1">
      <c r="C330" s="47"/>
    </row>
    <row r="331" ht="15.75" customHeight="1">
      <c r="C331" s="47"/>
    </row>
    <row r="332" ht="15.75" customHeight="1">
      <c r="C332" s="47"/>
    </row>
    <row r="333" ht="15.75" customHeight="1">
      <c r="C333" s="47"/>
    </row>
    <row r="334" ht="15.75" customHeight="1">
      <c r="C334" s="47"/>
    </row>
    <row r="335" ht="15.75" customHeight="1">
      <c r="C335" s="47"/>
    </row>
    <row r="336" ht="15.75" customHeight="1">
      <c r="C336" s="47"/>
    </row>
    <row r="337" ht="15.75" customHeight="1">
      <c r="C337" s="47"/>
    </row>
    <row r="338" ht="15.75" customHeight="1">
      <c r="C338" s="47"/>
    </row>
    <row r="339" ht="15.75" customHeight="1">
      <c r="C339" s="47"/>
    </row>
    <row r="340" ht="15.75" customHeight="1">
      <c r="C340" s="47"/>
    </row>
    <row r="341" ht="15.75" customHeight="1">
      <c r="C341" s="47"/>
    </row>
    <row r="342" ht="15.75" customHeight="1">
      <c r="C342" s="47"/>
    </row>
    <row r="343" ht="15.75" customHeight="1">
      <c r="C343" s="47"/>
    </row>
    <row r="344" ht="15.75" customHeight="1">
      <c r="C344" s="47"/>
    </row>
    <row r="345" ht="15.75" customHeight="1">
      <c r="C345" s="47"/>
    </row>
    <row r="346" ht="15.75" customHeight="1">
      <c r="C346" s="47"/>
    </row>
    <row r="347" ht="15.75" customHeight="1">
      <c r="C347" s="47"/>
    </row>
    <row r="348" ht="15.75" customHeight="1">
      <c r="C348" s="47"/>
    </row>
    <row r="349" ht="15.75" customHeight="1">
      <c r="C349" s="47"/>
    </row>
    <row r="350" ht="15.75" customHeight="1">
      <c r="C350" s="47"/>
    </row>
    <row r="351" ht="15.75" customHeight="1">
      <c r="C351" s="47"/>
    </row>
    <row r="352" ht="15.75" customHeight="1">
      <c r="C352" s="47"/>
    </row>
    <row r="353" ht="15.75" customHeight="1">
      <c r="C353" s="47"/>
    </row>
    <row r="354" ht="15.75" customHeight="1">
      <c r="C354" s="47"/>
    </row>
    <row r="355" ht="15.75" customHeight="1">
      <c r="C355" s="47"/>
    </row>
    <row r="356" ht="15.75" customHeight="1">
      <c r="C356" s="47"/>
    </row>
    <row r="357" ht="15.75" customHeight="1">
      <c r="C357" s="47"/>
    </row>
    <row r="358" ht="15.75" customHeight="1">
      <c r="C358" s="47"/>
    </row>
    <row r="359" ht="15.75" customHeight="1">
      <c r="C359" s="47"/>
    </row>
    <row r="360" ht="15.75" customHeight="1">
      <c r="C360" s="47"/>
    </row>
    <row r="361" ht="15.75" customHeight="1">
      <c r="C361" s="47"/>
    </row>
    <row r="362" ht="15.75" customHeight="1">
      <c r="C362" s="47"/>
    </row>
    <row r="363" ht="15.75" customHeight="1">
      <c r="C363" s="47"/>
    </row>
    <row r="364" ht="15.75" customHeight="1">
      <c r="C364" s="47"/>
    </row>
    <row r="365" ht="15.75" customHeight="1">
      <c r="C365" s="47"/>
    </row>
    <row r="366" ht="15.75" customHeight="1">
      <c r="C366" s="47"/>
    </row>
    <row r="367" ht="15.75" customHeight="1">
      <c r="C367" s="47"/>
    </row>
    <row r="368" ht="15.75" customHeight="1">
      <c r="C368" s="47"/>
    </row>
    <row r="369" ht="15.75" customHeight="1">
      <c r="C369" s="47"/>
    </row>
    <row r="370" ht="15.75" customHeight="1">
      <c r="C370" s="47"/>
    </row>
    <row r="371" ht="15.75" customHeight="1">
      <c r="C371" s="47"/>
    </row>
    <row r="372" ht="15.75" customHeight="1">
      <c r="C372" s="47"/>
    </row>
    <row r="373" ht="15.75" customHeight="1">
      <c r="C373" s="47"/>
    </row>
    <row r="374" ht="15.75" customHeight="1">
      <c r="C374" s="47"/>
    </row>
    <row r="375" ht="15.75" customHeight="1">
      <c r="C375" s="47"/>
    </row>
    <row r="376" ht="15.75" customHeight="1">
      <c r="C376" s="47"/>
    </row>
    <row r="377" ht="15.75" customHeight="1">
      <c r="C377" s="47"/>
    </row>
    <row r="378" ht="15.75" customHeight="1">
      <c r="C378" s="47"/>
    </row>
    <row r="379" ht="15.75" customHeight="1">
      <c r="C379" s="47"/>
    </row>
    <row r="380" ht="15.75" customHeight="1">
      <c r="C380" s="47"/>
    </row>
    <row r="381" ht="15.75" customHeight="1">
      <c r="C381" s="47"/>
    </row>
    <row r="382" ht="15.75" customHeight="1">
      <c r="C382" s="47"/>
    </row>
    <row r="383" ht="15.75" customHeight="1">
      <c r="C383" s="47"/>
    </row>
    <row r="384" ht="15.75" customHeight="1">
      <c r="C384" s="47"/>
    </row>
    <row r="385" ht="15.75" customHeight="1">
      <c r="C385" s="47"/>
    </row>
    <row r="386" ht="15.75" customHeight="1">
      <c r="C386" s="47"/>
    </row>
    <row r="387" ht="15.75" customHeight="1">
      <c r="C387" s="47"/>
    </row>
    <row r="388" ht="15.75" customHeight="1">
      <c r="C388" s="47"/>
    </row>
    <row r="389" ht="15.75" customHeight="1">
      <c r="C389" s="47"/>
    </row>
    <row r="390" ht="15.75" customHeight="1">
      <c r="C390" s="47"/>
    </row>
    <row r="391" ht="15.75" customHeight="1">
      <c r="C391" s="47"/>
    </row>
    <row r="392" ht="15.75" customHeight="1">
      <c r="C392" s="47"/>
    </row>
    <row r="393" ht="15.75" customHeight="1">
      <c r="C393" s="47"/>
    </row>
    <row r="394" ht="15.75" customHeight="1">
      <c r="C394" s="47"/>
    </row>
    <row r="395" ht="15.75" customHeight="1">
      <c r="C395" s="47"/>
    </row>
    <row r="396" ht="15.75" customHeight="1">
      <c r="C396" s="47"/>
    </row>
    <row r="397" ht="15.75" customHeight="1">
      <c r="C397" s="47"/>
    </row>
    <row r="398" ht="15.75" customHeight="1">
      <c r="C398" s="47"/>
    </row>
    <row r="399" ht="15.75" customHeight="1">
      <c r="C399" s="47"/>
    </row>
    <row r="400" ht="15.75" customHeight="1">
      <c r="C400" s="47"/>
    </row>
    <row r="401" ht="15.75" customHeight="1">
      <c r="C401" s="47"/>
    </row>
    <row r="402" ht="15.75" customHeight="1">
      <c r="C402" s="47"/>
    </row>
    <row r="403" ht="15.75" customHeight="1">
      <c r="C403" s="47"/>
    </row>
    <row r="404" ht="15.75" customHeight="1">
      <c r="C404" s="47"/>
    </row>
    <row r="405" ht="15.75" customHeight="1">
      <c r="C405" s="47"/>
    </row>
    <row r="406" ht="15.75" customHeight="1">
      <c r="C406" s="47"/>
    </row>
    <row r="407" ht="15.75" customHeight="1">
      <c r="C407" s="47"/>
    </row>
    <row r="408" ht="15.75" customHeight="1">
      <c r="C408" s="47"/>
    </row>
    <row r="409" ht="15.75" customHeight="1">
      <c r="C409" s="47"/>
    </row>
    <row r="410" ht="15.75" customHeight="1">
      <c r="C410" s="47"/>
    </row>
    <row r="411" ht="15.75" customHeight="1">
      <c r="C411" s="47"/>
    </row>
    <row r="412" ht="15.75" customHeight="1">
      <c r="C412" s="47"/>
    </row>
    <row r="413" ht="15.75" customHeight="1">
      <c r="C413" s="47"/>
    </row>
    <row r="414" ht="15.75" customHeight="1">
      <c r="C414" s="47"/>
    </row>
    <row r="415" ht="15.75" customHeight="1">
      <c r="C415" s="47"/>
    </row>
    <row r="416" ht="15.75" customHeight="1">
      <c r="C416" s="47"/>
    </row>
    <row r="417" ht="15.75" customHeight="1">
      <c r="C417" s="47"/>
    </row>
    <row r="418" ht="15.75" customHeight="1">
      <c r="C418" s="47"/>
    </row>
    <row r="419" ht="15.75" customHeight="1">
      <c r="C419" s="47"/>
    </row>
    <row r="420" ht="15.75" customHeight="1">
      <c r="C420" s="47"/>
    </row>
    <row r="421" ht="15.75" customHeight="1">
      <c r="C421" s="47"/>
    </row>
    <row r="422" ht="15.75" customHeight="1">
      <c r="C422" s="47"/>
    </row>
    <row r="423" ht="15.75" customHeight="1">
      <c r="C423" s="47"/>
    </row>
    <row r="424" ht="15.75" customHeight="1">
      <c r="C424" s="47"/>
    </row>
    <row r="425" ht="15.75" customHeight="1">
      <c r="C425" s="47"/>
    </row>
    <row r="426" ht="15.75" customHeight="1">
      <c r="C426" s="47"/>
    </row>
    <row r="427" ht="15.75" customHeight="1">
      <c r="C427" s="47"/>
    </row>
    <row r="428" ht="15.75" customHeight="1">
      <c r="C428" s="47"/>
    </row>
    <row r="429" ht="15.75" customHeight="1">
      <c r="C429" s="47"/>
    </row>
    <row r="430" ht="15.75" customHeight="1">
      <c r="C430" s="47"/>
    </row>
    <row r="431" ht="15.75" customHeight="1">
      <c r="C431" s="47"/>
    </row>
    <row r="432" ht="15.75" customHeight="1">
      <c r="C432" s="47"/>
    </row>
    <row r="433" ht="15.75" customHeight="1">
      <c r="C433" s="47"/>
    </row>
    <row r="434" ht="15.75" customHeight="1">
      <c r="C434" s="47"/>
    </row>
    <row r="435" ht="15.75" customHeight="1">
      <c r="C435" s="47"/>
    </row>
    <row r="436" ht="15.75" customHeight="1">
      <c r="C436" s="47"/>
    </row>
    <row r="437" ht="15.75" customHeight="1">
      <c r="C437" s="47"/>
    </row>
    <row r="438" ht="15.75" customHeight="1">
      <c r="C438" s="47"/>
    </row>
    <row r="439" ht="15.75" customHeight="1">
      <c r="C439" s="47"/>
    </row>
    <row r="440" ht="15.75" customHeight="1">
      <c r="C440" s="47"/>
    </row>
    <row r="441" ht="15.75" customHeight="1">
      <c r="C441" s="47"/>
    </row>
    <row r="442" ht="15.75" customHeight="1">
      <c r="C442" s="47"/>
    </row>
    <row r="443" ht="15.75" customHeight="1">
      <c r="C443" s="47"/>
    </row>
    <row r="444" ht="15.75" customHeight="1">
      <c r="C444" s="47"/>
    </row>
    <row r="445" ht="15.75" customHeight="1">
      <c r="C445" s="47"/>
    </row>
    <row r="446" ht="15.75" customHeight="1">
      <c r="C446" s="47"/>
    </row>
    <row r="447" ht="15.75" customHeight="1">
      <c r="C447" s="47"/>
    </row>
    <row r="448" ht="15.75" customHeight="1">
      <c r="C448" s="47"/>
    </row>
    <row r="449" ht="15.75" customHeight="1">
      <c r="C449" s="47"/>
    </row>
    <row r="450" ht="15.75" customHeight="1">
      <c r="C450" s="47"/>
    </row>
    <row r="451" ht="15.75" customHeight="1">
      <c r="C451" s="47"/>
    </row>
    <row r="452" ht="15.75" customHeight="1">
      <c r="C452" s="47"/>
    </row>
    <row r="453" ht="15.75" customHeight="1">
      <c r="C453" s="47"/>
    </row>
    <row r="454" ht="15.75" customHeight="1">
      <c r="C454" s="47"/>
    </row>
    <row r="455" ht="15.75" customHeight="1">
      <c r="C455" s="47"/>
    </row>
    <row r="456" ht="15.75" customHeight="1">
      <c r="C456" s="47"/>
    </row>
    <row r="457" ht="15.75" customHeight="1">
      <c r="C457" s="47"/>
    </row>
    <row r="458" ht="15.75" customHeight="1">
      <c r="C458" s="47"/>
    </row>
    <row r="459" ht="15.75" customHeight="1">
      <c r="C459" s="47"/>
    </row>
    <row r="460" ht="15.75" customHeight="1">
      <c r="C460" s="47"/>
    </row>
    <row r="461" ht="15.75" customHeight="1">
      <c r="C461" s="47"/>
    </row>
    <row r="462" ht="15.75" customHeight="1">
      <c r="C462" s="47"/>
    </row>
    <row r="463" ht="15.75" customHeight="1">
      <c r="C463" s="47"/>
    </row>
    <row r="464" ht="15.75" customHeight="1">
      <c r="C464" s="47"/>
    </row>
    <row r="465" ht="15.75" customHeight="1">
      <c r="C465" s="47"/>
    </row>
    <row r="466" ht="15.75" customHeight="1">
      <c r="C466" s="47"/>
    </row>
    <row r="467" ht="15.75" customHeight="1">
      <c r="C467" s="47"/>
    </row>
    <row r="468" ht="15.75" customHeight="1">
      <c r="C468" s="47"/>
    </row>
    <row r="469" ht="15.75" customHeight="1">
      <c r="C469" s="47"/>
    </row>
    <row r="470" ht="15.75" customHeight="1">
      <c r="C470" s="47"/>
    </row>
    <row r="471" ht="15.75" customHeight="1">
      <c r="C471" s="47"/>
    </row>
    <row r="472" ht="15.75" customHeight="1">
      <c r="C472" s="47"/>
    </row>
    <row r="473" ht="15.75" customHeight="1">
      <c r="C473" s="47"/>
    </row>
    <row r="474" ht="15.75" customHeight="1">
      <c r="C474" s="47"/>
    </row>
    <row r="475" ht="15.75" customHeight="1">
      <c r="C475" s="47"/>
    </row>
    <row r="476" ht="15.75" customHeight="1">
      <c r="C476" s="47"/>
    </row>
    <row r="477" ht="15.75" customHeight="1">
      <c r="C477" s="47"/>
    </row>
    <row r="478" ht="15.75" customHeight="1">
      <c r="C478" s="47"/>
    </row>
    <row r="479" ht="15.75" customHeight="1">
      <c r="C479" s="47"/>
    </row>
    <row r="480" ht="15.75" customHeight="1">
      <c r="C480" s="47"/>
    </row>
    <row r="481" ht="15.75" customHeight="1">
      <c r="C481" s="47"/>
    </row>
    <row r="482" ht="15.75" customHeight="1">
      <c r="C482" s="47"/>
    </row>
    <row r="483" ht="15.75" customHeight="1">
      <c r="C483" s="47"/>
    </row>
    <row r="484" ht="15.75" customHeight="1">
      <c r="C484" s="47"/>
    </row>
    <row r="485" ht="15.75" customHeight="1">
      <c r="C485" s="47"/>
    </row>
    <row r="486" ht="15.75" customHeight="1">
      <c r="C486" s="47"/>
    </row>
    <row r="487" ht="15.75" customHeight="1">
      <c r="C487" s="47"/>
    </row>
    <row r="488" ht="15.75" customHeight="1">
      <c r="C488" s="47"/>
    </row>
    <row r="489" ht="15.75" customHeight="1">
      <c r="C489" s="47"/>
    </row>
    <row r="490" ht="15.75" customHeight="1">
      <c r="C490" s="47"/>
    </row>
    <row r="491" ht="15.75" customHeight="1">
      <c r="C491" s="47"/>
    </row>
    <row r="492" ht="15.75" customHeight="1">
      <c r="C492" s="47"/>
    </row>
    <row r="493" ht="15.75" customHeight="1">
      <c r="C493" s="47"/>
    </row>
    <row r="494" ht="15.75" customHeight="1">
      <c r="C494" s="47"/>
    </row>
    <row r="495" ht="15.75" customHeight="1">
      <c r="C495" s="47"/>
    </row>
    <row r="496" ht="15.75" customHeight="1">
      <c r="C496" s="47"/>
    </row>
    <row r="497" ht="15.75" customHeight="1">
      <c r="C497" s="47"/>
    </row>
    <row r="498" ht="15.75" customHeight="1">
      <c r="C498" s="47"/>
    </row>
    <row r="499" ht="15.75" customHeight="1">
      <c r="C499" s="47"/>
    </row>
    <row r="500" ht="15.75" customHeight="1">
      <c r="C500" s="47"/>
    </row>
    <row r="501" ht="15.75" customHeight="1">
      <c r="C501" s="47"/>
    </row>
    <row r="502" ht="15.75" customHeight="1">
      <c r="C502" s="47"/>
    </row>
    <row r="503" ht="15.75" customHeight="1">
      <c r="C503" s="47"/>
    </row>
    <row r="504" ht="15.75" customHeight="1">
      <c r="C504" s="47"/>
    </row>
    <row r="505" ht="15.75" customHeight="1">
      <c r="C505" s="47"/>
    </row>
    <row r="506" ht="15.75" customHeight="1">
      <c r="C506" s="47"/>
    </row>
    <row r="507" ht="15.75" customHeight="1">
      <c r="C507" s="47"/>
    </row>
    <row r="508" ht="15.75" customHeight="1">
      <c r="C508" s="47"/>
    </row>
    <row r="509" ht="15.75" customHeight="1">
      <c r="C509" s="47"/>
    </row>
    <row r="510" ht="15.75" customHeight="1">
      <c r="C510" s="47"/>
    </row>
    <row r="511" ht="15.75" customHeight="1">
      <c r="C511" s="47"/>
    </row>
    <row r="512" ht="15.75" customHeight="1">
      <c r="C512" s="47"/>
    </row>
    <row r="513" ht="15.75" customHeight="1">
      <c r="C513" s="47"/>
    </row>
    <row r="514" ht="15.75" customHeight="1">
      <c r="C514" s="47"/>
    </row>
    <row r="515" ht="15.75" customHeight="1">
      <c r="C515" s="47"/>
    </row>
    <row r="516" ht="15.75" customHeight="1">
      <c r="C516" s="47"/>
    </row>
    <row r="517" ht="15.75" customHeight="1">
      <c r="C517" s="47"/>
    </row>
    <row r="518" ht="15.75" customHeight="1">
      <c r="C518" s="47"/>
    </row>
    <row r="519" ht="15.75" customHeight="1">
      <c r="C519" s="47"/>
    </row>
    <row r="520" ht="15.75" customHeight="1">
      <c r="C520" s="47"/>
    </row>
    <row r="521" ht="15.75" customHeight="1">
      <c r="C521" s="47"/>
    </row>
    <row r="522" ht="15.75" customHeight="1">
      <c r="C522" s="47"/>
    </row>
    <row r="523" ht="15.75" customHeight="1">
      <c r="C523" s="47"/>
    </row>
    <row r="524" ht="15.75" customHeight="1">
      <c r="C524" s="47"/>
    </row>
    <row r="525" ht="15.75" customHeight="1">
      <c r="C525" s="47"/>
    </row>
    <row r="526" ht="15.75" customHeight="1">
      <c r="C526" s="47"/>
    </row>
    <row r="527" ht="15.75" customHeight="1">
      <c r="C527" s="47"/>
    </row>
    <row r="528" ht="15.75" customHeight="1">
      <c r="C528" s="47"/>
    </row>
    <row r="529" ht="15.75" customHeight="1">
      <c r="C529" s="47"/>
    </row>
    <row r="530" ht="15.75" customHeight="1">
      <c r="C530" s="47"/>
    </row>
    <row r="531" ht="15.75" customHeight="1">
      <c r="C531" s="47"/>
    </row>
    <row r="532" ht="15.75" customHeight="1">
      <c r="C532" s="47"/>
    </row>
    <row r="533" ht="15.75" customHeight="1">
      <c r="C533" s="47"/>
    </row>
    <row r="534" ht="15.75" customHeight="1">
      <c r="C534" s="47"/>
    </row>
    <row r="535" ht="15.75" customHeight="1">
      <c r="C535" s="47"/>
    </row>
    <row r="536" ht="15.75" customHeight="1">
      <c r="C536" s="47"/>
    </row>
    <row r="537" ht="15.75" customHeight="1">
      <c r="C537" s="47"/>
    </row>
    <row r="538" ht="15.75" customHeight="1">
      <c r="C538" s="47"/>
    </row>
    <row r="539" ht="15.75" customHeight="1">
      <c r="C539" s="47"/>
    </row>
    <row r="540" ht="15.75" customHeight="1">
      <c r="C540" s="47"/>
    </row>
    <row r="541" ht="15.75" customHeight="1">
      <c r="C541" s="47"/>
    </row>
    <row r="542" ht="15.75" customHeight="1">
      <c r="C542" s="47"/>
    </row>
    <row r="543" ht="15.75" customHeight="1">
      <c r="C543" s="47"/>
    </row>
    <row r="544" ht="15.75" customHeight="1">
      <c r="C544" s="47"/>
    </row>
    <row r="545" ht="15.75" customHeight="1">
      <c r="C545" s="47"/>
    </row>
    <row r="546" ht="15.75" customHeight="1">
      <c r="C546" s="47"/>
    </row>
    <row r="547" ht="15.75" customHeight="1">
      <c r="C547" s="47"/>
    </row>
    <row r="548" ht="15.75" customHeight="1">
      <c r="C548" s="47"/>
    </row>
    <row r="549" ht="15.75" customHeight="1">
      <c r="C549" s="47"/>
    </row>
    <row r="550" ht="15.75" customHeight="1">
      <c r="C550" s="47"/>
    </row>
    <row r="551" ht="15.75" customHeight="1">
      <c r="C551" s="47"/>
    </row>
    <row r="552" ht="15.75" customHeight="1">
      <c r="C552" s="47"/>
    </row>
    <row r="553" ht="15.75" customHeight="1">
      <c r="C553" s="47"/>
    </row>
    <row r="554" ht="15.75" customHeight="1">
      <c r="C554" s="47"/>
    </row>
    <row r="555" ht="15.75" customHeight="1">
      <c r="C555" s="47"/>
    </row>
    <row r="556" ht="15.75" customHeight="1">
      <c r="C556" s="47"/>
    </row>
    <row r="557" ht="15.75" customHeight="1">
      <c r="C557" s="47"/>
    </row>
    <row r="558" ht="15.75" customHeight="1">
      <c r="C558" s="47"/>
    </row>
    <row r="559" ht="15.75" customHeight="1">
      <c r="C559" s="47"/>
    </row>
    <row r="560" ht="15.75" customHeight="1">
      <c r="C560" s="47"/>
    </row>
    <row r="561" ht="15.75" customHeight="1">
      <c r="C561" s="47"/>
    </row>
    <row r="562" ht="15.75" customHeight="1">
      <c r="C562" s="47"/>
    </row>
    <row r="563" ht="15.75" customHeight="1">
      <c r="C563" s="47"/>
    </row>
    <row r="564" ht="15.75" customHeight="1">
      <c r="C564" s="47"/>
    </row>
    <row r="565" ht="15.75" customHeight="1">
      <c r="C565" s="47"/>
    </row>
    <row r="566" ht="15.75" customHeight="1">
      <c r="C566" s="47"/>
    </row>
    <row r="567" ht="15.75" customHeight="1">
      <c r="C567" s="47"/>
    </row>
    <row r="568" ht="15.75" customHeight="1">
      <c r="C568" s="47"/>
    </row>
    <row r="569" ht="15.75" customHeight="1">
      <c r="C569" s="47"/>
    </row>
    <row r="570" ht="15.75" customHeight="1">
      <c r="C570" s="47"/>
    </row>
    <row r="571" ht="15.75" customHeight="1">
      <c r="C571" s="47"/>
    </row>
    <row r="572" ht="15.75" customHeight="1">
      <c r="C572" s="47"/>
    </row>
    <row r="573" ht="15.75" customHeight="1">
      <c r="C573" s="47"/>
    </row>
    <row r="574" ht="15.75" customHeight="1">
      <c r="C574" s="47"/>
    </row>
    <row r="575" ht="15.75" customHeight="1">
      <c r="C575" s="47"/>
    </row>
    <row r="576" ht="15.75" customHeight="1">
      <c r="C576" s="47"/>
    </row>
    <row r="577" ht="15.75" customHeight="1">
      <c r="C577" s="47"/>
    </row>
    <row r="578" ht="15.75" customHeight="1">
      <c r="C578" s="47"/>
    </row>
    <row r="579" ht="15.75" customHeight="1">
      <c r="C579" s="47"/>
    </row>
    <row r="580" ht="15.75" customHeight="1">
      <c r="C580" s="47"/>
    </row>
    <row r="581" ht="15.75" customHeight="1">
      <c r="C581" s="47"/>
    </row>
    <row r="582" ht="15.75" customHeight="1">
      <c r="C582" s="47"/>
    </row>
    <row r="583" ht="15.75" customHeight="1">
      <c r="C583" s="47"/>
    </row>
    <row r="584" ht="15.75" customHeight="1">
      <c r="C584" s="47"/>
    </row>
    <row r="585" ht="15.75" customHeight="1">
      <c r="C585" s="47"/>
    </row>
    <row r="586" ht="15.75" customHeight="1">
      <c r="C586" s="47"/>
    </row>
    <row r="587" ht="15.75" customHeight="1">
      <c r="C587" s="47"/>
    </row>
    <row r="588" ht="15.75" customHeight="1">
      <c r="C588" s="47"/>
    </row>
    <row r="589" ht="15.75" customHeight="1">
      <c r="C589" s="47"/>
    </row>
    <row r="590" ht="15.75" customHeight="1">
      <c r="C590" s="47"/>
    </row>
    <row r="591" ht="15.75" customHeight="1">
      <c r="C591" s="47"/>
    </row>
    <row r="592" ht="15.75" customHeight="1">
      <c r="C592" s="47"/>
    </row>
    <row r="593" ht="15.75" customHeight="1">
      <c r="C593" s="47"/>
    </row>
    <row r="594" ht="15.75" customHeight="1">
      <c r="C594" s="47"/>
    </row>
    <row r="595" ht="15.75" customHeight="1">
      <c r="C595" s="47"/>
    </row>
    <row r="596" ht="15.75" customHeight="1">
      <c r="C596" s="47"/>
    </row>
    <row r="597" ht="15.75" customHeight="1">
      <c r="C597" s="47"/>
    </row>
    <row r="598" ht="15.75" customHeight="1">
      <c r="C598" s="47"/>
    </row>
    <row r="599" ht="15.75" customHeight="1">
      <c r="C599" s="47"/>
    </row>
    <row r="600" ht="15.75" customHeight="1">
      <c r="C600" s="47"/>
    </row>
    <row r="601" ht="15.75" customHeight="1">
      <c r="C601" s="47"/>
    </row>
    <row r="602" ht="15.75" customHeight="1">
      <c r="C602" s="47"/>
    </row>
    <row r="603" ht="15.75" customHeight="1">
      <c r="C603" s="47"/>
    </row>
    <row r="604" ht="15.75" customHeight="1">
      <c r="C604" s="47"/>
    </row>
    <row r="605" ht="15.75" customHeight="1">
      <c r="C605" s="47"/>
    </row>
    <row r="606" ht="15.75" customHeight="1">
      <c r="C606" s="47"/>
    </row>
    <row r="607" ht="15.75" customHeight="1">
      <c r="C607" s="47"/>
    </row>
    <row r="608" ht="15.75" customHeight="1">
      <c r="C608" s="47"/>
    </row>
    <row r="609" ht="15.75" customHeight="1">
      <c r="C609" s="47"/>
    </row>
    <row r="610" ht="15.75" customHeight="1">
      <c r="C610" s="47"/>
    </row>
    <row r="611" ht="15.75" customHeight="1">
      <c r="C611" s="47"/>
    </row>
    <row r="612" ht="15.75" customHeight="1">
      <c r="C612" s="47"/>
    </row>
    <row r="613" ht="15.75" customHeight="1">
      <c r="C613" s="47"/>
    </row>
    <row r="614" ht="15.75" customHeight="1">
      <c r="C614" s="47"/>
    </row>
    <row r="615" ht="15.75" customHeight="1">
      <c r="C615" s="47"/>
    </row>
    <row r="616" ht="15.75" customHeight="1">
      <c r="C616" s="47"/>
    </row>
    <row r="617" ht="15.75" customHeight="1">
      <c r="C617" s="47"/>
    </row>
    <row r="618" ht="15.75" customHeight="1">
      <c r="C618" s="47"/>
    </row>
    <row r="619" ht="15.75" customHeight="1">
      <c r="C619" s="47"/>
    </row>
    <row r="620" ht="15.75" customHeight="1">
      <c r="C620" s="47"/>
    </row>
    <row r="621" ht="15.75" customHeight="1">
      <c r="C621" s="47"/>
    </row>
    <row r="622" ht="15.75" customHeight="1">
      <c r="C622" s="47"/>
    </row>
    <row r="623" ht="15.75" customHeight="1">
      <c r="C623" s="47"/>
    </row>
    <row r="624" ht="15.75" customHeight="1">
      <c r="C624" s="47"/>
    </row>
    <row r="625" ht="15.75" customHeight="1">
      <c r="C625" s="47"/>
    </row>
    <row r="626" ht="15.75" customHeight="1">
      <c r="C626" s="47"/>
    </row>
    <row r="627" ht="15.75" customHeight="1">
      <c r="C627" s="47"/>
    </row>
    <row r="628" ht="15.75" customHeight="1">
      <c r="C628" s="47"/>
    </row>
    <row r="629" ht="15.75" customHeight="1">
      <c r="C629" s="47"/>
    </row>
    <row r="630" ht="15.75" customHeight="1">
      <c r="C630" s="47"/>
    </row>
    <row r="631" ht="15.75" customHeight="1">
      <c r="C631" s="47"/>
    </row>
    <row r="632" ht="15.75" customHeight="1">
      <c r="C632" s="47"/>
    </row>
    <row r="633" ht="15.75" customHeight="1">
      <c r="C633" s="47"/>
    </row>
    <row r="634" ht="15.75" customHeight="1">
      <c r="C634" s="47"/>
    </row>
    <row r="635" ht="15.75" customHeight="1">
      <c r="C635" s="47"/>
    </row>
    <row r="636" ht="15.75" customHeight="1">
      <c r="C636" s="47"/>
    </row>
    <row r="637" ht="15.75" customHeight="1">
      <c r="C637" s="47"/>
    </row>
    <row r="638" ht="15.75" customHeight="1">
      <c r="C638" s="47"/>
    </row>
    <row r="639" ht="15.75" customHeight="1">
      <c r="C639" s="47"/>
    </row>
    <row r="640" ht="15.75" customHeight="1">
      <c r="C640" s="47"/>
    </row>
    <row r="641" ht="15.75" customHeight="1">
      <c r="C641" s="47"/>
    </row>
    <row r="642" ht="15.75" customHeight="1">
      <c r="C642" s="47"/>
    </row>
    <row r="643" ht="15.75" customHeight="1">
      <c r="C643" s="47"/>
    </row>
    <row r="644" ht="15.75" customHeight="1">
      <c r="C644" s="47"/>
    </row>
    <row r="645" ht="15.75" customHeight="1">
      <c r="C645" s="47"/>
    </row>
    <row r="646" ht="15.75" customHeight="1">
      <c r="C646" s="47"/>
    </row>
    <row r="647" ht="15.75" customHeight="1">
      <c r="C647" s="47"/>
    </row>
    <row r="648" ht="15.75" customHeight="1">
      <c r="C648" s="47"/>
    </row>
    <row r="649" ht="15.75" customHeight="1">
      <c r="C649" s="47"/>
    </row>
    <row r="650" ht="15.75" customHeight="1">
      <c r="C650" s="47"/>
    </row>
    <row r="651" ht="15.75" customHeight="1">
      <c r="C651" s="47"/>
    </row>
    <row r="652" ht="15.75" customHeight="1">
      <c r="C652" s="47"/>
    </row>
    <row r="653" ht="15.75" customHeight="1">
      <c r="C653" s="47"/>
    </row>
    <row r="654" ht="15.75" customHeight="1">
      <c r="C654" s="47"/>
    </row>
    <row r="655" ht="15.75" customHeight="1">
      <c r="C655" s="47"/>
    </row>
    <row r="656" ht="15.75" customHeight="1">
      <c r="C656" s="47"/>
    </row>
    <row r="657" ht="15.75" customHeight="1">
      <c r="C657" s="47"/>
    </row>
    <row r="658" ht="15.75" customHeight="1">
      <c r="C658" s="47"/>
    </row>
    <row r="659" ht="15.75" customHeight="1">
      <c r="C659" s="47"/>
    </row>
    <row r="660" ht="15.75" customHeight="1">
      <c r="C660" s="47"/>
    </row>
    <row r="661" ht="15.75" customHeight="1">
      <c r="C661" s="47"/>
    </row>
    <row r="662" ht="15.75" customHeight="1">
      <c r="C662" s="47"/>
    </row>
    <row r="663" ht="15.75" customHeight="1">
      <c r="C663" s="47"/>
    </row>
    <row r="664" ht="15.75" customHeight="1">
      <c r="C664" s="47"/>
    </row>
    <row r="665" ht="15.75" customHeight="1">
      <c r="C665" s="47"/>
    </row>
    <row r="666" ht="15.75" customHeight="1">
      <c r="C666" s="47"/>
    </row>
    <row r="667" ht="15.75" customHeight="1">
      <c r="C667" s="47"/>
    </row>
    <row r="668" ht="15.75" customHeight="1">
      <c r="C668" s="47"/>
    </row>
    <row r="669" ht="15.75" customHeight="1">
      <c r="C669" s="47"/>
    </row>
    <row r="670" ht="15.75" customHeight="1">
      <c r="C670" s="47"/>
    </row>
    <row r="671" ht="15.75" customHeight="1">
      <c r="C671" s="47"/>
    </row>
    <row r="672" ht="15.75" customHeight="1">
      <c r="C672" s="47"/>
    </row>
    <row r="673" ht="15.75" customHeight="1">
      <c r="C673" s="47"/>
    </row>
    <row r="674" ht="15.75" customHeight="1">
      <c r="C674" s="47"/>
    </row>
    <row r="675" ht="15.75" customHeight="1">
      <c r="C675" s="47"/>
    </row>
    <row r="676" ht="15.75" customHeight="1">
      <c r="C676" s="47"/>
    </row>
    <row r="677" ht="15.75" customHeight="1">
      <c r="C677" s="47"/>
    </row>
    <row r="678" ht="15.75" customHeight="1">
      <c r="C678" s="47"/>
    </row>
    <row r="679" ht="15.75" customHeight="1">
      <c r="C679" s="47"/>
    </row>
    <row r="680" ht="15.75" customHeight="1">
      <c r="C680" s="47"/>
    </row>
    <row r="681" ht="15.75" customHeight="1">
      <c r="C681" s="47"/>
    </row>
    <row r="682" ht="15.75" customHeight="1">
      <c r="C682" s="47"/>
    </row>
    <row r="683" ht="15.75" customHeight="1">
      <c r="C683" s="47"/>
    </row>
    <row r="684" ht="15.75" customHeight="1">
      <c r="C684" s="47"/>
    </row>
    <row r="685" ht="15.75" customHeight="1">
      <c r="C685" s="47"/>
    </row>
    <row r="686" ht="15.75" customHeight="1">
      <c r="C686" s="47"/>
    </row>
    <row r="687" ht="15.75" customHeight="1">
      <c r="C687" s="47"/>
    </row>
    <row r="688" ht="15.75" customHeight="1">
      <c r="C688" s="47"/>
    </row>
    <row r="689" ht="15.75" customHeight="1">
      <c r="C689" s="47"/>
    </row>
    <row r="690" ht="15.75" customHeight="1">
      <c r="C690" s="47"/>
    </row>
    <row r="691" ht="15.75" customHeight="1">
      <c r="C691" s="47"/>
    </row>
    <row r="692" ht="15.75" customHeight="1">
      <c r="C692" s="47"/>
    </row>
    <row r="693" ht="15.75" customHeight="1">
      <c r="C693" s="47"/>
    </row>
    <row r="694" ht="15.75" customHeight="1">
      <c r="C694" s="47"/>
    </row>
    <row r="695" ht="15.75" customHeight="1">
      <c r="C695" s="47"/>
    </row>
    <row r="696" ht="15.75" customHeight="1">
      <c r="C696" s="47"/>
    </row>
    <row r="697" ht="15.75" customHeight="1">
      <c r="C697" s="47"/>
    </row>
    <row r="698" ht="15.75" customHeight="1">
      <c r="C698" s="47"/>
    </row>
    <row r="699" ht="15.75" customHeight="1">
      <c r="C699" s="47"/>
    </row>
    <row r="700" ht="15.75" customHeight="1">
      <c r="C700" s="47"/>
    </row>
    <row r="701" ht="15.75" customHeight="1">
      <c r="C701" s="47"/>
    </row>
    <row r="702" ht="15.75" customHeight="1">
      <c r="C702" s="47"/>
    </row>
    <row r="703" ht="15.75" customHeight="1">
      <c r="C703" s="47"/>
    </row>
    <row r="704" ht="15.75" customHeight="1">
      <c r="C704" s="47"/>
    </row>
    <row r="705" ht="15.75" customHeight="1">
      <c r="C705" s="47"/>
    </row>
    <row r="706" ht="15.75" customHeight="1">
      <c r="C706" s="47"/>
    </row>
    <row r="707" ht="15.75" customHeight="1">
      <c r="C707" s="47"/>
    </row>
    <row r="708" ht="15.75" customHeight="1">
      <c r="C708" s="47"/>
    </row>
    <row r="709" ht="15.75" customHeight="1">
      <c r="C709" s="47"/>
    </row>
    <row r="710" ht="15.75" customHeight="1">
      <c r="C710" s="47"/>
    </row>
    <row r="711" ht="15.75" customHeight="1">
      <c r="C711" s="47"/>
    </row>
    <row r="712" ht="15.75" customHeight="1">
      <c r="C712" s="47"/>
    </row>
    <row r="713" ht="15.75" customHeight="1">
      <c r="C713" s="47"/>
    </row>
    <row r="714" ht="15.75" customHeight="1">
      <c r="C714" s="47"/>
    </row>
    <row r="715" ht="15.75" customHeight="1">
      <c r="C715" s="47"/>
    </row>
    <row r="716" ht="15.75" customHeight="1">
      <c r="C716" s="47"/>
    </row>
    <row r="717" ht="15.75" customHeight="1">
      <c r="C717" s="47"/>
    </row>
    <row r="718" ht="15.75" customHeight="1">
      <c r="C718" s="47"/>
    </row>
    <row r="719" ht="15.75" customHeight="1">
      <c r="C719" s="47"/>
    </row>
    <row r="720" ht="15.75" customHeight="1">
      <c r="C720" s="47"/>
    </row>
    <row r="721" ht="15.75" customHeight="1">
      <c r="C721" s="47"/>
    </row>
    <row r="722" ht="15.75" customHeight="1">
      <c r="C722" s="47"/>
    </row>
    <row r="723" ht="15.75" customHeight="1">
      <c r="C723" s="47"/>
    </row>
    <row r="724" ht="15.75" customHeight="1">
      <c r="C724" s="47"/>
    </row>
    <row r="725" ht="15.75" customHeight="1">
      <c r="C725" s="47"/>
    </row>
    <row r="726" ht="15.75" customHeight="1">
      <c r="C726" s="47"/>
    </row>
    <row r="727" ht="15.75" customHeight="1">
      <c r="C727" s="47"/>
    </row>
    <row r="728" ht="15.75" customHeight="1">
      <c r="C728" s="47"/>
    </row>
    <row r="729" ht="15.75" customHeight="1">
      <c r="C729" s="47"/>
    </row>
    <row r="730" ht="15.75" customHeight="1">
      <c r="C730" s="47"/>
    </row>
    <row r="731" ht="15.75" customHeight="1">
      <c r="C731" s="47"/>
    </row>
    <row r="732" ht="15.75" customHeight="1">
      <c r="C732" s="47"/>
    </row>
    <row r="733" ht="15.75" customHeight="1">
      <c r="C733" s="47"/>
    </row>
    <row r="734" ht="15.75" customHeight="1">
      <c r="C734" s="47"/>
    </row>
    <row r="735" ht="15.75" customHeight="1">
      <c r="C735" s="47"/>
    </row>
    <row r="736" ht="15.75" customHeight="1">
      <c r="C736" s="47"/>
    </row>
    <row r="737" ht="15.75" customHeight="1">
      <c r="C737" s="47"/>
    </row>
    <row r="738" ht="15.75" customHeight="1">
      <c r="C738" s="47"/>
    </row>
    <row r="739" ht="15.75" customHeight="1">
      <c r="C739" s="47"/>
    </row>
    <row r="740" ht="15.75" customHeight="1">
      <c r="C740" s="47"/>
    </row>
    <row r="741" ht="15.75" customHeight="1">
      <c r="C741" s="47"/>
    </row>
    <row r="742" ht="15.75" customHeight="1">
      <c r="C742" s="47"/>
    </row>
    <row r="743" ht="15.75" customHeight="1">
      <c r="C743" s="47"/>
    </row>
    <row r="744" ht="15.75" customHeight="1">
      <c r="C744" s="47"/>
    </row>
    <row r="745" ht="15.75" customHeight="1">
      <c r="C745" s="47"/>
    </row>
    <row r="746" ht="15.75" customHeight="1">
      <c r="C746" s="47"/>
    </row>
    <row r="747" ht="15.75" customHeight="1">
      <c r="C747" s="47"/>
    </row>
    <row r="748" ht="15.75" customHeight="1">
      <c r="C748" s="47"/>
    </row>
    <row r="749" ht="15.75" customHeight="1">
      <c r="C749" s="47"/>
    </row>
    <row r="750" ht="15.75" customHeight="1">
      <c r="C750" s="47"/>
    </row>
    <row r="751" ht="15.75" customHeight="1">
      <c r="C751" s="47"/>
    </row>
    <row r="752" ht="15.75" customHeight="1">
      <c r="C752" s="47"/>
    </row>
    <row r="753" ht="15.75" customHeight="1">
      <c r="C753" s="47"/>
    </row>
    <row r="754" ht="15.75" customHeight="1">
      <c r="C754" s="47"/>
    </row>
    <row r="755" ht="15.75" customHeight="1">
      <c r="C755" s="47"/>
    </row>
    <row r="756" ht="15.75" customHeight="1">
      <c r="C756" s="47"/>
    </row>
    <row r="757" ht="15.75" customHeight="1">
      <c r="C757" s="47"/>
    </row>
    <row r="758" ht="15.75" customHeight="1">
      <c r="C758" s="47"/>
    </row>
    <row r="759" ht="15.75" customHeight="1">
      <c r="C759" s="47"/>
    </row>
    <row r="760" ht="15.75" customHeight="1">
      <c r="C760" s="47"/>
    </row>
    <row r="761" ht="15.75" customHeight="1">
      <c r="C761" s="47"/>
    </row>
    <row r="762" ht="15.75" customHeight="1">
      <c r="C762" s="47"/>
    </row>
    <row r="763" ht="15.75" customHeight="1">
      <c r="C763" s="47"/>
    </row>
    <row r="764" ht="15.75" customHeight="1">
      <c r="C764" s="47"/>
    </row>
    <row r="765" ht="15.75" customHeight="1">
      <c r="C765" s="47"/>
    </row>
    <row r="766" ht="15.75" customHeight="1">
      <c r="C766" s="47"/>
    </row>
    <row r="767" ht="15.75" customHeight="1">
      <c r="C767" s="47"/>
    </row>
    <row r="768" ht="15.75" customHeight="1">
      <c r="C768" s="47"/>
    </row>
    <row r="769" ht="15.75" customHeight="1">
      <c r="C769" s="47"/>
    </row>
    <row r="770" ht="15.75" customHeight="1">
      <c r="C770" s="47"/>
    </row>
    <row r="771" ht="15.75" customHeight="1">
      <c r="C771" s="47"/>
    </row>
    <row r="772" ht="15.75" customHeight="1">
      <c r="C772" s="47"/>
    </row>
    <row r="773" ht="15.75" customHeight="1">
      <c r="C773" s="47"/>
    </row>
    <row r="774" ht="15.75" customHeight="1">
      <c r="C774" s="47"/>
    </row>
    <row r="775" ht="15.75" customHeight="1">
      <c r="C775" s="47"/>
    </row>
    <row r="776" ht="15.75" customHeight="1">
      <c r="C776" s="47"/>
    </row>
    <row r="777" ht="15.75" customHeight="1">
      <c r="C777" s="47"/>
    </row>
    <row r="778" ht="15.75" customHeight="1">
      <c r="C778" s="47"/>
    </row>
    <row r="779" ht="15.75" customHeight="1">
      <c r="C779" s="47"/>
    </row>
    <row r="780" ht="15.75" customHeight="1">
      <c r="C780" s="47"/>
    </row>
    <row r="781" ht="15.75" customHeight="1">
      <c r="C781" s="47"/>
    </row>
    <row r="782" ht="15.75" customHeight="1">
      <c r="C782" s="47"/>
    </row>
    <row r="783" ht="15.75" customHeight="1">
      <c r="C783" s="47"/>
    </row>
    <row r="784" ht="15.75" customHeight="1">
      <c r="C784" s="47"/>
    </row>
    <row r="785" ht="15.75" customHeight="1">
      <c r="C785" s="47"/>
    </row>
    <row r="786" ht="15.75" customHeight="1">
      <c r="C786" s="47"/>
    </row>
    <row r="787" ht="15.75" customHeight="1">
      <c r="C787" s="47"/>
    </row>
    <row r="788" ht="15.75" customHeight="1">
      <c r="C788" s="47"/>
    </row>
    <row r="789" ht="15.75" customHeight="1">
      <c r="C789" s="47"/>
    </row>
    <row r="790" ht="15.75" customHeight="1">
      <c r="C790" s="47"/>
    </row>
    <row r="791" ht="15.75" customHeight="1">
      <c r="C791" s="47"/>
    </row>
    <row r="792" ht="15.75" customHeight="1">
      <c r="C792" s="47"/>
    </row>
    <row r="793" ht="15.75" customHeight="1">
      <c r="C793" s="47"/>
    </row>
    <row r="794" ht="15.75" customHeight="1">
      <c r="C794" s="47"/>
    </row>
    <row r="795" ht="15.75" customHeight="1">
      <c r="C795" s="47"/>
    </row>
    <row r="796" ht="15.75" customHeight="1">
      <c r="C796" s="47"/>
    </row>
    <row r="797" ht="15.75" customHeight="1">
      <c r="C797" s="47"/>
    </row>
    <row r="798" ht="15.75" customHeight="1">
      <c r="C798" s="47"/>
    </row>
    <row r="799" ht="15.75" customHeight="1">
      <c r="C799" s="47"/>
    </row>
    <row r="800" ht="15.75" customHeight="1">
      <c r="C800" s="47"/>
    </row>
    <row r="801" ht="15.75" customHeight="1">
      <c r="C801" s="47"/>
    </row>
    <row r="802" ht="15.75" customHeight="1">
      <c r="C802" s="47"/>
    </row>
    <row r="803" ht="15.75" customHeight="1">
      <c r="C803" s="47"/>
    </row>
    <row r="804" ht="15.75" customHeight="1">
      <c r="C804" s="47"/>
    </row>
    <row r="805" ht="15.75" customHeight="1">
      <c r="C805" s="47"/>
    </row>
    <row r="806" ht="15.75" customHeight="1">
      <c r="C806" s="47"/>
    </row>
    <row r="807" ht="15.75" customHeight="1">
      <c r="C807" s="47"/>
    </row>
    <row r="808" ht="15.75" customHeight="1">
      <c r="C808" s="47"/>
    </row>
    <row r="809" ht="15.75" customHeight="1">
      <c r="C809" s="47"/>
    </row>
    <row r="810" ht="15.75" customHeight="1">
      <c r="C810" s="47"/>
    </row>
    <row r="811" ht="15.75" customHeight="1">
      <c r="C811" s="47"/>
    </row>
    <row r="812" ht="15.75" customHeight="1">
      <c r="C812" s="47"/>
    </row>
    <row r="813" ht="15.75" customHeight="1">
      <c r="C813" s="47"/>
    </row>
    <row r="814" ht="15.75" customHeight="1">
      <c r="C814" s="47"/>
    </row>
    <row r="815" ht="15.75" customHeight="1">
      <c r="C815" s="47"/>
    </row>
    <row r="816" ht="15.75" customHeight="1">
      <c r="C816" s="47"/>
    </row>
    <row r="817" ht="15.75" customHeight="1">
      <c r="C817" s="47"/>
    </row>
    <row r="818" ht="15.75" customHeight="1">
      <c r="C818" s="47"/>
    </row>
    <row r="819" ht="15.75" customHeight="1">
      <c r="C819" s="47"/>
    </row>
    <row r="820" ht="15.75" customHeight="1">
      <c r="C820" s="47"/>
    </row>
    <row r="821" ht="15.75" customHeight="1">
      <c r="C821" s="47"/>
    </row>
    <row r="822" ht="15.75" customHeight="1">
      <c r="C822" s="47"/>
    </row>
    <row r="823" ht="15.75" customHeight="1">
      <c r="C823" s="47"/>
    </row>
    <row r="824" ht="15.75" customHeight="1">
      <c r="C824" s="47"/>
    </row>
    <row r="825" ht="15.75" customHeight="1">
      <c r="C825" s="47"/>
    </row>
    <row r="826" ht="15.75" customHeight="1">
      <c r="C826" s="47"/>
    </row>
    <row r="827" ht="15.75" customHeight="1">
      <c r="C827" s="47"/>
    </row>
    <row r="828" ht="15.75" customHeight="1">
      <c r="C828" s="47"/>
    </row>
    <row r="829" ht="15.75" customHeight="1">
      <c r="C829" s="47"/>
    </row>
    <row r="830" ht="15.75" customHeight="1">
      <c r="C830" s="47"/>
    </row>
    <row r="831" ht="15.75" customHeight="1">
      <c r="C831" s="47"/>
    </row>
    <row r="832" ht="15.75" customHeight="1">
      <c r="C832" s="47"/>
    </row>
    <row r="833" ht="15.75" customHeight="1">
      <c r="C833" s="47"/>
    </row>
    <row r="834" ht="15.75" customHeight="1">
      <c r="C834" s="47"/>
    </row>
    <row r="835" ht="15.75" customHeight="1">
      <c r="C835" s="47"/>
    </row>
    <row r="836" ht="15.75" customHeight="1">
      <c r="C836" s="47"/>
    </row>
    <row r="837" ht="15.75" customHeight="1">
      <c r="C837" s="47"/>
    </row>
    <row r="838" ht="15.75" customHeight="1">
      <c r="C838" s="47"/>
    </row>
    <row r="839" ht="15.75" customHeight="1">
      <c r="C839" s="47"/>
    </row>
    <row r="840" ht="15.75" customHeight="1">
      <c r="C840" s="47"/>
    </row>
    <row r="841" ht="15.75" customHeight="1">
      <c r="C841" s="47"/>
    </row>
    <row r="842" ht="15.75" customHeight="1">
      <c r="C842" s="47"/>
    </row>
    <row r="843" ht="15.75" customHeight="1">
      <c r="C843" s="47"/>
    </row>
    <row r="844" ht="15.75" customHeight="1">
      <c r="C844" s="47"/>
    </row>
    <row r="845" ht="15.75" customHeight="1">
      <c r="C845" s="47"/>
    </row>
    <row r="846" ht="15.75" customHeight="1">
      <c r="C846" s="47"/>
    </row>
    <row r="847" ht="15.75" customHeight="1">
      <c r="C847" s="47"/>
    </row>
    <row r="848" ht="15.75" customHeight="1">
      <c r="C848" s="47"/>
    </row>
    <row r="849" ht="15.75" customHeight="1">
      <c r="C849" s="47"/>
    </row>
    <row r="850" ht="15.75" customHeight="1">
      <c r="C850" s="47"/>
    </row>
    <row r="851" ht="15.75" customHeight="1">
      <c r="C851" s="47"/>
    </row>
    <row r="852" ht="15.75" customHeight="1">
      <c r="C852" s="47"/>
    </row>
    <row r="853" ht="15.75" customHeight="1">
      <c r="C853" s="47"/>
    </row>
    <row r="854" ht="15.75" customHeight="1">
      <c r="C854" s="47"/>
    </row>
    <row r="855" ht="15.75" customHeight="1">
      <c r="C855" s="47"/>
    </row>
    <row r="856" ht="15.75" customHeight="1">
      <c r="C856" s="47"/>
    </row>
    <row r="857" ht="15.75" customHeight="1">
      <c r="C857" s="47"/>
    </row>
    <row r="858" ht="15.75" customHeight="1">
      <c r="C858" s="47"/>
    </row>
    <row r="859" ht="15.75" customHeight="1">
      <c r="C859" s="47"/>
    </row>
    <row r="860" ht="15.75" customHeight="1">
      <c r="C860" s="47"/>
    </row>
    <row r="861" ht="15.75" customHeight="1">
      <c r="C861" s="47"/>
    </row>
    <row r="862" ht="15.75" customHeight="1">
      <c r="C862" s="47"/>
    </row>
    <row r="863" ht="15.75" customHeight="1">
      <c r="C863" s="47"/>
    </row>
    <row r="864" ht="15.75" customHeight="1">
      <c r="C864" s="47"/>
    </row>
    <row r="865" ht="15.75" customHeight="1">
      <c r="C865" s="47"/>
    </row>
    <row r="866" ht="15.75" customHeight="1">
      <c r="C866" s="47"/>
    </row>
    <row r="867" ht="15.75" customHeight="1">
      <c r="C867" s="47"/>
    </row>
    <row r="868" ht="15.75" customHeight="1">
      <c r="C868" s="47"/>
    </row>
    <row r="869" ht="15.75" customHeight="1">
      <c r="C869" s="47"/>
    </row>
    <row r="870" ht="15.75" customHeight="1">
      <c r="C870" s="47"/>
    </row>
    <row r="871" ht="15.75" customHeight="1">
      <c r="C871" s="47"/>
    </row>
    <row r="872" ht="15.75" customHeight="1">
      <c r="C872" s="47"/>
    </row>
    <row r="873" ht="15.75" customHeight="1">
      <c r="C873" s="47"/>
    </row>
    <row r="874" ht="15.75" customHeight="1">
      <c r="C874" s="47"/>
    </row>
    <row r="875" ht="15.75" customHeight="1">
      <c r="C875" s="47"/>
    </row>
    <row r="876" ht="15.75" customHeight="1">
      <c r="C876" s="47"/>
    </row>
    <row r="877" ht="15.75" customHeight="1">
      <c r="C877" s="47"/>
    </row>
    <row r="878" ht="15.75" customHeight="1">
      <c r="C878" s="47"/>
    </row>
    <row r="879" ht="15.75" customHeight="1">
      <c r="C879" s="47"/>
    </row>
    <row r="880" ht="15.75" customHeight="1">
      <c r="C880" s="47"/>
    </row>
    <row r="881" ht="15.75" customHeight="1">
      <c r="C881" s="47"/>
    </row>
    <row r="882" ht="15.75" customHeight="1">
      <c r="C882" s="47"/>
    </row>
    <row r="883" ht="15.75" customHeight="1">
      <c r="C883" s="47"/>
    </row>
    <row r="884" ht="15.75" customHeight="1">
      <c r="C884" s="47"/>
    </row>
    <row r="885" ht="15.75" customHeight="1">
      <c r="C885" s="47"/>
    </row>
    <row r="886" ht="15.75" customHeight="1">
      <c r="C886" s="47"/>
    </row>
    <row r="887" ht="15.75" customHeight="1">
      <c r="C887" s="47"/>
    </row>
    <row r="888" ht="15.75" customHeight="1">
      <c r="C888" s="47"/>
    </row>
    <row r="889" ht="15.75" customHeight="1">
      <c r="C889" s="47"/>
    </row>
    <row r="890" ht="15.75" customHeight="1">
      <c r="C890" s="47"/>
    </row>
    <row r="891" ht="15.75" customHeight="1">
      <c r="C891" s="47"/>
    </row>
    <row r="892" ht="15.75" customHeight="1">
      <c r="C892" s="47"/>
    </row>
    <row r="893" ht="15.75" customHeight="1">
      <c r="C893" s="47"/>
    </row>
    <row r="894" ht="15.75" customHeight="1">
      <c r="C894" s="47"/>
    </row>
    <row r="895" ht="15.75" customHeight="1">
      <c r="C895" s="47"/>
    </row>
    <row r="896" ht="15.75" customHeight="1">
      <c r="C896" s="47"/>
    </row>
    <row r="897" ht="15.75" customHeight="1">
      <c r="C897" s="47"/>
    </row>
    <row r="898" ht="15.75" customHeight="1">
      <c r="C898" s="47"/>
    </row>
    <row r="899" ht="15.75" customHeight="1">
      <c r="C899" s="47"/>
    </row>
    <row r="900" ht="15.75" customHeight="1">
      <c r="C900" s="47"/>
    </row>
    <row r="901" ht="15.75" customHeight="1">
      <c r="C901" s="47"/>
    </row>
    <row r="902" ht="15.75" customHeight="1">
      <c r="C902" s="47"/>
    </row>
    <row r="903" ht="15.75" customHeight="1">
      <c r="C903" s="47"/>
    </row>
    <row r="904" ht="15.75" customHeight="1">
      <c r="C904" s="47"/>
    </row>
    <row r="905" ht="15.75" customHeight="1">
      <c r="C905" s="47"/>
    </row>
    <row r="906" ht="15.75" customHeight="1">
      <c r="C906" s="47"/>
    </row>
    <row r="907" ht="15.75" customHeight="1">
      <c r="C907" s="47"/>
    </row>
    <row r="908" ht="15.75" customHeight="1">
      <c r="C908" s="47"/>
    </row>
    <row r="909" ht="15.75" customHeight="1">
      <c r="C909" s="47"/>
    </row>
    <row r="910" ht="15.75" customHeight="1">
      <c r="C910" s="47"/>
    </row>
    <row r="911" ht="15.75" customHeight="1">
      <c r="C911" s="47"/>
    </row>
    <row r="912" ht="15.75" customHeight="1">
      <c r="C912" s="47"/>
    </row>
    <row r="913" ht="15.75" customHeight="1">
      <c r="C913" s="47"/>
    </row>
    <row r="914" ht="15.75" customHeight="1">
      <c r="C914" s="47"/>
    </row>
    <row r="915" ht="15.75" customHeight="1">
      <c r="C915" s="47"/>
    </row>
    <row r="916" ht="15.75" customHeight="1">
      <c r="C916" s="47"/>
    </row>
    <row r="917" ht="15.75" customHeight="1">
      <c r="C917" s="47"/>
    </row>
    <row r="918" ht="15.75" customHeight="1">
      <c r="C918" s="47"/>
    </row>
    <row r="919" ht="15.75" customHeight="1">
      <c r="C919" s="47"/>
    </row>
    <row r="920" ht="15.75" customHeight="1">
      <c r="C920" s="47"/>
    </row>
    <row r="921" ht="15.75" customHeight="1">
      <c r="C921" s="47"/>
    </row>
    <row r="922" ht="15.75" customHeight="1">
      <c r="C922" s="47"/>
    </row>
    <row r="923" ht="15.75" customHeight="1">
      <c r="C923" s="47"/>
    </row>
    <row r="924" ht="15.75" customHeight="1">
      <c r="C924" s="47"/>
    </row>
    <row r="925" ht="15.75" customHeight="1">
      <c r="C925" s="47"/>
    </row>
    <row r="926" ht="15.75" customHeight="1">
      <c r="C926" s="47"/>
    </row>
    <row r="927" ht="15.75" customHeight="1">
      <c r="C927" s="47"/>
    </row>
    <row r="928" ht="15.75" customHeight="1">
      <c r="C928" s="47"/>
    </row>
    <row r="929" ht="15.75" customHeight="1">
      <c r="C929" s="47"/>
    </row>
    <row r="930" ht="15.75" customHeight="1">
      <c r="C930" s="47"/>
    </row>
    <row r="931" ht="15.75" customHeight="1">
      <c r="C931" s="47"/>
    </row>
    <row r="932" ht="15.75" customHeight="1">
      <c r="C932" s="47"/>
    </row>
    <row r="933" ht="15.75" customHeight="1">
      <c r="C933" s="47"/>
    </row>
    <row r="934" ht="15.75" customHeight="1">
      <c r="C934" s="47"/>
    </row>
    <row r="935" ht="15.75" customHeight="1">
      <c r="C935" s="47"/>
    </row>
    <row r="936" ht="15.75" customHeight="1">
      <c r="C936" s="47"/>
    </row>
    <row r="937" ht="15.75" customHeight="1">
      <c r="C937" s="47"/>
    </row>
    <row r="938" ht="15.75" customHeight="1">
      <c r="C938" s="47"/>
    </row>
    <row r="939" ht="15.75" customHeight="1">
      <c r="C939" s="47"/>
    </row>
    <row r="940" ht="15.75" customHeight="1">
      <c r="C940" s="47"/>
    </row>
    <row r="941" ht="15.75" customHeight="1">
      <c r="C941" s="47"/>
    </row>
    <row r="942" ht="15.75" customHeight="1">
      <c r="C942" s="47"/>
    </row>
    <row r="943" ht="15.75" customHeight="1">
      <c r="C943" s="47"/>
    </row>
    <row r="944" ht="15.75" customHeight="1">
      <c r="C944" s="47"/>
    </row>
    <row r="945" ht="15.75" customHeight="1">
      <c r="C945" s="47"/>
    </row>
    <row r="946" ht="15.75" customHeight="1">
      <c r="C946" s="47"/>
    </row>
    <row r="947" ht="15.75" customHeight="1">
      <c r="C947" s="47"/>
    </row>
    <row r="948" ht="15.75" customHeight="1">
      <c r="C948" s="47"/>
    </row>
    <row r="949" ht="15.75" customHeight="1">
      <c r="C949" s="47"/>
    </row>
    <row r="950" ht="15.75" customHeight="1">
      <c r="C950" s="47"/>
    </row>
    <row r="951" ht="15.75" customHeight="1">
      <c r="C951" s="47"/>
    </row>
    <row r="952" ht="15.75" customHeight="1">
      <c r="C952" s="47"/>
    </row>
    <row r="953" ht="15.75" customHeight="1">
      <c r="C953" s="47"/>
    </row>
    <row r="954" ht="15.75" customHeight="1">
      <c r="C954" s="47"/>
    </row>
    <row r="955" ht="15.75" customHeight="1">
      <c r="C955" s="47"/>
    </row>
    <row r="956" ht="15.75" customHeight="1">
      <c r="C956" s="47"/>
    </row>
    <row r="957" ht="15.75" customHeight="1">
      <c r="C957" s="47"/>
    </row>
    <row r="958" ht="15.75" customHeight="1">
      <c r="C958" s="47"/>
    </row>
    <row r="959" ht="15.75" customHeight="1">
      <c r="C959" s="47"/>
    </row>
    <row r="960" ht="15.75" customHeight="1">
      <c r="C960" s="47"/>
    </row>
    <row r="961" ht="15.75" customHeight="1">
      <c r="C961" s="47"/>
    </row>
    <row r="962" ht="15.75" customHeight="1">
      <c r="C962" s="47"/>
    </row>
    <row r="963" ht="15.75" customHeight="1">
      <c r="C963" s="47"/>
    </row>
    <row r="964" ht="15.75" customHeight="1">
      <c r="C964" s="47"/>
    </row>
    <row r="965" ht="15.75" customHeight="1">
      <c r="C965" s="47"/>
    </row>
    <row r="966" ht="15.75" customHeight="1">
      <c r="C966" s="47"/>
    </row>
    <row r="967" ht="15.75" customHeight="1">
      <c r="C967" s="47"/>
    </row>
    <row r="968" ht="15.75" customHeight="1">
      <c r="C968" s="47"/>
    </row>
    <row r="969" ht="15.75" customHeight="1">
      <c r="C969" s="47"/>
    </row>
    <row r="970" ht="15.75" customHeight="1">
      <c r="C970" s="47"/>
    </row>
    <row r="971" ht="15.75" customHeight="1">
      <c r="C971" s="47"/>
    </row>
    <row r="972" ht="15.75" customHeight="1">
      <c r="C972" s="47"/>
    </row>
    <row r="973" ht="15.75" customHeight="1">
      <c r="C973" s="47"/>
    </row>
    <row r="974" ht="15.75" customHeight="1">
      <c r="C974" s="47"/>
    </row>
    <row r="975" ht="15.75" customHeight="1">
      <c r="C975" s="47"/>
    </row>
    <row r="976" ht="15.75" customHeight="1">
      <c r="C976" s="47"/>
    </row>
    <row r="977" ht="15.75" customHeight="1">
      <c r="C977" s="47"/>
    </row>
    <row r="978" ht="15.75" customHeight="1">
      <c r="C978" s="47"/>
    </row>
    <row r="979" ht="15.75" customHeight="1">
      <c r="C979" s="47"/>
    </row>
    <row r="980" ht="15.75" customHeight="1">
      <c r="C980" s="47"/>
    </row>
    <row r="981" ht="15.75" customHeight="1">
      <c r="C981" s="47"/>
    </row>
    <row r="982" ht="15.75" customHeight="1">
      <c r="C982" s="47"/>
    </row>
    <row r="983" ht="15.75" customHeight="1">
      <c r="C983" s="47"/>
    </row>
    <row r="984" ht="15.75" customHeight="1">
      <c r="C984" s="47"/>
    </row>
    <row r="985" ht="15.75" customHeight="1">
      <c r="C985" s="47"/>
    </row>
    <row r="986" ht="15.75" customHeight="1">
      <c r="C986" s="47"/>
    </row>
    <row r="987" ht="15.75" customHeight="1">
      <c r="C987" s="47"/>
    </row>
    <row r="988" ht="15.75" customHeight="1">
      <c r="C988" s="47"/>
    </row>
    <row r="989" ht="15.75" customHeight="1">
      <c r="C989" s="47"/>
    </row>
    <row r="990" ht="15.75" customHeight="1">
      <c r="C990" s="47"/>
    </row>
    <row r="991" ht="15.75" customHeight="1">
      <c r="C991" s="47"/>
    </row>
    <row r="992" ht="15.75" customHeight="1">
      <c r="C992" s="47"/>
    </row>
    <row r="993" ht="15.75" customHeight="1">
      <c r="C993" s="47"/>
    </row>
    <row r="994" ht="15.75" customHeight="1">
      <c r="C994" s="47"/>
    </row>
    <row r="995" ht="15.75" customHeight="1">
      <c r="C995" s="47"/>
    </row>
    <row r="996" ht="15.75" customHeight="1">
      <c r="C996" s="47"/>
    </row>
    <row r="997" ht="15.75" customHeight="1">
      <c r="C997" s="47"/>
    </row>
    <row r="998" ht="15.75" customHeight="1">
      <c r="C998" s="47"/>
    </row>
    <row r="999" ht="15.75" customHeight="1">
      <c r="C999" s="47"/>
    </row>
    <row r="1000" ht="15.75" customHeight="1">
      <c r="C1000" s="47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hidden="1" min="7" max="7" width="7.71"/>
    <col customWidth="1" hidden="1" min="8" max="8" width="7.0"/>
    <col customWidth="1" hidden="1" min="9" max="9" width="15.0"/>
    <col customWidth="1" hidden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L2" s="7">
        <f>SUM(L8:L17)</f>
        <v>0.05034392929</v>
      </c>
      <c r="M2" s="8" t="s">
        <v>1</v>
      </c>
      <c r="N2" s="9" t="s">
        <v>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L3" s="13"/>
      <c r="M3" s="3"/>
      <c r="N3" s="9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>
        <f>Julho!F4</f>
        <v>130359.0938</v>
      </c>
      <c r="E4" s="15">
        <f>IF(SUM(I8:I17)&lt;=D4,SUM(I8:I17),"VALOR ACIMA DO DISPONÍVEL")</f>
        <v>109501.6388</v>
      </c>
      <c r="F4" s="16">
        <f>(E4*L2)+E4+(D4-E4)</f>
        <v>135871.8366</v>
      </c>
      <c r="G4" s="3"/>
      <c r="H4" s="3"/>
      <c r="L4" s="17">
        <f>F4/100000-1</f>
        <v>0.3587183657</v>
      </c>
      <c r="M4" s="8" t="s">
        <v>1</v>
      </c>
      <c r="N4" s="9" t="s">
        <v>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2" t="s">
        <v>29</v>
      </c>
      <c r="E8" s="23">
        <v>0.1</v>
      </c>
      <c r="F8" s="33">
        <v>16.71</v>
      </c>
      <c r="G8" s="25">
        <f t="shared" ref="G8:G17" si="1">IFERROR(((E8*$D$4)/100)/F8,0)</f>
        <v>7.801262347</v>
      </c>
      <c r="H8" s="26">
        <f t="shared" ref="H8:H17" si="2">G8</f>
        <v>7.801262347</v>
      </c>
      <c r="I8" s="27">
        <f t="shared" ref="I8:I17" si="3">H8*F8*100</f>
        <v>13035.90938</v>
      </c>
      <c r="J8" s="28">
        <f t="shared" ref="J8:J17" si="4">I8/$E$4</f>
        <v>0.119047619</v>
      </c>
      <c r="K8" s="35">
        <v>15.86</v>
      </c>
      <c r="L8" s="29">
        <f t="shared" ref="L8:L17" si="5">IFERROR((K8/F8-1)*J8,0)</f>
        <v>-0.006055683794</v>
      </c>
      <c r="M8" s="30">
        <f t="shared" ref="M8:M17" si="6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1">
        <v>2.0</v>
      </c>
      <c r="D9" s="32" t="s">
        <v>30</v>
      </c>
      <c r="E9" s="23">
        <v>0.1</v>
      </c>
      <c r="F9" s="33">
        <v>35.25</v>
      </c>
      <c r="G9" s="25">
        <f t="shared" si="1"/>
        <v>3.698130321</v>
      </c>
      <c r="H9" s="26">
        <f t="shared" si="2"/>
        <v>3.698130321</v>
      </c>
      <c r="I9" s="27">
        <f t="shared" si="3"/>
        <v>13035.90938</v>
      </c>
      <c r="J9" s="28">
        <f t="shared" si="4"/>
        <v>0.119047619</v>
      </c>
      <c r="K9" s="35">
        <v>42.95</v>
      </c>
      <c r="L9" s="29">
        <f t="shared" si="5"/>
        <v>0.02600472813</v>
      </c>
      <c r="M9" s="30">
        <f t="shared" si="6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1">
        <v>3.0</v>
      </c>
      <c r="D10" s="32" t="s">
        <v>31</v>
      </c>
      <c r="E10" s="23">
        <v>0.09</v>
      </c>
      <c r="F10" s="33">
        <v>9.89</v>
      </c>
      <c r="G10" s="25">
        <f t="shared" si="1"/>
        <v>11.86280935</v>
      </c>
      <c r="H10" s="26">
        <f t="shared" si="2"/>
        <v>11.86280935</v>
      </c>
      <c r="I10" s="27">
        <f t="shared" si="3"/>
        <v>11732.31844</v>
      </c>
      <c r="J10" s="28">
        <f t="shared" si="4"/>
        <v>0.1071428571</v>
      </c>
      <c r="K10" s="35">
        <v>10.19</v>
      </c>
      <c r="L10" s="29">
        <f t="shared" si="5"/>
        <v>0.003250036112</v>
      </c>
      <c r="M10" s="30">
        <f t="shared" si="6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1">
        <v>4.0</v>
      </c>
      <c r="D11" s="32" t="s">
        <v>32</v>
      </c>
      <c r="E11" s="23">
        <v>0.09</v>
      </c>
      <c r="F11" s="33">
        <v>43.47</v>
      </c>
      <c r="G11" s="25">
        <f t="shared" si="1"/>
        <v>2.698946042</v>
      </c>
      <c r="H11" s="26">
        <f t="shared" si="2"/>
        <v>2.698946042</v>
      </c>
      <c r="I11" s="27">
        <f t="shared" si="3"/>
        <v>11732.31844</v>
      </c>
      <c r="J11" s="28">
        <f t="shared" si="4"/>
        <v>0.1071428571</v>
      </c>
      <c r="K11" s="35">
        <v>48.33</v>
      </c>
      <c r="L11" s="29">
        <f t="shared" si="5"/>
        <v>0.01197870453</v>
      </c>
      <c r="M11" s="30">
        <f t="shared" si="6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1">
        <v>5.0</v>
      </c>
      <c r="D12" s="32" t="s">
        <v>33</v>
      </c>
      <c r="E12" s="23">
        <v>0.08</v>
      </c>
      <c r="F12" s="33">
        <v>29.0</v>
      </c>
      <c r="G12" s="25">
        <f t="shared" si="1"/>
        <v>3.596112933</v>
      </c>
      <c r="H12" s="26">
        <f t="shared" si="2"/>
        <v>3.596112933</v>
      </c>
      <c r="I12" s="27">
        <f t="shared" si="3"/>
        <v>10428.72751</v>
      </c>
      <c r="J12" s="28">
        <f t="shared" si="4"/>
        <v>0.09523809524</v>
      </c>
      <c r="K12" s="35">
        <v>34.66</v>
      </c>
      <c r="L12" s="29">
        <f t="shared" si="5"/>
        <v>0.01858784893</v>
      </c>
      <c r="M12" s="30">
        <f t="shared" si="6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1">
        <v>6.0</v>
      </c>
      <c r="D13" s="32" t="s">
        <v>34</v>
      </c>
      <c r="E13" s="23">
        <v>0.09</v>
      </c>
      <c r="F13" s="33">
        <v>18.9</v>
      </c>
      <c r="G13" s="25">
        <f t="shared" si="1"/>
        <v>6.207575896</v>
      </c>
      <c r="H13" s="26">
        <f t="shared" si="2"/>
        <v>6.207575896</v>
      </c>
      <c r="I13" s="27">
        <f t="shared" si="3"/>
        <v>11732.31844</v>
      </c>
      <c r="J13" s="28">
        <f t="shared" si="4"/>
        <v>0.1071428571</v>
      </c>
      <c r="K13" s="35">
        <v>19.85</v>
      </c>
      <c r="L13" s="29">
        <f t="shared" si="5"/>
        <v>0.005385487528</v>
      </c>
      <c r="M13" s="30">
        <f t="shared" si="6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1">
        <v>7.0</v>
      </c>
      <c r="D14" s="32" t="s">
        <v>35</v>
      </c>
      <c r="E14" s="23">
        <v>0.07</v>
      </c>
      <c r="F14" s="33">
        <v>10.76</v>
      </c>
      <c r="G14" s="25">
        <f t="shared" si="1"/>
        <v>8.480610192</v>
      </c>
      <c r="H14" s="26">
        <f t="shared" si="2"/>
        <v>8.480610192</v>
      </c>
      <c r="I14" s="27">
        <f t="shared" si="3"/>
        <v>9125.136567</v>
      </c>
      <c r="J14" s="28">
        <f t="shared" si="4"/>
        <v>0.08333333333</v>
      </c>
      <c r="K14" s="35">
        <v>11.85</v>
      </c>
      <c r="L14" s="29">
        <f t="shared" si="5"/>
        <v>0.008441759603</v>
      </c>
      <c r="M14" s="30">
        <f t="shared" si="6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1">
        <v>8.0</v>
      </c>
      <c r="D15" s="32" t="s">
        <v>36</v>
      </c>
      <c r="E15" s="23">
        <v>0.07</v>
      </c>
      <c r="F15" s="33">
        <v>12.89</v>
      </c>
      <c r="G15" s="25">
        <f t="shared" si="1"/>
        <v>7.079237057</v>
      </c>
      <c r="H15" s="26">
        <f t="shared" si="2"/>
        <v>7.079237057</v>
      </c>
      <c r="I15" s="27">
        <f t="shared" si="3"/>
        <v>9125.136567</v>
      </c>
      <c r="J15" s="28">
        <f t="shared" si="4"/>
        <v>0.08333333333</v>
      </c>
      <c r="K15" s="35">
        <v>12.46</v>
      </c>
      <c r="L15" s="29">
        <f t="shared" si="5"/>
        <v>-0.002779932764</v>
      </c>
      <c r="M15" s="30">
        <f t="shared" si="6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1">
        <v>9.0</v>
      </c>
      <c r="D16" s="32" t="s">
        <v>37</v>
      </c>
      <c r="E16" s="23">
        <v>0.07</v>
      </c>
      <c r="F16" s="33">
        <v>22.7</v>
      </c>
      <c r="G16" s="25">
        <f t="shared" si="1"/>
        <v>4.01988395</v>
      </c>
      <c r="H16" s="26">
        <f t="shared" si="2"/>
        <v>4.01988395</v>
      </c>
      <c r="I16" s="27">
        <f t="shared" si="3"/>
        <v>9125.136567</v>
      </c>
      <c r="J16" s="28">
        <f t="shared" si="4"/>
        <v>0.08333333333</v>
      </c>
      <c r="K16" s="35">
        <v>21.25</v>
      </c>
      <c r="L16" s="29">
        <f t="shared" si="5"/>
        <v>-0.005323054332</v>
      </c>
      <c r="M16" s="30">
        <f t="shared" si="6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1">
        <v>10.0</v>
      </c>
      <c r="D17" s="32" t="s">
        <v>38</v>
      </c>
      <c r="E17" s="23">
        <v>0.08</v>
      </c>
      <c r="F17" s="33">
        <v>53.94</v>
      </c>
      <c r="G17" s="25">
        <f t="shared" si="1"/>
        <v>1.93339405</v>
      </c>
      <c r="H17" s="26">
        <f t="shared" si="2"/>
        <v>1.93339405</v>
      </c>
      <c r="I17" s="27">
        <f t="shared" si="3"/>
        <v>10428.72751</v>
      </c>
      <c r="J17" s="28">
        <f t="shared" si="4"/>
        <v>0.09523809524</v>
      </c>
      <c r="K17" s="35">
        <v>48.76</v>
      </c>
      <c r="L17" s="29">
        <f t="shared" si="5"/>
        <v>-0.009145964652</v>
      </c>
      <c r="M17" s="30">
        <f t="shared" si="6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6" t="s">
        <v>24</v>
      </c>
      <c r="D18" s="5"/>
      <c r="E18" s="6"/>
      <c r="F18" s="37">
        <f>D4</f>
        <v>130359.0938</v>
      </c>
      <c r="G18" s="38"/>
      <c r="H18" s="38"/>
      <c r="I18" s="38"/>
      <c r="J18" s="37"/>
      <c r="K18" s="39">
        <f>F4</f>
        <v>135871.8366</v>
      </c>
      <c r="L18" s="40">
        <f t="shared" ref="L18:L19" si="7">(K18/F18-1)</f>
        <v>0.04228890061</v>
      </c>
      <c r="M18" s="6"/>
      <c r="N18" s="4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6" t="s">
        <v>26</v>
      </c>
      <c r="D19" s="5"/>
      <c r="E19" s="6"/>
      <c r="F19" s="42">
        <v>100967.2</v>
      </c>
      <c r="G19" s="43"/>
      <c r="H19" s="43"/>
      <c r="I19" s="43"/>
      <c r="J19" s="44"/>
      <c r="K19" s="45">
        <v>102673.28</v>
      </c>
      <c r="L19" s="40">
        <f t="shared" si="7"/>
        <v>0.01689736865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7"/>
    </row>
    <row r="221" ht="15.75" customHeight="1">
      <c r="C221" s="47"/>
    </row>
    <row r="222" ht="15.75" customHeight="1">
      <c r="C222" s="47"/>
    </row>
    <row r="223" ht="15.75" customHeight="1">
      <c r="C223" s="47"/>
    </row>
    <row r="224" ht="15.75" customHeight="1">
      <c r="C224" s="47"/>
    </row>
    <row r="225" ht="15.75" customHeight="1">
      <c r="C225" s="47"/>
    </row>
    <row r="226" ht="15.75" customHeight="1">
      <c r="C226" s="47"/>
    </row>
    <row r="227" ht="15.75" customHeight="1">
      <c r="C227" s="47"/>
    </row>
    <row r="228" ht="15.75" customHeight="1">
      <c r="C228" s="47"/>
    </row>
    <row r="229" ht="15.75" customHeight="1">
      <c r="C229" s="47"/>
    </row>
    <row r="230" ht="15.75" customHeight="1">
      <c r="C230" s="47"/>
    </row>
    <row r="231" ht="15.75" customHeight="1">
      <c r="C231" s="47"/>
    </row>
    <row r="232" ht="15.75" customHeight="1">
      <c r="C232" s="47"/>
    </row>
    <row r="233" ht="15.75" customHeight="1">
      <c r="C233" s="47"/>
    </row>
    <row r="234" ht="15.75" customHeight="1">
      <c r="C234" s="47"/>
    </row>
    <row r="235" ht="15.75" customHeight="1">
      <c r="C235" s="47"/>
    </row>
    <row r="236" ht="15.75" customHeight="1">
      <c r="C236" s="47"/>
    </row>
    <row r="237" ht="15.75" customHeight="1">
      <c r="C237" s="47"/>
    </row>
    <row r="238" ht="15.75" customHeight="1">
      <c r="C238" s="47"/>
    </row>
    <row r="239" ht="15.75" customHeight="1">
      <c r="C239" s="47"/>
    </row>
    <row r="240" ht="15.75" customHeight="1">
      <c r="C240" s="47"/>
    </row>
    <row r="241" ht="15.75" customHeight="1">
      <c r="C241" s="47"/>
    </row>
    <row r="242" ht="15.75" customHeight="1">
      <c r="C242" s="47"/>
    </row>
    <row r="243" ht="15.75" customHeight="1">
      <c r="C243" s="47"/>
    </row>
    <row r="244" ht="15.75" customHeight="1">
      <c r="C244" s="47"/>
    </row>
    <row r="245" ht="15.75" customHeight="1">
      <c r="C245" s="47"/>
    </row>
    <row r="246" ht="15.75" customHeight="1">
      <c r="C246" s="47"/>
    </row>
    <row r="247" ht="15.75" customHeight="1">
      <c r="C247" s="47"/>
    </row>
    <row r="248" ht="15.75" customHeight="1">
      <c r="C248" s="47"/>
    </row>
    <row r="249" ht="15.75" customHeight="1">
      <c r="C249" s="47"/>
    </row>
    <row r="250" ht="15.75" customHeight="1">
      <c r="C250" s="47"/>
    </row>
    <row r="251" ht="15.75" customHeight="1">
      <c r="C251" s="47"/>
    </row>
    <row r="252" ht="15.75" customHeight="1">
      <c r="C252" s="47"/>
    </row>
    <row r="253" ht="15.75" customHeight="1">
      <c r="C253" s="47"/>
    </row>
    <row r="254" ht="15.75" customHeight="1">
      <c r="C254" s="47"/>
    </row>
    <row r="255" ht="15.75" customHeight="1">
      <c r="C255" s="47"/>
    </row>
    <row r="256" ht="15.75" customHeight="1">
      <c r="C256" s="47"/>
    </row>
    <row r="257" ht="15.75" customHeight="1">
      <c r="C257" s="47"/>
    </row>
    <row r="258" ht="15.75" customHeight="1">
      <c r="C258" s="47"/>
    </row>
    <row r="259" ht="15.75" customHeight="1">
      <c r="C259" s="47"/>
    </row>
    <row r="260" ht="15.75" customHeight="1">
      <c r="C260" s="47"/>
    </row>
    <row r="261" ht="15.75" customHeight="1">
      <c r="C261" s="47"/>
    </row>
    <row r="262" ht="15.75" customHeight="1">
      <c r="C262" s="47"/>
    </row>
    <row r="263" ht="15.75" customHeight="1">
      <c r="C263" s="47"/>
    </row>
    <row r="264" ht="15.75" customHeight="1">
      <c r="C264" s="47"/>
    </row>
    <row r="265" ht="15.75" customHeight="1">
      <c r="C265" s="47"/>
    </row>
    <row r="266" ht="15.75" customHeight="1">
      <c r="C266" s="47"/>
    </row>
    <row r="267" ht="15.75" customHeight="1">
      <c r="C267" s="47"/>
    </row>
    <row r="268" ht="15.75" customHeight="1">
      <c r="C268" s="47"/>
    </row>
    <row r="269" ht="15.75" customHeight="1">
      <c r="C269" s="47"/>
    </row>
    <row r="270" ht="15.75" customHeight="1">
      <c r="C270" s="47"/>
    </row>
    <row r="271" ht="15.75" customHeight="1">
      <c r="C271" s="47"/>
    </row>
    <row r="272" ht="15.75" customHeight="1">
      <c r="C272" s="47"/>
    </row>
    <row r="273" ht="15.75" customHeight="1">
      <c r="C273" s="47"/>
    </row>
    <row r="274" ht="15.75" customHeight="1">
      <c r="C274" s="47"/>
    </row>
    <row r="275" ht="15.75" customHeight="1">
      <c r="C275" s="47"/>
    </row>
    <row r="276" ht="15.75" customHeight="1">
      <c r="C276" s="47"/>
    </row>
    <row r="277" ht="15.75" customHeight="1">
      <c r="C277" s="47"/>
    </row>
    <row r="278" ht="15.75" customHeight="1">
      <c r="C278" s="47"/>
    </row>
    <row r="279" ht="15.75" customHeight="1">
      <c r="C279" s="47"/>
    </row>
    <row r="280" ht="15.75" customHeight="1">
      <c r="C280" s="47"/>
    </row>
    <row r="281" ht="15.75" customHeight="1">
      <c r="C281" s="47"/>
    </row>
    <row r="282" ht="15.75" customHeight="1">
      <c r="C282" s="47"/>
    </row>
    <row r="283" ht="15.75" customHeight="1">
      <c r="C283" s="47"/>
    </row>
    <row r="284" ht="15.75" customHeight="1">
      <c r="C284" s="47"/>
    </row>
    <row r="285" ht="15.75" customHeight="1">
      <c r="C285" s="47"/>
    </row>
    <row r="286" ht="15.75" customHeight="1">
      <c r="C286" s="47"/>
    </row>
    <row r="287" ht="15.75" customHeight="1">
      <c r="C287" s="47"/>
    </row>
    <row r="288" ht="15.75" customHeight="1">
      <c r="C288" s="47"/>
    </row>
    <row r="289" ht="15.75" customHeight="1">
      <c r="C289" s="47"/>
    </row>
    <row r="290" ht="15.75" customHeight="1">
      <c r="C290" s="47"/>
    </row>
    <row r="291" ht="15.75" customHeight="1">
      <c r="C291" s="47"/>
    </row>
    <row r="292" ht="15.75" customHeight="1">
      <c r="C292" s="47"/>
    </row>
    <row r="293" ht="15.75" customHeight="1">
      <c r="C293" s="47"/>
    </row>
    <row r="294" ht="15.75" customHeight="1">
      <c r="C294" s="47"/>
    </row>
    <row r="295" ht="15.75" customHeight="1">
      <c r="C295" s="47"/>
    </row>
    <row r="296" ht="15.75" customHeight="1">
      <c r="C296" s="47"/>
    </row>
    <row r="297" ht="15.75" customHeight="1">
      <c r="C297" s="47"/>
    </row>
    <row r="298" ht="15.75" customHeight="1">
      <c r="C298" s="47"/>
    </row>
    <row r="299" ht="15.75" customHeight="1">
      <c r="C299" s="47"/>
    </row>
    <row r="300" ht="15.75" customHeight="1">
      <c r="C300" s="47"/>
    </row>
    <row r="301" ht="15.75" customHeight="1">
      <c r="C301" s="47"/>
    </row>
    <row r="302" ht="15.75" customHeight="1">
      <c r="C302" s="47"/>
    </row>
    <row r="303" ht="15.75" customHeight="1">
      <c r="C303" s="47"/>
    </row>
    <row r="304" ht="15.75" customHeight="1">
      <c r="C304" s="47"/>
    </row>
    <row r="305" ht="15.75" customHeight="1">
      <c r="C305" s="47"/>
    </row>
    <row r="306" ht="15.75" customHeight="1">
      <c r="C306" s="47"/>
    </row>
    <row r="307" ht="15.75" customHeight="1">
      <c r="C307" s="47"/>
    </row>
    <row r="308" ht="15.75" customHeight="1">
      <c r="C308" s="47"/>
    </row>
    <row r="309" ht="15.75" customHeight="1">
      <c r="C309" s="47"/>
    </row>
    <row r="310" ht="15.75" customHeight="1">
      <c r="C310" s="47"/>
    </row>
    <row r="311" ht="15.75" customHeight="1">
      <c r="C311" s="47"/>
    </row>
    <row r="312" ht="15.75" customHeight="1">
      <c r="C312" s="47"/>
    </row>
    <row r="313" ht="15.75" customHeight="1">
      <c r="C313" s="47"/>
    </row>
    <row r="314" ht="15.75" customHeight="1">
      <c r="C314" s="47"/>
    </row>
    <row r="315" ht="15.75" customHeight="1">
      <c r="C315" s="47"/>
    </row>
    <row r="316" ht="15.75" customHeight="1">
      <c r="C316" s="47"/>
    </row>
    <row r="317" ht="15.75" customHeight="1">
      <c r="C317" s="47"/>
    </row>
    <row r="318" ht="15.75" customHeight="1">
      <c r="C318" s="47"/>
    </row>
    <row r="319" ht="15.75" customHeight="1">
      <c r="C319" s="47"/>
    </row>
    <row r="320" ht="15.75" customHeight="1">
      <c r="C320" s="47"/>
    </row>
    <row r="321" ht="15.75" customHeight="1">
      <c r="C321" s="47"/>
    </row>
    <row r="322" ht="15.75" customHeight="1">
      <c r="C322" s="47"/>
    </row>
    <row r="323" ht="15.75" customHeight="1">
      <c r="C323" s="47"/>
    </row>
    <row r="324" ht="15.75" customHeight="1">
      <c r="C324" s="47"/>
    </row>
    <row r="325" ht="15.75" customHeight="1">
      <c r="C325" s="47"/>
    </row>
    <row r="326" ht="15.75" customHeight="1">
      <c r="C326" s="47"/>
    </row>
    <row r="327" ht="15.75" customHeight="1">
      <c r="C327" s="47"/>
    </row>
    <row r="328" ht="15.75" customHeight="1">
      <c r="C328" s="47"/>
    </row>
    <row r="329" ht="15.75" customHeight="1">
      <c r="C329" s="47"/>
    </row>
    <row r="330" ht="15.75" customHeight="1">
      <c r="C330" s="47"/>
    </row>
    <row r="331" ht="15.75" customHeight="1">
      <c r="C331" s="47"/>
    </row>
    <row r="332" ht="15.75" customHeight="1">
      <c r="C332" s="47"/>
    </row>
    <row r="333" ht="15.75" customHeight="1">
      <c r="C333" s="47"/>
    </row>
    <row r="334" ht="15.75" customHeight="1">
      <c r="C334" s="47"/>
    </row>
    <row r="335" ht="15.75" customHeight="1">
      <c r="C335" s="47"/>
    </row>
    <row r="336" ht="15.75" customHeight="1">
      <c r="C336" s="47"/>
    </row>
    <row r="337" ht="15.75" customHeight="1">
      <c r="C337" s="47"/>
    </row>
    <row r="338" ht="15.75" customHeight="1">
      <c r="C338" s="47"/>
    </row>
    <row r="339" ht="15.75" customHeight="1">
      <c r="C339" s="47"/>
    </row>
    <row r="340" ht="15.75" customHeight="1">
      <c r="C340" s="47"/>
    </row>
    <row r="341" ht="15.75" customHeight="1">
      <c r="C341" s="47"/>
    </row>
    <row r="342" ht="15.75" customHeight="1">
      <c r="C342" s="47"/>
    </row>
    <row r="343" ht="15.75" customHeight="1">
      <c r="C343" s="47"/>
    </row>
    <row r="344" ht="15.75" customHeight="1">
      <c r="C344" s="47"/>
    </row>
    <row r="345" ht="15.75" customHeight="1">
      <c r="C345" s="47"/>
    </row>
    <row r="346" ht="15.75" customHeight="1">
      <c r="C346" s="47"/>
    </row>
    <row r="347" ht="15.75" customHeight="1">
      <c r="C347" s="47"/>
    </row>
    <row r="348" ht="15.75" customHeight="1">
      <c r="C348" s="47"/>
    </row>
    <row r="349" ht="15.75" customHeight="1">
      <c r="C349" s="47"/>
    </row>
    <row r="350" ht="15.75" customHeight="1">
      <c r="C350" s="47"/>
    </row>
    <row r="351" ht="15.75" customHeight="1">
      <c r="C351" s="47"/>
    </row>
    <row r="352" ht="15.75" customHeight="1">
      <c r="C352" s="47"/>
    </row>
    <row r="353" ht="15.75" customHeight="1">
      <c r="C353" s="47"/>
    </row>
    <row r="354" ht="15.75" customHeight="1">
      <c r="C354" s="47"/>
    </row>
    <row r="355" ht="15.75" customHeight="1">
      <c r="C355" s="47"/>
    </row>
    <row r="356" ht="15.75" customHeight="1">
      <c r="C356" s="47"/>
    </row>
    <row r="357" ht="15.75" customHeight="1">
      <c r="C357" s="47"/>
    </row>
    <row r="358" ht="15.75" customHeight="1">
      <c r="C358" s="47"/>
    </row>
    <row r="359" ht="15.75" customHeight="1">
      <c r="C359" s="47"/>
    </row>
    <row r="360" ht="15.75" customHeight="1">
      <c r="C360" s="47"/>
    </row>
    <row r="361" ht="15.75" customHeight="1">
      <c r="C361" s="47"/>
    </row>
    <row r="362" ht="15.75" customHeight="1">
      <c r="C362" s="47"/>
    </row>
    <row r="363" ht="15.75" customHeight="1">
      <c r="C363" s="47"/>
    </row>
    <row r="364" ht="15.75" customHeight="1">
      <c r="C364" s="47"/>
    </row>
    <row r="365" ht="15.75" customHeight="1">
      <c r="C365" s="47"/>
    </row>
    <row r="366" ht="15.75" customHeight="1">
      <c r="C366" s="47"/>
    </row>
    <row r="367" ht="15.75" customHeight="1">
      <c r="C367" s="47"/>
    </row>
    <row r="368" ht="15.75" customHeight="1">
      <c r="C368" s="47"/>
    </row>
    <row r="369" ht="15.75" customHeight="1">
      <c r="C369" s="47"/>
    </row>
    <row r="370" ht="15.75" customHeight="1">
      <c r="C370" s="47"/>
    </row>
    <row r="371" ht="15.75" customHeight="1">
      <c r="C371" s="47"/>
    </row>
    <row r="372" ht="15.75" customHeight="1">
      <c r="C372" s="47"/>
    </row>
    <row r="373" ht="15.75" customHeight="1">
      <c r="C373" s="47"/>
    </row>
    <row r="374" ht="15.75" customHeight="1">
      <c r="C374" s="47"/>
    </row>
    <row r="375" ht="15.75" customHeight="1">
      <c r="C375" s="47"/>
    </row>
    <row r="376" ht="15.75" customHeight="1">
      <c r="C376" s="47"/>
    </row>
    <row r="377" ht="15.75" customHeight="1">
      <c r="C377" s="47"/>
    </row>
    <row r="378" ht="15.75" customHeight="1">
      <c r="C378" s="47"/>
    </row>
    <row r="379" ht="15.75" customHeight="1">
      <c r="C379" s="47"/>
    </row>
    <row r="380" ht="15.75" customHeight="1">
      <c r="C380" s="47"/>
    </row>
    <row r="381" ht="15.75" customHeight="1">
      <c r="C381" s="47"/>
    </row>
    <row r="382" ht="15.75" customHeight="1">
      <c r="C382" s="47"/>
    </row>
    <row r="383" ht="15.75" customHeight="1">
      <c r="C383" s="47"/>
    </row>
    <row r="384" ht="15.75" customHeight="1">
      <c r="C384" s="47"/>
    </row>
    <row r="385" ht="15.75" customHeight="1">
      <c r="C385" s="47"/>
    </row>
    <row r="386" ht="15.75" customHeight="1">
      <c r="C386" s="47"/>
    </row>
    <row r="387" ht="15.75" customHeight="1">
      <c r="C387" s="47"/>
    </row>
    <row r="388" ht="15.75" customHeight="1">
      <c r="C388" s="47"/>
    </row>
    <row r="389" ht="15.75" customHeight="1">
      <c r="C389" s="47"/>
    </row>
    <row r="390" ht="15.75" customHeight="1">
      <c r="C390" s="47"/>
    </row>
    <row r="391" ht="15.75" customHeight="1">
      <c r="C391" s="47"/>
    </row>
    <row r="392" ht="15.75" customHeight="1">
      <c r="C392" s="47"/>
    </row>
    <row r="393" ht="15.75" customHeight="1">
      <c r="C393" s="47"/>
    </row>
    <row r="394" ht="15.75" customHeight="1">
      <c r="C394" s="47"/>
    </row>
    <row r="395" ht="15.75" customHeight="1">
      <c r="C395" s="47"/>
    </row>
    <row r="396" ht="15.75" customHeight="1">
      <c r="C396" s="47"/>
    </row>
    <row r="397" ht="15.75" customHeight="1">
      <c r="C397" s="47"/>
    </row>
    <row r="398" ht="15.75" customHeight="1">
      <c r="C398" s="47"/>
    </row>
    <row r="399" ht="15.75" customHeight="1">
      <c r="C399" s="47"/>
    </row>
    <row r="400" ht="15.75" customHeight="1">
      <c r="C400" s="47"/>
    </row>
    <row r="401" ht="15.75" customHeight="1">
      <c r="C401" s="47"/>
    </row>
    <row r="402" ht="15.75" customHeight="1">
      <c r="C402" s="47"/>
    </row>
    <row r="403" ht="15.75" customHeight="1">
      <c r="C403" s="47"/>
    </row>
    <row r="404" ht="15.75" customHeight="1">
      <c r="C404" s="47"/>
    </row>
    <row r="405" ht="15.75" customHeight="1">
      <c r="C405" s="47"/>
    </row>
    <row r="406" ht="15.75" customHeight="1">
      <c r="C406" s="47"/>
    </row>
    <row r="407" ht="15.75" customHeight="1">
      <c r="C407" s="47"/>
    </row>
    <row r="408" ht="15.75" customHeight="1">
      <c r="C408" s="47"/>
    </row>
    <row r="409" ht="15.75" customHeight="1">
      <c r="C409" s="47"/>
    </row>
    <row r="410" ht="15.75" customHeight="1">
      <c r="C410" s="47"/>
    </row>
    <row r="411" ht="15.75" customHeight="1">
      <c r="C411" s="47"/>
    </row>
    <row r="412" ht="15.75" customHeight="1">
      <c r="C412" s="47"/>
    </row>
    <row r="413" ht="15.75" customHeight="1">
      <c r="C413" s="47"/>
    </row>
    <row r="414" ht="15.75" customHeight="1">
      <c r="C414" s="47"/>
    </row>
    <row r="415" ht="15.75" customHeight="1">
      <c r="C415" s="47"/>
    </row>
    <row r="416" ht="15.75" customHeight="1">
      <c r="C416" s="47"/>
    </row>
    <row r="417" ht="15.75" customHeight="1">
      <c r="C417" s="47"/>
    </row>
    <row r="418" ht="15.75" customHeight="1">
      <c r="C418" s="47"/>
    </row>
    <row r="419" ht="15.75" customHeight="1">
      <c r="C419" s="47"/>
    </row>
    <row r="420" ht="15.75" customHeight="1">
      <c r="C420" s="47"/>
    </row>
    <row r="421" ht="15.75" customHeight="1">
      <c r="C421" s="47"/>
    </row>
    <row r="422" ht="15.75" customHeight="1">
      <c r="C422" s="47"/>
    </row>
    <row r="423" ht="15.75" customHeight="1">
      <c r="C423" s="47"/>
    </row>
    <row r="424" ht="15.75" customHeight="1">
      <c r="C424" s="47"/>
    </row>
    <row r="425" ht="15.75" customHeight="1">
      <c r="C425" s="47"/>
    </row>
    <row r="426" ht="15.75" customHeight="1">
      <c r="C426" s="47"/>
    </row>
    <row r="427" ht="15.75" customHeight="1">
      <c r="C427" s="47"/>
    </row>
    <row r="428" ht="15.75" customHeight="1">
      <c r="C428" s="47"/>
    </row>
    <row r="429" ht="15.75" customHeight="1">
      <c r="C429" s="47"/>
    </row>
    <row r="430" ht="15.75" customHeight="1">
      <c r="C430" s="47"/>
    </row>
    <row r="431" ht="15.75" customHeight="1">
      <c r="C431" s="47"/>
    </row>
    <row r="432" ht="15.75" customHeight="1">
      <c r="C432" s="47"/>
    </row>
    <row r="433" ht="15.75" customHeight="1">
      <c r="C433" s="47"/>
    </row>
    <row r="434" ht="15.75" customHeight="1">
      <c r="C434" s="47"/>
    </row>
    <row r="435" ht="15.75" customHeight="1">
      <c r="C435" s="47"/>
    </row>
    <row r="436" ht="15.75" customHeight="1">
      <c r="C436" s="47"/>
    </row>
    <row r="437" ht="15.75" customHeight="1">
      <c r="C437" s="47"/>
    </row>
    <row r="438" ht="15.75" customHeight="1">
      <c r="C438" s="47"/>
    </row>
    <row r="439" ht="15.75" customHeight="1">
      <c r="C439" s="47"/>
    </row>
    <row r="440" ht="15.75" customHeight="1">
      <c r="C440" s="47"/>
    </row>
    <row r="441" ht="15.75" customHeight="1">
      <c r="C441" s="47"/>
    </row>
    <row r="442" ht="15.75" customHeight="1">
      <c r="C442" s="47"/>
    </row>
    <row r="443" ht="15.75" customHeight="1">
      <c r="C443" s="47"/>
    </row>
    <row r="444" ht="15.75" customHeight="1">
      <c r="C444" s="47"/>
    </row>
    <row r="445" ht="15.75" customHeight="1">
      <c r="C445" s="47"/>
    </row>
    <row r="446" ht="15.75" customHeight="1">
      <c r="C446" s="47"/>
    </row>
    <row r="447" ht="15.75" customHeight="1">
      <c r="C447" s="47"/>
    </row>
    <row r="448" ht="15.75" customHeight="1">
      <c r="C448" s="47"/>
    </row>
    <row r="449" ht="15.75" customHeight="1">
      <c r="C449" s="47"/>
    </row>
    <row r="450" ht="15.75" customHeight="1">
      <c r="C450" s="47"/>
    </row>
    <row r="451" ht="15.75" customHeight="1">
      <c r="C451" s="47"/>
    </row>
    <row r="452" ht="15.75" customHeight="1">
      <c r="C452" s="47"/>
    </row>
    <row r="453" ht="15.75" customHeight="1">
      <c r="C453" s="47"/>
    </row>
    <row r="454" ht="15.75" customHeight="1">
      <c r="C454" s="47"/>
    </row>
    <row r="455" ht="15.75" customHeight="1">
      <c r="C455" s="47"/>
    </row>
    <row r="456" ht="15.75" customHeight="1">
      <c r="C456" s="47"/>
    </row>
    <row r="457" ht="15.75" customHeight="1">
      <c r="C457" s="47"/>
    </row>
    <row r="458" ht="15.75" customHeight="1">
      <c r="C458" s="47"/>
    </row>
    <row r="459" ht="15.75" customHeight="1">
      <c r="C459" s="47"/>
    </row>
    <row r="460" ht="15.75" customHeight="1">
      <c r="C460" s="47"/>
    </row>
    <row r="461" ht="15.75" customHeight="1">
      <c r="C461" s="47"/>
    </row>
    <row r="462" ht="15.75" customHeight="1">
      <c r="C462" s="47"/>
    </row>
    <row r="463" ht="15.75" customHeight="1">
      <c r="C463" s="47"/>
    </row>
    <row r="464" ht="15.75" customHeight="1">
      <c r="C464" s="47"/>
    </row>
    <row r="465" ht="15.75" customHeight="1">
      <c r="C465" s="47"/>
    </row>
    <row r="466" ht="15.75" customHeight="1">
      <c r="C466" s="47"/>
    </row>
    <row r="467" ht="15.75" customHeight="1">
      <c r="C467" s="47"/>
    </row>
    <row r="468" ht="15.75" customHeight="1">
      <c r="C468" s="47"/>
    </row>
    <row r="469" ht="15.75" customHeight="1">
      <c r="C469" s="47"/>
    </row>
    <row r="470" ht="15.75" customHeight="1">
      <c r="C470" s="47"/>
    </row>
    <row r="471" ht="15.75" customHeight="1">
      <c r="C471" s="47"/>
    </row>
    <row r="472" ht="15.75" customHeight="1">
      <c r="C472" s="47"/>
    </row>
    <row r="473" ht="15.75" customHeight="1">
      <c r="C473" s="47"/>
    </row>
    <row r="474" ht="15.75" customHeight="1">
      <c r="C474" s="47"/>
    </row>
    <row r="475" ht="15.75" customHeight="1">
      <c r="C475" s="47"/>
    </row>
    <row r="476" ht="15.75" customHeight="1">
      <c r="C476" s="47"/>
    </row>
    <row r="477" ht="15.75" customHeight="1">
      <c r="C477" s="47"/>
    </row>
    <row r="478" ht="15.75" customHeight="1">
      <c r="C478" s="47"/>
    </row>
    <row r="479" ht="15.75" customHeight="1">
      <c r="C479" s="47"/>
    </row>
    <row r="480" ht="15.75" customHeight="1">
      <c r="C480" s="47"/>
    </row>
    <row r="481" ht="15.75" customHeight="1">
      <c r="C481" s="47"/>
    </row>
    <row r="482" ht="15.75" customHeight="1">
      <c r="C482" s="47"/>
    </row>
    <row r="483" ht="15.75" customHeight="1">
      <c r="C483" s="47"/>
    </row>
    <row r="484" ht="15.75" customHeight="1">
      <c r="C484" s="47"/>
    </row>
    <row r="485" ht="15.75" customHeight="1">
      <c r="C485" s="47"/>
    </row>
    <row r="486" ht="15.75" customHeight="1">
      <c r="C486" s="47"/>
    </row>
    <row r="487" ht="15.75" customHeight="1">
      <c r="C487" s="47"/>
    </row>
    <row r="488" ht="15.75" customHeight="1">
      <c r="C488" s="47"/>
    </row>
    <row r="489" ht="15.75" customHeight="1">
      <c r="C489" s="47"/>
    </row>
    <row r="490" ht="15.75" customHeight="1">
      <c r="C490" s="47"/>
    </row>
    <row r="491" ht="15.75" customHeight="1">
      <c r="C491" s="47"/>
    </row>
    <row r="492" ht="15.75" customHeight="1">
      <c r="C492" s="47"/>
    </row>
    <row r="493" ht="15.75" customHeight="1">
      <c r="C493" s="47"/>
    </row>
    <row r="494" ht="15.75" customHeight="1">
      <c r="C494" s="47"/>
    </row>
    <row r="495" ht="15.75" customHeight="1">
      <c r="C495" s="47"/>
    </row>
    <row r="496" ht="15.75" customHeight="1">
      <c r="C496" s="47"/>
    </row>
    <row r="497" ht="15.75" customHeight="1">
      <c r="C497" s="47"/>
    </row>
    <row r="498" ht="15.75" customHeight="1">
      <c r="C498" s="47"/>
    </row>
    <row r="499" ht="15.75" customHeight="1">
      <c r="C499" s="47"/>
    </row>
    <row r="500" ht="15.75" customHeight="1">
      <c r="C500" s="47"/>
    </row>
    <row r="501" ht="15.75" customHeight="1">
      <c r="C501" s="47"/>
    </row>
    <row r="502" ht="15.75" customHeight="1">
      <c r="C502" s="47"/>
    </row>
    <row r="503" ht="15.75" customHeight="1">
      <c r="C503" s="47"/>
    </row>
    <row r="504" ht="15.75" customHeight="1">
      <c r="C504" s="47"/>
    </row>
    <row r="505" ht="15.75" customHeight="1">
      <c r="C505" s="47"/>
    </row>
    <row r="506" ht="15.75" customHeight="1">
      <c r="C506" s="47"/>
    </row>
    <row r="507" ht="15.75" customHeight="1">
      <c r="C507" s="47"/>
    </row>
    <row r="508" ht="15.75" customHeight="1">
      <c r="C508" s="47"/>
    </row>
    <row r="509" ht="15.75" customHeight="1">
      <c r="C509" s="47"/>
    </row>
    <row r="510" ht="15.75" customHeight="1">
      <c r="C510" s="47"/>
    </row>
    <row r="511" ht="15.75" customHeight="1">
      <c r="C511" s="47"/>
    </row>
    <row r="512" ht="15.75" customHeight="1">
      <c r="C512" s="47"/>
    </row>
    <row r="513" ht="15.75" customHeight="1">
      <c r="C513" s="47"/>
    </row>
    <row r="514" ht="15.75" customHeight="1">
      <c r="C514" s="47"/>
    </row>
    <row r="515" ht="15.75" customHeight="1">
      <c r="C515" s="47"/>
    </row>
    <row r="516" ht="15.75" customHeight="1">
      <c r="C516" s="47"/>
    </row>
    <row r="517" ht="15.75" customHeight="1">
      <c r="C517" s="47"/>
    </row>
    <row r="518" ht="15.75" customHeight="1">
      <c r="C518" s="47"/>
    </row>
    <row r="519" ht="15.75" customHeight="1">
      <c r="C519" s="47"/>
    </row>
    <row r="520" ht="15.75" customHeight="1">
      <c r="C520" s="47"/>
    </row>
    <row r="521" ht="15.75" customHeight="1">
      <c r="C521" s="47"/>
    </row>
    <row r="522" ht="15.75" customHeight="1">
      <c r="C522" s="47"/>
    </row>
    <row r="523" ht="15.75" customHeight="1">
      <c r="C523" s="47"/>
    </row>
    <row r="524" ht="15.75" customHeight="1">
      <c r="C524" s="47"/>
    </row>
    <row r="525" ht="15.75" customHeight="1">
      <c r="C525" s="47"/>
    </row>
    <row r="526" ht="15.75" customHeight="1">
      <c r="C526" s="47"/>
    </row>
    <row r="527" ht="15.75" customHeight="1">
      <c r="C527" s="47"/>
    </row>
    <row r="528" ht="15.75" customHeight="1">
      <c r="C528" s="47"/>
    </row>
    <row r="529" ht="15.75" customHeight="1">
      <c r="C529" s="47"/>
    </row>
    <row r="530" ht="15.75" customHeight="1">
      <c r="C530" s="47"/>
    </row>
    <row r="531" ht="15.75" customHeight="1">
      <c r="C531" s="47"/>
    </row>
    <row r="532" ht="15.75" customHeight="1">
      <c r="C532" s="47"/>
    </row>
    <row r="533" ht="15.75" customHeight="1">
      <c r="C533" s="47"/>
    </row>
    <row r="534" ht="15.75" customHeight="1">
      <c r="C534" s="47"/>
    </row>
    <row r="535" ht="15.75" customHeight="1">
      <c r="C535" s="47"/>
    </row>
    <row r="536" ht="15.75" customHeight="1">
      <c r="C536" s="47"/>
    </row>
    <row r="537" ht="15.75" customHeight="1">
      <c r="C537" s="47"/>
    </row>
    <row r="538" ht="15.75" customHeight="1">
      <c r="C538" s="47"/>
    </row>
    <row r="539" ht="15.75" customHeight="1">
      <c r="C539" s="47"/>
    </row>
    <row r="540" ht="15.75" customHeight="1">
      <c r="C540" s="47"/>
    </row>
    <row r="541" ht="15.75" customHeight="1">
      <c r="C541" s="47"/>
    </row>
    <row r="542" ht="15.75" customHeight="1">
      <c r="C542" s="47"/>
    </row>
    <row r="543" ht="15.75" customHeight="1">
      <c r="C543" s="47"/>
    </row>
    <row r="544" ht="15.75" customHeight="1">
      <c r="C544" s="47"/>
    </row>
    <row r="545" ht="15.75" customHeight="1">
      <c r="C545" s="47"/>
    </row>
    <row r="546" ht="15.75" customHeight="1">
      <c r="C546" s="47"/>
    </row>
    <row r="547" ht="15.75" customHeight="1">
      <c r="C547" s="47"/>
    </row>
    <row r="548" ht="15.75" customHeight="1">
      <c r="C548" s="47"/>
    </row>
    <row r="549" ht="15.75" customHeight="1">
      <c r="C549" s="47"/>
    </row>
    <row r="550" ht="15.75" customHeight="1">
      <c r="C550" s="47"/>
    </row>
    <row r="551" ht="15.75" customHeight="1">
      <c r="C551" s="47"/>
    </row>
    <row r="552" ht="15.75" customHeight="1">
      <c r="C552" s="47"/>
    </row>
    <row r="553" ht="15.75" customHeight="1">
      <c r="C553" s="47"/>
    </row>
    <row r="554" ht="15.75" customHeight="1">
      <c r="C554" s="47"/>
    </row>
    <row r="555" ht="15.75" customHeight="1">
      <c r="C555" s="47"/>
    </row>
    <row r="556" ht="15.75" customHeight="1">
      <c r="C556" s="47"/>
    </row>
    <row r="557" ht="15.75" customHeight="1">
      <c r="C557" s="47"/>
    </row>
    <row r="558" ht="15.75" customHeight="1">
      <c r="C558" s="47"/>
    </row>
    <row r="559" ht="15.75" customHeight="1">
      <c r="C559" s="47"/>
    </row>
    <row r="560" ht="15.75" customHeight="1">
      <c r="C560" s="47"/>
    </row>
    <row r="561" ht="15.75" customHeight="1">
      <c r="C561" s="47"/>
    </row>
    <row r="562" ht="15.75" customHeight="1">
      <c r="C562" s="47"/>
    </row>
    <row r="563" ht="15.75" customHeight="1">
      <c r="C563" s="47"/>
    </row>
    <row r="564" ht="15.75" customHeight="1">
      <c r="C564" s="47"/>
    </row>
    <row r="565" ht="15.75" customHeight="1">
      <c r="C565" s="47"/>
    </row>
    <row r="566" ht="15.75" customHeight="1">
      <c r="C566" s="47"/>
    </row>
    <row r="567" ht="15.75" customHeight="1">
      <c r="C567" s="47"/>
    </row>
    <row r="568" ht="15.75" customHeight="1">
      <c r="C568" s="47"/>
    </row>
    <row r="569" ht="15.75" customHeight="1">
      <c r="C569" s="47"/>
    </row>
    <row r="570" ht="15.75" customHeight="1">
      <c r="C570" s="47"/>
    </row>
    <row r="571" ht="15.75" customHeight="1">
      <c r="C571" s="47"/>
    </row>
    <row r="572" ht="15.75" customHeight="1">
      <c r="C572" s="47"/>
    </row>
    <row r="573" ht="15.75" customHeight="1">
      <c r="C573" s="47"/>
    </row>
    <row r="574" ht="15.75" customHeight="1">
      <c r="C574" s="47"/>
    </row>
    <row r="575" ht="15.75" customHeight="1">
      <c r="C575" s="47"/>
    </row>
    <row r="576" ht="15.75" customHeight="1">
      <c r="C576" s="47"/>
    </row>
    <row r="577" ht="15.75" customHeight="1">
      <c r="C577" s="47"/>
    </row>
    <row r="578" ht="15.75" customHeight="1">
      <c r="C578" s="47"/>
    </row>
    <row r="579" ht="15.75" customHeight="1">
      <c r="C579" s="47"/>
    </row>
    <row r="580" ht="15.75" customHeight="1">
      <c r="C580" s="47"/>
    </row>
    <row r="581" ht="15.75" customHeight="1">
      <c r="C581" s="47"/>
    </row>
    <row r="582" ht="15.75" customHeight="1">
      <c r="C582" s="47"/>
    </row>
    <row r="583" ht="15.75" customHeight="1">
      <c r="C583" s="47"/>
    </row>
    <row r="584" ht="15.75" customHeight="1">
      <c r="C584" s="47"/>
    </row>
    <row r="585" ht="15.75" customHeight="1">
      <c r="C585" s="47"/>
    </row>
    <row r="586" ht="15.75" customHeight="1">
      <c r="C586" s="47"/>
    </row>
    <row r="587" ht="15.75" customHeight="1">
      <c r="C587" s="47"/>
    </row>
    <row r="588" ht="15.75" customHeight="1">
      <c r="C588" s="47"/>
    </row>
    <row r="589" ht="15.75" customHeight="1">
      <c r="C589" s="47"/>
    </row>
    <row r="590" ht="15.75" customHeight="1">
      <c r="C590" s="47"/>
    </row>
    <row r="591" ht="15.75" customHeight="1">
      <c r="C591" s="47"/>
    </row>
    <row r="592" ht="15.75" customHeight="1">
      <c r="C592" s="47"/>
    </row>
    <row r="593" ht="15.75" customHeight="1">
      <c r="C593" s="47"/>
    </row>
    <row r="594" ht="15.75" customHeight="1">
      <c r="C594" s="47"/>
    </row>
    <row r="595" ht="15.75" customHeight="1">
      <c r="C595" s="47"/>
    </row>
    <row r="596" ht="15.75" customHeight="1">
      <c r="C596" s="47"/>
    </row>
    <row r="597" ht="15.75" customHeight="1">
      <c r="C597" s="47"/>
    </row>
    <row r="598" ht="15.75" customHeight="1">
      <c r="C598" s="47"/>
    </row>
    <row r="599" ht="15.75" customHeight="1">
      <c r="C599" s="47"/>
    </row>
    <row r="600" ht="15.75" customHeight="1">
      <c r="C600" s="47"/>
    </row>
    <row r="601" ht="15.75" customHeight="1">
      <c r="C601" s="47"/>
    </row>
    <row r="602" ht="15.75" customHeight="1">
      <c r="C602" s="47"/>
    </row>
    <row r="603" ht="15.75" customHeight="1">
      <c r="C603" s="47"/>
    </row>
    <row r="604" ht="15.75" customHeight="1">
      <c r="C604" s="47"/>
    </row>
    <row r="605" ht="15.75" customHeight="1">
      <c r="C605" s="47"/>
    </row>
    <row r="606" ht="15.75" customHeight="1">
      <c r="C606" s="47"/>
    </row>
    <row r="607" ht="15.75" customHeight="1">
      <c r="C607" s="47"/>
    </row>
    <row r="608" ht="15.75" customHeight="1">
      <c r="C608" s="47"/>
    </row>
    <row r="609" ht="15.75" customHeight="1">
      <c r="C609" s="47"/>
    </row>
    <row r="610" ht="15.75" customHeight="1">
      <c r="C610" s="47"/>
    </row>
    <row r="611" ht="15.75" customHeight="1">
      <c r="C611" s="47"/>
    </row>
    <row r="612" ht="15.75" customHeight="1">
      <c r="C612" s="47"/>
    </row>
    <row r="613" ht="15.75" customHeight="1">
      <c r="C613" s="47"/>
    </row>
    <row r="614" ht="15.75" customHeight="1">
      <c r="C614" s="47"/>
    </row>
    <row r="615" ht="15.75" customHeight="1">
      <c r="C615" s="47"/>
    </row>
    <row r="616" ht="15.75" customHeight="1">
      <c r="C616" s="47"/>
    </row>
    <row r="617" ht="15.75" customHeight="1">
      <c r="C617" s="47"/>
    </row>
    <row r="618" ht="15.75" customHeight="1">
      <c r="C618" s="47"/>
    </row>
    <row r="619" ht="15.75" customHeight="1">
      <c r="C619" s="47"/>
    </row>
    <row r="620" ht="15.75" customHeight="1">
      <c r="C620" s="47"/>
    </row>
    <row r="621" ht="15.75" customHeight="1">
      <c r="C621" s="47"/>
    </row>
    <row r="622" ht="15.75" customHeight="1">
      <c r="C622" s="47"/>
    </row>
    <row r="623" ht="15.75" customHeight="1">
      <c r="C623" s="47"/>
    </row>
    <row r="624" ht="15.75" customHeight="1">
      <c r="C624" s="47"/>
    </row>
    <row r="625" ht="15.75" customHeight="1">
      <c r="C625" s="47"/>
    </row>
    <row r="626" ht="15.75" customHeight="1">
      <c r="C626" s="47"/>
    </row>
    <row r="627" ht="15.75" customHeight="1">
      <c r="C627" s="47"/>
    </row>
    <row r="628" ht="15.75" customHeight="1">
      <c r="C628" s="47"/>
    </row>
    <row r="629" ht="15.75" customHeight="1">
      <c r="C629" s="47"/>
    </row>
    <row r="630" ht="15.75" customHeight="1">
      <c r="C630" s="47"/>
    </row>
    <row r="631" ht="15.75" customHeight="1">
      <c r="C631" s="47"/>
    </row>
    <row r="632" ht="15.75" customHeight="1">
      <c r="C632" s="47"/>
    </row>
    <row r="633" ht="15.75" customHeight="1">
      <c r="C633" s="47"/>
    </row>
    <row r="634" ht="15.75" customHeight="1">
      <c r="C634" s="47"/>
    </row>
    <row r="635" ht="15.75" customHeight="1">
      <c r="C635" s="47"/>
    </row>
    <row r="636" ht="15.75" customHeight="1">
      <c r="C636" s="47"/>
    </row>
    <row r="637" ht="15.75" customHeight="1">
      <c r="C637" s="47"/>
    </row>
    <row r="638" ht="15.75" customHeight="1">
      <c r="C638" s="47"/>
    </row>
    <row r="639" ht="15.75" customHeight="1">
      <c r="C639" s="47"/>
    </row>
    <row r="640" ht="15.75" customHeight="1">
      <c r="C640" s="47"/>
    </row>
    <row r="641" ht="15.75" customHeight="1">
      <c r="C641" s="47"/>
    </row>
    <row r="642" ht="15.75" customHeight="1">
      <c r="C642" s="47"/>
    </row>
    <row r="643" ht="15.75" customHeight="1">
      <c r="C643" s="47"/>
    </row>
    <row r="644" ht="15.75" customHeight="1">
      <c r="C644" s="47"/>
    </row>
    <row r="645" ht="15.75" customHeight="1">
      <c r="C645" s="47"/>
    </row>
    <row r="646" ht="15.75" customHeight="1">
      <c r="C646" s="47"/>
    </row>
    <row r="647" ht="15.75" customHeight="1">
      <c r="C647" s="47"/>
    </row>
    <row r="648" ht="15.75" customHeight="1">
      <c r="C648" s="47"/>
    </row>
    <row r="649" ht="15.75" customHeight="1">
      <c r="C649" s="47"/>
    </row>
    <row r="650" ht="15.75" customHeight="1">
      <c r="C650" s="47"/>
    </row>
    <row r="651" ht="15.75" customHeight="1">
      <c r="C651" s="47"/>
    </row>
    <row r="652" ht="15.75" customHeight="1">
      <c r="C652" s="47"/>
    </row>
    <row r="653" ht="15.75" customHeight="1">
      <c r="C653" s="47"/>
    </row>
    <row r="654" ht="15.75" customHeight="1">
      <c r="C654" s="47"/>
    </row>
    <row r="655" ht="15.75" customHeight="1">
      <c r="C655" s="47"/>
    </row>
    <row r="656" ht="15.75" customHeight="1">
      <c r="C656" s="47"/>
    </row>
    <row r="657" ht="15.75" customHeight="1">
      <c r="C657" s="47"/>
    </row>
    <row r="658" ht="15.75" customHeight="1">
      <c r="C658" s="47"/>
    </row>
    <row r="659" ht="15.75" customHeight="1">
      <c r="C659" s="47"/>
    </row>
    <row r="660" ht="15.75" customHeight="1">
      <c r="C660" s="47"/>
    </row>
    <row r="661" ht="15.75" customHeight="1">
      <c r="C661" s="47"/>
    </row>
    <row r="662" ht="15.75" customHeight="1">
      <c r="C662" s="47"/>
    </row>
    <row r="663" ht="15.75" customHeight="1">
      <c r="C663" s="47"/>
    </row>
    <row r="664" ht="15.75" customHeight="1">
      <c r="C664" s="47"/>
    </row>
    <row r="665" ht="15.75" customHeight="1">
      <c r="C665" s="47"/>
    </row>
    <row r="666" ht="15.75" customHeight="1">
      <c r="C666" s="47"/>
    </row>
    <row r="667" ht="15.75" customHeight="1">
      <c r="C667" s="47"/>
    </row>
    <row r="668" ht="15.75" customHeight="1">
      <c r="C668" s="47"/>
    </row>
    <row r="669" ht="15.75" customHeight="1">
      <c r="C669" s="47"/>
    </row>
    <row r="670" ht="15.75" customHeight="1">
      <c r="C670" s="47"/>
    </row>
    <row r="671" ht="15.75" customHeight="1">
      <c r="C671" s="47"/>
    </row>
    <row r="672" ht="15.75" customHeight="1">
      <c r="C672" s="47"/>
    </row>
    <row r="673" ht="15.75" customHeight="1">
      <c r="C673" s="47"/>
    </row>
    <row r="674" ht="15.75" customHeight="1">
      <c r="C674" s="47"/>
    </row>
    <row r="675" ht="15.75" customHeight="1">
      <c r="C675" s="47"/>
    </row>
    <row r="676" ht="15.75" customHeight="1">
      <c r="C676" s="47"/>
    </row>
    <row r="677" ht="15.75" customHeight="1">
      <c r="C677" s="47"/>
    </row>
    <row r="678" ht="15.75" customHeight="1">
      <c r="C678" s="47"/>
    </row>
    <row r="679" ht="15.75" customHeight="1">
      <c r="C679" s="47"/>
    </row>
    <row r="680" ht="15.75" customHeight="1">
      <c r="C680" s="47"/>
    </row>
    <row r="681" ht="15.75" customHeight="1">
      <c r="C681" s="47"/>
    </row>
    <row r="682" ht="15.75" customHeight="1">
      <c r="C682" s="47"/>
    </row>
    <row r="683" ht="15.75" customHeight="1">
      <c r="C683" s="47"/>
    </row>
    <row r="684" ht="15.75" customHeight="1">
      <c r="C684" s="47"/>
    </row>
    <row r="685" ht="15.75" customHeight="1">
      <c r="C685" s="47"/>
    </row>
    <row r="686" ht="15.75" customHeight="1">
      <c r="C686" s="47"/>
    </row>
    <row r="687" ht="15.75" customHeight="1">
      <c r="C687" s="47"/>
    </row>
    <row r="688" ht="15.75" customHeight="1">
      <c r="C688" s="47"/>
    </row>
    <row r="689" ht="15.75" customHeight="1">
      <c r="C689" s="47"/>
    </row>
    <row r="690" ht="15.75" customHeight="1">
      <c r="C690" s="47"/>
    </row>
    <row r="691" ht="15.75" customHeight="1">
      <c r="C691" s="47"/>
    </row>
    <row r="692" ht="15.75" customHeight="1">
      <c r="C692" s="47"/>
    </row>
    <row r="693" ht="15.75" customHeight="1">
      <c r="C693" s="47"/>
    </row>
    <row r="694" ht="15.75" customHeight="1">
      <c r="C694" s="47"/>
    </row>
    <row r="695" ht="15.75" customHeight="1">
      <c r="C695" s="47"/>
    </row>
    <row r="696" ht="15.75" customHeight="1">
      <c r="C696" s="47"/>
    </row>
    <row r="697" ht="15.75" customHeight="1">
      <c r="C697" s="47"/>
    </row>
    <row r="698" ht="15.75" customHeight="1">
      <c r="C698" s="47"/>
    </row>
    <row r="699" ht="15.75" customHeight="1">
      <c r="C699" s="47"/>
    </row>
    <row r="700" ht="15.75" customHeight="1">
      <c r="C700" s="47"/>
    </row>
    <row r="701" ht="15.75" customHeight="1">
      <c r="C701" s="47"/>
    </row>
    <row r="702" ht="15.75" customHeight="1">
      <c r="C702" s="47"/>
    </row>
    <row r="703" ht="15.75" customHeight="1">
      <c r="C703" s="47"/>
    </row>
    <row r="704" ht="15.75" customHeight="1">
      <c r="C704" s="47"/>
    </row>
    <row r="705" ht="15.75" customHeight="1">
      <c r="C705" s="47"/>
    </row>
    <row r="706" ht="15.75" customHeight="1">
      <c r="C706" s="47"/>
    </row>
    <row r="707" ht="15.75" customHeight="1">
      <c r="C707" s="47"/>
    </row>
    <row r="708" ht="15.75" customHeight="1">
      <c r="C708" s="47"/>
    </row>
    <row r="709" ht="15.75" customHeight="1">
      <c r="C709" s="47"/>
    </row>
    <row r="710" ht="15.75" customHeight="1">
      <c r="C710" s="47"/>
    </row>
    <row r="711" ht="15.75" customHeight="1">
      <c r="C711" s="47"/>
    </row>
    <row r="712" ht="15.75" customHeight="1">
      <c r="C712" s="47"/>
    </row>
    <row r="713" ht="15.75" customHeight="1">
      <c r="C713" s="47"/>
    </row>
    <row r="714" ht="15.75" customHeight="1">
      <c r="C714" s="47"/>
    </row>
    <row r="715" ht="15.75" customHeight="1">
      <c r="C715" s="47"/>
    </row>
    <row r="716" ht="15.75" customHeight="1">
      <c r="C716" s="47"/>
    </row>
    <row r="717" ht="15.75" customHeight="1">
      <c r="C717" s="47"/>
    </row>
    <row r="718" ht="15.75" customHeight="1">
      <c r="C718" s="47"/>
    </row>
    <row r="719" ht="15.75" customHeight="1">
      <c r="C719" s="47"/>
    </row>
    <row r="720" ht="15.75" customHeight="1">
      <c r="C720" s="47"/>
    </row>
    <row r="721" ht="15.75" customHeight="1">
      <c r="C721" s="47"/>
    </row>
    <row r="722" ht="15.75" customHeight="1">
      <c r="C722" s="47"/>
    </row>
    <row r="723" ht="15.75" customHeight="1">
      <c r="C723" s="47"/>
    </row>
    <row r="724" ht="15.75" customHeight="1">
      <c r="C724" s="47"/>
    </row>
    <row r="725" ht="15.75" customHeight="1">
      <c r="C725" s="47"/>
    </row>
    <row r="726" ht="15.75" customHeight="1">
      <c r="C726" s="47"/>
    </row>
    <row r="727" ht="15.75" customHeight="1">
      <c r="C727" s="47"/>
    </row>
    <row r="728" ht="15.75" customHeight="1">
      <c r="C728" s="47"/>
    </row>
    <row r="729" ht="15.75" customHeight="1">
      <c r="C729" s="47"/>
    </row>
    <row r="730" ht="15.75" customHeight="1">
      <c r="C730" s="47"/>
    </row>
    <row r="731" ht="15.75" customHeight="1">
      <c r="C731" s="47"/>
    </row>
    <row r="732" ht="15.75" customHeight="1">
      <c r="C732" s="47"/>
    </row>
    <row r="733" ht="15.75" customHeight="1">
      <c r="C733" s="47"/>
    </row>
    <row r="734" ht="15.75" customHeight="1">
      <c r="C734" s="47"/>
    </row>
    <row r="735" ht="15.75" customHeight="1">
      <c r="C735" s="47"/>
    </row>
    <row r="736" ht="15.75" customHeight="1">
      <c r="C736" s="47"/>
    </row>
    <row r="737" ht="15.75" customHeight="1">
      <c r="C737" s="47"/>
    </row>
    <row r="738" ht="15.75" customHeight="1">
      <c r="C738" s="47"/>
    </row>
    <row r="739" ht="15.75" customHeight="1">
      <c r="C739" s="47"/>
    </row>
    <row r="740" ht="15.75" customHeight="1">
      <c r="C740" s="47"/>
    </row>
    <row r="741" ht="15.75" customHeight="1">
      <c r="C741" s="47"/>
    </row>
    <row r="742" ht="15.75" customHeight="1">
      <c r="C742" s="47"/>
    </row>
    <row r="743" ht="15.75" customHeight="1">
      <c r="C743" s="47"/>
    </row>
    <row r="744" ht="15.75" customHeight="1">
      <c r="C744" s="47"/>
    </row>
    <row r="745" ht="15.75" customHeight="1">
      <c r="C745" s="47"/>
    </row>
    <row r="746" ht="15.75" customHeight="1">
      <c r="C746" s="47"/>
    </row>
    <row r="747" ht="15.75" customHeight="1">
      <c r="C747" s="47"/>
    </row>
    <row r="748" ht="15.75" customHeight="1">
      <c r="C748" s="47"/>
    </row>
    <row r="749" ht="15.75" customHeight="1">
      <c r="C749" s="47"/>
    </row>
    <row r="750" ht="15.75" customHeight="1">
      <c r="C750" s="47"/>
    </row>
    <row r="751" ht="15.75" customHeight="1">
      <c r="C751" s="47"/>
    </row>
    <row r="752" ht="15.75" customHeight="1">
      <c r="C752" s="47"/>
    </row>
    <row r="753" ht="15.75" customHeight="1">
      <c r="C753" s="47"/>
    </row>
    <row r="754" ht="15.75" customHeight="1">
      <c r="C754" s="47"/>
    </row>
    <row r="755" ht="15.75" customHeight="1">
      <c r="C755" s="47"/>
    </row>
    <row r="756" ht="15.75" customHeight="1">
      <c r="C756" s="47"/>
    </row>
    <row r="757" ht="15.75" customHeight="1">
      <c r="C757" s="47"/>
    </row>
    <row r="758" ht="15.75" customHeight="1">
      <c r="C758" s="47"/>
    </row>
    <row r="759" ht="15.75" customHeight="1">
      <c r="C759" s="47"/>
    </row>
    <row r="760" ht="15.75" customHeight="1">
      <c r="C760" s="47"/>
    </row>
    <row r="761" ht="15.75" customHeight="1">
      <c r="C761" s="47"/>
    </row>
    <row r="762" ht="15.75" customHeight="1">
      <c r="C762" s="47"/>
    </row>
    <row r="763" ht="15.75" customHeight="1">
      <c r="C763" s="47"/>
    </row>
    <row r="764" ht="15.75" customHeight="1">
      <c r="C764" s="47"/>
    </row>
    <row r="765" ht="15.75" customHeight="1">
      <c r="C765" s="47"/>
    </row>
    <row r="766" ht="15.75" customHeight="1">
      <c r="C766" s="47"/>
    </row>
    <row r="767" ht="15.75" customHeight="1">
      <c r="C767" s="47"/>
    </row>
    <row r="768" ht="15.75" customHeight="1">
      <c r="C768" s="47"/>
    </row>
    <row r="769" ht="15.75" customHeight="1">
      <c r="C769" s="47"/>
    </row>
    <row r="770" ht="15.75" customHeight="1">
      <c r="C770" s="47"/>
    </row>
    <row r="771" ht="15.75" customHeight="1">
      <c r="C771" s="47"/>
    </row>
    <row r="772" ht="15.75" customHeight="1">
      <c r="C772" s="47"/>
    </row>
    <row r="773" ht="15.75" customHeight="1">
      <c r="C773" s="47"/>
    </row>
    <row r="774" ht="15.75" customHeight="1">
      <c r="C774" s="47"/>
    </row>
    <row r="775" ht="15.75" customHeight="1">
      <c r="C775" s="47"/>
    </row>
    <row r="776" ht="15.75" customHeight="1">
      <c r="C776" s="47"/>
    </row>
    <row r="777" ht="15.75" customHeight="1">
      <c r="C777" s="47"/>
    </row>
    <row r="778" ht="15.75" customHeight="1">
      <c r="C778" s="47"/>
    </row>
    <row r="779" ht="15.75" customHeight="1">
      <c r="C779" s="47"/>
    </row>
    <row r="780" ht="15.75" customHeight="1">
      <c r="C780" s="47"/>
    </row>
    <row r="781" ht="15.75" customHeight="1">
      <c r="C781" s="47"/>
    </row>
    <row r="782" ht="15.75" customHeight="1">
      <c r="C782" s="47"/>
    </row>
    <row r="783" ht="15.75" customHeight="1">
      <c r="C783" s="47"/>
    </row>
    <row r="784" ht="15.75" customHeight="1">
      <c r="C784" s="47"/>
    </row>
    <row r="785" ht="15.75" customHeight="1">
      <c r="C785" s="47"/>
    </row>
    <row r="786" ht="15.75" customHeight="1">
      <c r="C786" s="47"/>
    </row>
    <row r="787" ht="15.75" customHeight="1">
      <c r="C787" s="47"/>
    </row>
    <row r="788" ht="15.75" customHeight="1">
      <c r="C788" s="47"/>
    </row>
    <row r="789" ht="15.75" customHeight="1">
      <c r="C789" s="47"/>
    </row>
    <row r="790" ht="15.75" customHeight="1">
      <c r="C790" s="47"/>
    </row>
    <row r="791" ht="15.75" customHeight="1">
      <c r="C791" s="47"/>
    </row>
    <row r="792" ht="15.75" customHeight="1">
      <c r="C792" s="47"/>
    </row>
    <row r="793" ht="15.75" customHeight="1">
      <c r="C793" s="47"/>
    </row>
    <row r="794" ht="15.75" customHeight="1">
      <c r="C794" s="47"/>
    </row>
    <row r="795" ht="15.75" customHeight="1">
      <c r="C795" s="47"/>
    </row>
    <row r="796" ht="15.75" customHeight="1">
      <c r="C796" s="47"/>
    </row>
    <row r="797" ht="15.75" customHeight="1">
      <c r="C797" s="47"/>
    </row>
    <row r="798" ht="15.75" customHeight="1">
      <c r="C798" s="47"/>
    </row>
    <row r="799" ht="15.75" customHeight="1">
      <c r="C799" s="47"/>
    </row>
    <row r="800" ht="15.75" customHeight="1">
      <c r="C800" s="47"/>
    </row>
    <row r="801" ht="15.75" customHeight="1">
      <c r="C801" s="47"/>
    </row>
    <row r="802" ht="15.75" customHeight="1">
      <c r="C802" s="47"/>
    </row>
    <row r="803" ht="15.75" customHeight="1">
      <c r="C803" s="47"/>
    </row>
    <row r="804" ht="15.75" customHeight="1">
      <c r="C804" s="47"/>
    </row>
    <row r="805" ht="15.75" customHeight="1">
      <c r="C805" s="47"/>
    </row>
    <row r="806" ht="15.75" customHeight="1">
      <c r="C806" s="47"/>
    </row>
    <row r="807" ht="15.75" customHeight="1">
      <c r="C807" s="47"/>
    </row>
    <row r="808" ht="15.75" customHeight="1">
      <c r="C808" s="47"/>
    </row>
    <row r="809" ht="15.75" customHeight="1">
      <c r="C809" s="47"/>
    </row>
    <row r="810" ht="15.75" customHeight="1">
      <c r="C810" s="47"/>
    </row>
    <row r="811" ht="15.75" customHeight="1">
      <c r="C811" s="47"/>
    </row>
    <row r="812" ht="15.75" customHeight="1">
      <c r="C812" s="47"/>
    </row>
    <row r="813" ht="15.75" customHeight="1">
      <c r="C813" s="47"/>
    </row>
    <row r="814" ht="15.75" customHeight="1">
      <c r="C814" s="47"/>
    </row>
    <row r="815" ht="15.75" customHeight="1">
      <c r="C815" s="47"/>
    </row>
    <row r="816" ht="15.75" customHeight="1">
      <c r="C816" s="47"/>
    </row>
    <row r="817" ht="15.75" customHeight="1">
      <c r="C817" s="47"/>
    </row>
    <row r="818" ht="15.75" customHeight="1">
      <c r="C818" s="47"/>
    </row>
    <row r="819" ht="15.75" customHeight="1">
      <c r="C819" s="47"/>
    </row>
    <row r="820" ht="15.75" customHeight="1">
      <c r="C820" s="47"/>
    </row>
    <row r="821" ht="15.75" customHeight="1">
      <c r="C821" s="47"/>
    </row>
    <row r="822" ht="15.75" customHeight="1">
      <c r="C822" s="47"/>
    </row>
    <row r="823" ht="15.75" customHeight="1">
      <c r="C823" s="47"/>
    </row>
    <row r="824" ht="15.75" customHeight="1">
      <c r="C824" s="47"/>
    </row>
    <row r="825" ht="15.75" customHeight="1">
      <c r="C825" s="47"/>
    </row>
    <row r="826" ht="15.75" customHeight="1">
      <c r="C826" s="47"/>
    </row>
    <row r="827" ht="15.75" customHeight="1">
      <c r="C827" s="47"/>
    </row>
    <row r="828" ht="15.75" customHeight="1">
      <c r="C828" s="47"/>
    </row>
    <row r="829" ht="15.75" customHeight="1">
      <c r="C829" s="47"/>
    </row>
    <row r="830" ht="15.75" customHeight="1">
      <c r="C830" s="47"/>
    </row>
    <row r="831" ht="15.75" customHeight="1">
      <c r="C831" s="47"/>
    </row>
    <row r="832" ht="15.75" customHeight="1">
      <c r="C832" s="47"/>
    </row>
    <row r="833" ht="15.75" customHeight="1">
      <c r="C833" s="47"/>
    </row>
    <row r="834" ht="15.75" customHeight="1">
      <c r="C834" s="47"/>
    </row>
    <row r="835" ht="15.75" customHeight="1">
      <c r="C835" s="47"/>
    </row>
    <row r="836" ht="15.75" customHeight="1">
      <c r="C836" s="47"/>
    </row>
    <row r="837" ht="15.75" customHeight="1">
      <c r="C837" s="47"/>
    </row>
    <row r="838" ht="15.75" customHeight="1">
      <c r="C838" s="47"/>
    </row>
    <row r="839" ht="15.75" customHeight="1">
      <c r="C839" s="47"/>
    </row>
    <row r="840" ht="15.75" customHeight="1">
      <c r="C840" s="47"/>
    </row>
    <row r="841" ht="15.75" customHeight="1">
      <c r="C841" s="47"/>
    </row>
    <row r="842" ht="15.75" customHeight="1">
      <c r="C842" s="47"/>
    </row>
    <row r="843" ht="15.75" customHeight="1">
      <c r="C843" s="47"/>
    </row>
    <row r="844" ht="15.75" customHeight="1">
      <c r="C844" s="47"/>
    </row>
    <row r="845" ht="15.75" customHeight="1">
      <c r="C845" s="47"/>
    </row>
    <row r="846" ht="15.75" customHeight="1">
      <c r="C846" s="47"/>
    </row>
    <row r="847" ht="15.75" customHeight="1">
      <c r="C847" s="47"/>
    </row>
    <row r="848" ht="15.75" customHeight="1">
      <c r="C848" s="47"/>
    </row>
    <row r="849" ht="15.75" customHeight="1">
      <c r="C849" s="47"/>
    </row>
    <row r="850" ht="15.75" customHeight="1">
      <c r="C850" s="47"/>
    </row>
    <row r="851" ht="15.75" customHeight="1">
      <c r="C851" s="47"/>
    </row>
    <row r="852" ht="15.75" customHeight="1">
      <c r="C852" s="47"/>
    </row>
    <row r="853" ht="15.75" customHeight="1">
      <c r="C853" s="47"/>
    </row>
    <row r="854" ht="15.75" customHeight="1">
      <c r="C854" s="47"/>
    </row>
    <row r="855" ht="15.75" customHeight="1">
      <c r="C855" s="47"/>
    </row>
    <row r="856" ht="15.75" customHeight="1">
      <c r="C856" s="47"/>
    </row>
    <row r="857" ht="15.75" customHeight="1">
      <c r="C857" s="47"/>
    </row>
    <row r="858" ht="15.75" customHeight="1">
      <c r="C858" s="47"/>
    </row>
    <row r="859" ht="15.75" customHeight="1">
      <c r="C859" s="47"/>
    </row>
    <row r="860" ht="15.75" customHeight="1">
      <c r="C860" s="47"/>
    </row>
    <row r="861" ht="15.75" customHeight="1">
      <c r="C861" s="47"/>
    </row>
    <row r="862" ht="15.75" customHeight="1">
      <c r="C862" s="47"/>
    </row>
    <row r="863" ht="15.75" customHeight="1">
      <c r="C863" s="47"/>
    </row>
    <row r="864" ht="15.75" customHeight="1">
      <c r="C864" s="47"/>
    </row>
    <row r="865" ht="15.75" customHeight="1">
      <c r="C865" s="47"/>
    </row>
    <row r="866" ht="15.75" customHeight="1">
      <c r="C866" s="47"/>
    </row>
    <row r="867" ht="15.75" customHeight="1">
      <c r="C867" s="47"/>
    </row>
    <row r="868" ht="15.75" customHeight="1">
      <c r="C868" s="47"/>
    </row>
    <row r="869" ht="15.75" customHeight="1">
      <c r="C869" s="47"/>
    </row>
    <row r="870" ht="15.75" customHeight="1">
      <c r="C870" s="47"/>
    </row>
    <row r="871" ht="15.75" customHeight="1">
      <c r="C871" s="47"/>
    </row>
    <row r="872" ht="15.75" customHeight="1">
      <c r="C872" s="47"/>
    </row>
    <row r="873" ht="15.75" customHeight="1">
      <c r="C873" s="47"/>
    </row>
    <row r="874" ht="15.75" customHeight="1">
      <c r="C874" s="47"/>
    </row>
    <row r="875" ht="15.75" customHeight="1">
      <c r="C875" s="47"/>
    </row>
    <row r="876" ht="15.75" customHeight="1">
      <c r="C876" s="47"/>
    </row>
    <row r="877" ht="15.75" customHeight="1">
      <c r="C877" s="47"/>
    </row>
    <row r="878" ht="15.75" customHeight="1">
      <c r="C878" s="47"/>
    </row>
    <row r="879" ht="15.75" customHeight="1">
      <c r="C879" s="47"/>
    </row>
    <row r="880" ht="15.75" customHeight="1">
      <c r="C880" s="47"/>
    </row>
    <row r="881" ht="15.75" customHeight="1">
      <c r="C881" s="47"/>
    </row>
    <row r="882" ht="15.75" customHeight="1">
      <c r="C882" s="47"/>
    </row>
    <row r="883" ht="15.75" customHeight="1">
      <c r="C883" s="47"/>
    </row>
    <row r="884" ht="15.75" customHeight="1">
      <c r="C884" s="47"/>
    </row>
    <row r="885" ht="15.75" customHeight="1">
      <c r="C885" s="47"/>
    </row>
    <row r="886" ht="15.75" customHeight="1">
      <c r="C886" s="47"/>
    </row>
    <row r="887" ht="15.75" customHeight="1">
      <c r="C887" s="47"/>
    </row>
    <row r="888" ht="15.75" customHeight="1">
      <c r="C888" s="47"/>
    </row>
    <row r="889" ht="15.75" customHeight="1">
      <c r="C889" s="47"/>
    </row>
    <row r="890" ht="15.75" customHeight="1">
      <c r="C890" s="47"/>
    </row>
    <row r="891" ht="15.75" customHeight="1">
      <c r="C891" s="47"/>
    </row>
    <row r="892" ht="15.75" customHeight="1">
      <c r="C892" s="47"/>
    </row>
    <row r="893" ht="15.75" customHeight="1">
      <c r="C893" s="47"/>
    </row>
    <row r="894" ht="15.75" customHeight="1">
      <c r="C894" s="47"/>
    </row>
    <row r="895" ht="15.75" customHeight="1">
      <c r="C895" s="47"/>
    </row>
    <row r="896" ht="15.75" customHeight="1">
      <c r="C896" s="47"/>
    </row>
    <row r="897" ht="15.75" customHeight="1">
      <c r="C897" s="47"/>
    </row>
    <row r="898" ht="15.75" customHeight="1">
      <c r="C898" s="47"/>
    </row>
    <row r="899" ht="15.75" customHeight="1">
      <c r="C899" s="47"/>
    </row>
    <row r="900" ht="15.75" customHeight="1">
      <c r="C900" s="47"/>
    </row>
    <row r="901" ht="15.75" customHeight="1">
      <c r="C901" s="47"/>
    </row>
    <row r="902" ht="15.75" customHeight="1">
      <c r="C902" s="47"/>
    </row>
    <row r="903" ht="15.75" customHeight="1">
      <c r="C903" s="47"/>
    </row>
    <row r="904" ht="15.75" customHeight="1">
      <c r="C904" s="47"/>
    </row>
    <row r="905" ht="15.75" customHeight="1">
      <c r="C905" s="47"/>
    </row>
    <row r="906" ht="15.75" customHeight="1">
      <c r="C906" s="47"/>
    </row>
    <row r="907" ht="15.75" customHeight="1">
      <c r="C907" s="47"/>
    </row>
    <row r="908" ht="15.75" customHeight="1">
      <c r="C908" s="47"/>
    </row>
    <row r="909" ht="15.75" customHeight="1">
      <c r="C909" s="47"/>
    </row>
    <row r="910" ht="15.75" customHeight="1">
      <c r="C910" s="47"/>
    </row>
    <row r="911" ht="15.75" customHeight="1">
      <c r="C911" s="47"/>
    </row>
    <row r="912" ht="15.75" customHeight="1">
      <c r="C912" s="47"/>
    </row>
    <row r="913" ht="15.75" customHeight="1">
      <c r="C913" s="47"/>
    </row>
    <row r="914" ht="15.75" customHeight="1">
      <c r="C914" s="47"/>
    </row>
    <row r="915" ht="15.75" customHeight="1">
      <c r="C915" s="47"/>
    </row>
    <row r="916" ht="15.75" customHeight="1">
      <c r="C916" s="47"/>
    </row>
    <row r="917" ht="15.75" customHeight="1">
      <c r="C917" s="47"/>
    </row>
    <row r="918" ht="15.75" customHeight="1">
      <c r="C918" s="47"/>
    </row>
    <row r="919" ht="15.75" customHeight="1">
      <c r="C919" s="47"/>
    </row>
    <row r="920" ht="15.75" customHeight="1">
      <c r="C920" s="47"/>
    </row>
    <row r="921" ht="15.75" customHeight="1">
      <c r="C921" s="47"/>
    </row>
    <row r="922" ht="15.75" customHeight="1">
      <c r="C922" s="47"/>
    </row>
    <row r="923" ht="15.75" customHeight="1">
      <c r="C923" s="47"/>
    </row>
    <row r="924" ht="15.75" customHeight="1">
      <c r="C924" s="47"/>
    </row>
    <row r="925" ht="15.75" customHeight="1">
      <c r="C925" s="47"/>
    </row>
    <row r="926" ht="15.75" customHeight="1">
      <c r="C926" s="47"/>
    </row>
    <row r="927" ht="15.75" customHeight="1">
      <c r="C927" s="47"/>
    </row>
    <row r="928" ht="15.75" customHeight="1">
      <c r="C928" s="47"/>
    </row>
    <row r="929" ht="15.75" customHeight="1">
      <c r="C929" s="47"/>
    </row>
    <row r="930" ht="15.75" customHeight="1">
      <c r="C930" s="47"/>
    </row>
    <row r="931" ht="15.75" customHeight="1">
      <c r="C931" s="47"/>
    </row>
    <row r="932" ht="15.75" customHeight="1">
      <c r="C932" s="47"/>
    </row>
    <row r="933" ht="15.75" customHeight="1">
      <c r="C933" s="47"/>
    </row>
    <row r="934" ht="15.75" customHeight="1">
      <c r="C934" s="47"/>
    </row>
    <row r="935" ht="15.75" customHeight="1">
      <c r="C935" s="47"/>
    </row>
    <row r="936" ht="15.75" customHeight="1">
      <c r="C936" s="47"/>
    </row>
    <row r="937" ht="15.75" customHeight="1">
      <c r="C937" s="47"/>
    </row>
    <row r="938" ht="15.75" customHeight="1">
      <c r="C938" s="47"/>
    </row>
    <row r="939" ht="15.75" customHeight="1">
      <c r="C939" s="47"/>
    </row>
    <row r="940" ht="15.75" customHeight="1">
      <c r="C940" s="47"/>
    </row>
    <row r="941" ht="15.75" customHeight="1">
      <c r="C941" s="47"/>
    </row>
    <row r="942" ht="15.75" customHeight="1">
      <c r="C942" s="47"/>
    </row>
    <row r="943" ht="15.75" customHeight="1">
      <c r="C943" s="47"/>
    </row>
    <row r="944" ht="15.75" customHeight="1">
      <c r="C944" s="47"/>
    </row>
    <row r="945" ht="15.75" customHeight="1">
      <c r="C945" s="47"/>
    </row>
    <row r="946" ht="15.75" customHeight="1">
      <c r="C946" s="47"/>
    </row>
    <row r="947" ht="15.75" customHeight="1">
      <c r="C947" s="47"/>
    </row>
    <row r="948" ht="15.75" customHeight="1">
      <c r="C948" s="47"/>
    </row>
    <row r="949" ht="15.75" customHeight="1">
      <c r="C949" s="47"/>
    </row>
    <row r="950" ht="15.75" customHeight="1">
      <c r="C950" s="47"/>
    </row>
    <row r="951" ht="15.75" customHeight="1">
      <c r="C951" s="47"/>
    </row>
    <row r="952" ht="15.75" customHeight="1">
      <c r="C952" s="47"/>
    </row>
    <row r="953" ht="15.75" customHeight="1">
      <c r="C953" s="47"/>
    </row>
    <row r="954" ht="15.75" customHeight="1">
      <c r="C954" s="47"/>
    </row>
    <row r="955" ht="15.75" customHeight="1">
      <c r="C955" s="47"/>
    </row>
    <row r="956" ht="15.75" customHeight="1">
      <c r="C956" s="47"/>
    </row>
    <row r="957" ht="15.75" customHeight="1">
      <c r="C957" s="47"/>
    </row>
    <row r="958" ht="15.75" customHeight="1">
      <c r="C958" s="47"/>
    </row>
    <row r="959" ht="15.75" customHeight="1">
      <c r="C959" s="47"/>
    </row>
    <row r="960" ht="15.75" customHeight="1">
      <c r="C960" s="47"/>
    </row>
    <row r="961" ht="15.75" customHeight="1">
      <c r="C961" s="47"/>
    </row>
    <row r="962" ht="15.75" customHeight="1">
      <c r="C962" s="47"/>
    </row>
    <row r="963" ht="15.75" customHeight="1">
      <c r="C963" s="47"/>
    </row>
    <row r="964" ht="15.75" customHeight="1">
      <c r="C964" s="47"/>
    </row>
    <row r="965" ht="15.75" customHeight="1">
      <c r="C965" s="47"/>
    </row>
    <row r="966" ht="15.75" customHeight="1">
      <c r="C966" s="47"/>
    </row>
    <row r="967" ht="15.75" customHeight="1">
      <c r="C967" s="47"/>
    </row>
    <row r="968" ht="15.75" customHeight="1">
      <c r="C968" s="47"/>
    </row>
    <row r="969" ht="15.75" customHeight="1">
      <c r="C969" s="47"/>
    </row>
    <row r="970" ht="15.75" customHeight="1">
      <c r="C970" s="47"/>
    </row>
    <row r="971" ht="15.75" customHeight="1">
      <c r="C971" s="47"/>
    </row>
    <row r="972" ht="15.75" customHeight="1">
      <c r="C972" s="47"/>
    </row>
    <row r="973" ht="15.75" customHeight="1">
      <c r="C973" s="47"/>
    </row>
    <row r="974" ht="15.75" customHeight="1">
      <c r="C974" s="47"/>
    </row>
    <row r="975" ht="15.75" customHeight="1">
      <c r="C975" s="47"/>
    </row>
    <row r="976" ht="15.75" customHeight="1">
      <c r="C976" s="47"/>
    </row>
    <row r="977" ht="15.75" customHeight="1">
      <c r="C977" s="47"/>
    </row>
    <row r="978" ht="15.75" customHeight="1">
      <c r="C978" s="47"/>
    </row>
    <row r="979" ht="15.75" customHeight="1">
      <c r="C979" s="47"/>
    </row>
    <row r="980" ht="15.75" customHeight="1">
      <c r="C980" s="47"/>
    </row>
    <row r="981" ht="15.75" customHeight="1">
      <c r="C981" s="47"/>
    </row>
    <row r="982" ht="15.75" customHeight="1">
      <c r="C982" s="47"/>
    </row>
    <row r="983" ht="15.75" customHeight="1">
      <c r="C983" s="47"/>
    </row>
    <row r="984" ht="15.75" customHeight="1">
      <c r="C984" s="47"/>
    </row>
    <row r="985" ht="15.75" customHeight="1">
      <c r="C985" s="47"/>
    </row>
    <row r="986" ht="15.75" customHeight="1">
      <c r="C986" s="47"/>
    </row>
    <row r="987" ht="15.75" customHeight="1">
      <c r="C987" s="47"/>
    </row>
    <row r="988" ht="15.75" customHeight="1">
      <c r="C988" s="47"/>
    </row>
    <row r="989" ht="15.75" customHeight="1">
      <c r="C989" s="47"/>
    </row>
    <row r="990" ht="15.75" customHeight="1">
      <c r="C990" s="47"/>
    </row>
    <row r="991" ht="15.75" customHeight="1">
      <c r="C991" s="47"/>
    </row>
    <row r="992" ht="15.75" customHeight="1">
      <c r="C992" s="47"/>
    </row>
    <row r="993" ht="15.75" customHeight="1">
      <c r="C993" s="47"/>
    </row>
    <row r="994" ht="15.75" customHeight="1">
      <c r="C994" s="47"/>
    </row>
    <row r="995" ht="15.75" customHeight="1">
      <c r="C995" s="47"/>
    </row>
    <row r="996" ht="15.75" customHeight="1">
      <c r="C996" s="47"/>
    </row>
    <row r="997" ht="15.75" customHeight="1">
      <c r="C997" s="47"/>
    </row>
    <row r="998" ht="15.75" customHeight="1">
      <c r="C998" s="47"/>
    </row>
    <row r="999" ht="15.75" customHeight="1">
      <c r="C999" s="47"/>
    </row>
    <row r="1000" ht="15.75" customHeight="1">
      <c r="C1000" s="47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hidden="1" min="7" max="7" width="7.71"/>
    <col customWidth="1" hidden="1" min="8" max="8" width="7.0"/>
    <col customWidth="1" hidden="1" min="9" max="9" width="15.0"/>
    <col customWidth="1" hidden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L2" s="7">
        <f>SUM(L8:L17)</f>
        <v>0.05034392929</v>
      </c>
      <c r="M2" s="8" t="s">
        <v>1</v>
      </c>
      <c r="N2" s="9" t="s">
        <v>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L3" s="13"/>
      <c r="M3" s="3"/>
      <c r="N3" s="9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>
        <f>Agosto!F4</f>
        <v>135871.8366</v>
      </c>
      <c r="E4" s="15">
        <f>IF(SUM(I8:I17)&lt;=D4,SUM(I8:I17),"VALOR ACIMA DO DISPONÍVEL")</f>
        <v>114132.3427</v>
      </c>
      <c r="F4" s="16">
        <f>(E4*L2)+E4+(D4-E4)</f>
        <v>141617.7072</v>
      </c>
      <c r="G4" s="3"/>
      <c r="H4" s="3"/>
      <c r="L4" s="17">
        <f>F4/100000-1</f>
        <v>0.4161770717</v>
      </c>
      <c r="M4" s="8" t="s">
        <v>1</v>
      </c>
      <c r="N4" s="9" t="s">
        <v>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2" t="s">
        <v>29</v>
      </c>
      <c r="E8" s="23">
        <v>0.1</v>
      </c>
      <c r="F8" s="33">
        <v>16.71</v>
      </c>
      <c r="G8" s="25">
        <f t="shared" ref="G8:G17" si="1">IFERROR(((E8*$D$4)/100)/F8,0)</f>
        <v>8.131169155</v>
      </c>
      <c r="H8" s="26">
        <f t="shared" ref="H8:H17" si="2">G8</f>
        <v>8.131169155</v>
      </c>
      <c r="I8" s="27">
        <f t="shared" ref="I8:I17" si="3">H8*F8*100</f>
        <v>13587.18366</v>
      </c>
      <c r="J8" s="28">
        <f t="shared" ref="J8:J17" si="4">I8/$E$4</f>
        <v>0.119047619</v>
      </c>
      <c r="K8" s="35">
        <v>15.86</v>
      </c>
      <c r="L8" s="29">
        <f t="shared" ref="L8:L17" si="5">IFERROR((K8/F8-1)*J8,0)</f>
        <v>-0.006055683794</v>
      </c>
      <c r="M8" s="30">
        <f t="shared" ref="M8:M17" si="6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1">
        <v>2.0</v>
      </c>
      <c r="D9" s="32" t="s">
        <v>30</v>
      </c>
      <c r="E9" s="23">
        <v>0.1</v>
      </c>
      <c r="F9" s="33">
        <v>35.25</v>
      </c>
      <c r="G9" s="25">
        <f t="shared" si="1"/>
        <v>3.854520187</v>
      </c>
      <c r="H9" s="26">
        <f t="shared" si="2"/>
        <v>3.854520187</v>
      </c>
      <c r="I9" s="27">
        <f t="shared" si="3"/>
        <v>13587.18366</v>
      </c>
      <c r="J9" s="28">
        <f t="shared" si="4"/>
        <v>0.119047619</v>
      </c>
      <c r="K9" s="35">
        <v>42.95</v>
      </c>
      <c r="L9" s="29">
        <f t="shared" si="5"/>
        <v>0.02600472813</v>
      </c>
      <c r="M9" s="30">
        <f t="shared" si="6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1">
        <v>3.0</v>
      </c>
      <c r="D10" s="32" t="s">
        <v>31</v>
      </c>
      <c r="E10" s="23">
        <v>0.09</v>
      </c>
      <c r="F10" s="33">
        <v>9.89</v>
      </c>
      <c r="G10" s="25">
        <f t="shared" si="1"/>
        <v>12.36447451</v>
      </c>
      <c r="H10" s="26">
        <f t="shared" si="2"/>
        <v>12.36447451</v>
      </c>
      <c r="I10" s="27">
        <f t="shared" si="3"/>
        <v>12228.46529</v>
      </c>
      <c r="J10" s="28">
        <f t="shared" si="4"/>
        <v>0.1071428571</v>
      </c>
      <c r="K10" s="35">
        <v>10.19</v>
      </c>
      <c r="L10" s="29">
        <f t="shared" si="5"/>
        <v>0.003250036112</v>
      </c>
      <c r="M10" s="30">
        <f t="shared" si="6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1">
        <v>4.0</v>
      </c>
      <c r="D11" s="32" t="s">
        <v>32</v>
      </c>
      <c r="E11" s="23">
        <v>0.09</v>
      </c>
      <c r="F11" s="33">
        <v>43.47</v>
      </c>
      <c r="G11" s="25">
        <f t="shared" si="1"/>
        <v>2.813081503</v>
      </c>
      <c r="H11" s="26">
        <f t="shared" si="2"/>
        <v>2.813081503</v>
      </c>
      <c r="I11" s="27">
        <f t="shared" si="3"/>
        <v>12228.46529</v>
      </c>
      <c r="J11" s="28">
        <f t="shared" si="4"/>
        <v>0.1071428571</v>
      </c>
      <c r="K11" s="35">
        <v>48.33</v>
      </c>
      <c r="L11" s="29">
        <f t="shared" si="5"/>
        <v>0.01197870453</v>
      </c>
      <c r="M11" s="30">
        <f t="shared" si="6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1">
        <v>5.0</v>
      </c>
      <c r="D12" s="32" t="s">
        <v>33</v>
      </c>
      <c r="E12" s="23">
        <v>0.08</v>
      </c>
      <c r="F12" s="33">
        <v>29.0</v>
      </c>
      <c r="G12" s="25">
        <f t="shared" si="1"/>
        <v>3.748188595</v>
      </c>
      <c r="H12" s="26">
        <f t="shared" si="2"/>
        <v>3.748188595</v>
      </c>
      <c r="I12" s="27">
        <f t="shared" si="3"/>
        <v>10869.74693</v>
      </c>
      <c r="J12" s="28">
        <f t="shared" si="4"/>
        <v>0.09523809524</v>
      </c>
      <c r="K12" s="35">
        <v>34.66</v>
      </c>
      <c r="L12" s="29">
        <f t="shared" si="5"/>
        <v>0.01858784893</v>
      </c>
      <c r="M12" s="30">
        <f t="shared" si="6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1">
        <v>6.0</v>
      </c>
      <c r="D13" s="32" t="s">
        <v>34</v>
      </c>
      <c r="E13" s="23">
        <v>0.09</v>
      </c>
      <c r="F13" s="33">
        <v>18.9</v>
      </c>
      <c r="G13" s="25">
        <f t="shared" si="1"/>
        <v>6.470087456</v>
      </c>
      <c r="H13" s="26">
        <f t="shared" si="2"/>
        <v>6.470087456</v>
      </c>
      <c r="I13" s="27">
        <f t="shared" si="3"/>
        <v>12228.46529</v>
      </c>
      <c r="J13" s="28">
        <f t="shared" si="4"/>
        <v>0.1071428571</v>
      </c>
      <c r="K13" s="35">
        <v>19.85</v>
      </c>
      <c r="L13" s="29">
        <f t="shared" si="5"/>
        <v>0.005385487528</v>
      </c>
      <c r="M13" s="30">
        <f t="shared" si="6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1">
        <v>7.0</v>
      </c>
      <c r="D14" s="32" t="s">
        <v>35</v>
      </c>
      <c r="E14" s="23">
        <v>0.07</v>
      </c>
      <c r="F14" s="33">
        <v>10.76</v>
      </c>
      <c r="G14" s="25">
        <f t="shared" si="1"/>
        <v>8.839245874</v>
      </c>
      <c r="H14" s="26">
        <f t="shared" si="2"/>
        <v>8.839245874</v>
      </c>
      <c r="I14" s="27">
        <f t="shared" si="3"/>
        <v>9511.02856</v>
      </c>
      <c r="J14" s="28">
        <f t="shared" si="4"/>
        <v>0.08333333333</v>
      </c>
      <c r="K14" s="35">
        <v>11.85</v>
      </c>
      <c r="L14" s="29">
        <f t="shared" si="5"/>
        <v>0.008441759603</v>
      </c>
      <c r="M14" s="30">
        <f t="shared" si="6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1">
        <v>8.0</v>
      </c>
      <c r="D15" s="32" t="s">
        <v>36</v>
      </c>
      <c r="E15" s="23">
        <v>0.07</v>
      </c>
      <c r="F15" s="33">
        <v>12.89</v>
      </c>
      <c r="G15" s="25">
        <f t="shared" si="1"/>
        <v>7.37861021</v>
      </c>
      <c r="H15" s="26">
        <f t="shared" si="2"/>
        <v>7.37861021</v>
      </c>
      <c r="I15" s="27">
        <f t="shared" si="3"/>
        <v>9511.02856</v>
      </c>
      <c r="J15" s="28">
        <f t="shared" si="4"/>
        <v>0.08333333333</v>
      </c>
      <c r="K15" s="35">
        <v>12.46</v>
      </c>
      <c r="L15" s="29">
        <f t="shared" si="5"/>
        <v>-0.002779932764</v>
      </c>
      <c r="M15" s="30">
        <f t="shared" si="6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1">
        <v>9.0</v>
      </c>
      <c r="D16" s="32" t="s">
        <v>37</v>
      </c>
      <c r="E16" s="23">
        <v>0.07</v>
      </c>
      <c r="F16" s="33">
        <v>22.7</v>
      </c>
      <c r="G16" s="25">
        <f t="shared" si="1"/>
        <v>4.189880423</v>
      </c>
      <c r="H16" s="26">
        <f t="shared" si="2"/>
        <v>4.189880423</v>
      </c>
      <c r="I16" s="27">
        <f t="shared" si="3"/>
        <v>9511.02856</v>
      </c>
      <c r="J16" s="28">
        <f t="shared" si="4"/>
        <v>0.08333333333</v>
      </c>
      <c r="K16" s="35">
        <v>21.25</v>
      </c>
      <c r="L16" s="29">
        <f t="shared" si="5"/>
        <v>-0.005323054332</v>
      </c>
      <c r="M16" s="30">
        <f t="shared" si="6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1">
        <v>10.0</v>
      </c>
      <c r="D17" s="32" t="s">
        <v>38</v>
      </c>
      <c r="E17" s="23">
        <v>0.08</v>
      </c>
      <c r="F17" s="33">
        <v>53.94</v>
      </c>
      <c r="G17" s="25">
        <f t="shared" si="1"/>
        <v>2.015155159</v>
      </c>
      <c r="H17" s="26">
        <f t="shared" si="2"/>
        <v>2.015155159</v>
      </c>
      <c r="I17" s="27">
        <f t="shared" si="3"/>
        <v>10869.74693</v>
      </c>
      <c r="J17" s="28">
        <f t="shared" si="4"/>
        <v>0.09523809524</v>
      </c>
      <c r="K17" s="35">
        <v>48.76</v>
      </c>
      <c r="L17" s="29">
        <f t="shared" si="5"/>
        <v>-0.009145964652</v>
      </c>
      <c r="M17" s="30">
        <f t="shared" si="6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6" t="s">
        <v>24</v>
      </c>
      <c r="D18" s="5"/>
      <c r="E18" s="6"/>
      <c r="F18" s="37">
        <f>D4</f>
        <v>135871.8366</v>
      </c>
      <c r="G18" s="38"/>
      <c r="H18" s="38"/>
      <c r="I18" s="38"/>
      <c r="J18" s="37"/>
      <c r="K18" s="39">
        <f>F4</f>
        <v>141617.7072</v>
      </c>
      <c r="L18" s="40">
        <f t="shared" ref="L18:L19" si="7">(K18/F18-1)</f>
        <v>0.04228890061</v>
      </c>
      <c r="M18" s="6"/>
      <c r="N18" s="4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6" t="s">
        <v>26</v>
      </c>
      <c r="D19" s="5"/>
      <c r="E19" s="6"/>
      <c r="F19" s="42">
        <v>100967.2</v>
      </c>
      <c r="G19" s="43"/>
      <c r="H19" s="43"/>
      <c r="I19" s="43"/>
      <c r="J19" s="44"/>
      <c r="K19" s="45">
        <v>102673.28</v>
      </c>
      <c r="L19" s="40">
        <f t="shared" si="7"/>
        <v>0.01689736865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7"/>
    </row>
    <row r="221" ht="15.75" customHeight="1">
      <c r="C221" s="47"/>
    </row>
    <row r="222" ht="15.75" customHeight="1">
      <c r="C222" s="47"/>
    </row>
    <row r="223" ht="15.75" customHeight="1">
      <c r="C223" s="47"/>
    </row>
    <row r="224" ht="15.75" customHeight="1">
      <c r="C224" s="47"/>
    </row>
    <row r="225" ht="15.75" customHeight="1">
      <c r="C225" s="47"/>
    </row>
    <row r="226" ht="15.75" customHeight="1">
      <c r="C226" s="47"/>
    </row>
    <row r="227" ht="15.75" customHeight="1">
      <c r="C227" s="47"/>
    </row>
    <row r="228" ht="15.75" customHeight="1">
      <c r="C228" s="47"/>
    </row>
    <row r="229" ht="15.75" customHeight="1">
      <c r="C229" s="47"/>
    </row>
    <row r="230" ht="15.75" customHeight="1">
      <c r="C230" s="47"/>
    </row>
    <row r="231" ht="15.75" customHeight="1">
      <c r="C231" s="47"/>
    </row>
    <row r="232" ht="15.75" customHeight="1">
      <c r="C232" s="47"/>
    </row>
    <row r="233" ht="15.75" customHeight="1">
      <c r="C233" s="47"/>
    </row>
    <row r="234" ht="15.75" customHeight="1">
      <c r="C234" s="47"/>
    </row>
    <row r="235" ht="15.75" customHeight="1">
      <c r="C235" s="47"/>
    </row>
    <row r="236" ht="15.75" customHeight="1">
      <c r="C236" s="47"/>
    </row>
    <row r="237" ht="15.75" customHeight="1">
      <c r="C237" s="47"/>
    </row>
    <row r="238" ht="15.75" customHeight="1">
      <c r="C238" s="47"/>
    </row>
    <row r="239" ht="15.75" customHeight="1">
      <c r="C239" s="47"/>
    </row>
    <row r="240" ht="15.75" customHeight="1">
      <c r="C240" s="47"/>
    </row>
    <row r="241" ht="15.75" customHeight="1">
      <c r="C241" s="47"/>
    </row>
    <row r="242" ht="15.75" customHeight="1">
      <c r="C242" s="47"/>
    </row>
    <row r="243" ht="15.75" customHeight="1">
      <c r="C243" s="47"/>
    </row>
    <row r="244" ht="15.75" customHeight="1">
      <c r="C244" s="47"/>
    </row>
    <row r="245" ht="15.75" customHeight="1">
      <c r="C245" s="47"/>
    </row>
    <row r="246" ht="15.75" customHeight="1">
      <c r="C246" s="47"/>
    </row>
    <row r="247" ht="15.75" customHeight="1">
      <c r="C247" s="47"/>
    </row>
    <row r="248" ht="15.75" customHeight="1">
      <c r="C248" s="47"/>
    </row>
    <row r="249" ht="15.75" customHeight="1">
      <c r="C249" s="47"/>
    </row>
    <row r="250" ht="15.75" customHeight="1">
      <c r="C250" s="47"/>
    </row>
    <row r="251" ht="15.75" customHeight="1">
      <c r="C251" s="47"/>
    </row>
    <row r="252" ht="15.75" customHeight="1">
      <c r="C252" s="47"/>
    </row>
    <row r="253" ht="15.75" customHeight="1">
      <c r="C253" s="47"/>
    </row>
    <row r="254" ht="15.75" customHeight="1">
      <c r="C254" s="47"/>
    </row>
    <row r="255" ht="15.75" customHeight="1">
      <c r="C255" s="47"/>
    </row>
    <row r="256" ht="15.75" customHeight="1">
      <c r="C256" s="47"/>
    </row>
    <row r="257" ht="15.75" customHeight="1">
      <c r="C257" s="47"/>
    </row>
    <row r="258" ht="15.75" customHeight="1">
      <c r="C258" s="47"/>
    </row>
    <row r="259" ht="15.75" customHeight="1">
      <c r="C259" s="47"/>
    </row>
    <row r="260" ht="15.75" customHeight="1">
      <c r="C260" s="47"/>
    </row>
    <row r="261" ht="15.75" customHeight="1">
      <c r="C261" s="47"/>
    </row>
    <row r="262" ht="15.75" customHeight="1">
      <c r="C262" s="47"/>
    </row>
    <row r="263" ht="15.75" customHeight="1">
      <c r="C263" s="47"/>
    </row>
    <row r="264" ht="15.75" customHeight="1">
      <c r="C264" s="47"/>
    </row>
    <row r="265" ht="15.75" customHeight="1">
      <c r="C265" s="47"/>
    </row>
    <row r="266" ht="15.75" customHeight="1">
      <c r="C266" s="47"/>
    </row>
    <row r="267" ht="15.75" customHeight="1">
      <c r="C267" s="47"/>
    </row>
    <row r="268" ht="15.75" customHeight="1">
      <c r="C268" s="47"/>
    </row>
    <row r="269" ht="15.75" customHeight="1">
      <c r="C269" s="47"/>
    </row>
    <row r="270" ht="15.75" customHeight="1">
      <c r="C270" s="47"/>
    </row>
    <row r="271" ht="15.75" customHeight="1">
      <c r="C271" s="47"/>
    </row>
    <row r="272" ht="15.75" customHeight="1">
      <c r="C272" s="47"/>
    </row>
    <row r="273" ht="15.75" customHeight="1">
      <c r="C273" s="47"/>
    </row>
    <row r="274" ht="15.75" customHeight="1">
      <c r="C274" s="47"/>
    </row>
    <row r="275" ht="15.75" customHeight="1">
      <c r="C275" s="47"/>
    </row>
    <row r="276" ht="15.75" customHeight="1">
      <c r="C276" s="47"/>
    </row>
    <row r="277" ht="15.75" customHeight="1">
      <c r="C277" s="47"/>
    </row>
    <row r="278" ht="15.75" customHeight="1">
      <c r="C278" s="47"/>
    </row>
    <row r="279" ht="15.75" customHeight="1">
      <c r="C279" s="47"/>
    </row>
    <row r="280" ht="15.75" customHeight="1">
      <c r="C280" s="47"/>
    </row>
    <row r="281" ht="15.75" customHeight="1">
      <c r="C281" s="47"/>
    </row>
    <row r="282" ht="15.75" customHeight="1">
      <c r="C282" s="47"/>
    </row>
    <row r="283" ht="15.75" customHeight="1">
      <c r="C283" s="47"/>
    </row>
    <row r="284" ht="15.75" customHeight="1">
      <c r="C284" s="47"/>
    </row>
    <row r="285" ht="15.75" customHeight="1">
      <c r="C285" s="47"/>
    </row>
    <row r="286" ht="15.75" customHeight="1">
      <c r="C286" s="47"/>
    </row>
    <row r="287" ht="15.75" customHeight="1">
      <c r="C287" s="47"/>
    </row>
    <row r="288" ht="15.75" customHeight="1">
      <c r="C288" s="47"/>
    </row>
    <row r="289" ht="15.75" customHeight="1">
      <c r="C289" s="47"/>
    </row>
    <row r="290" ht="15.75" customHeight="1">
      <c r="C290" s="47"/>
    </row>
    <row r="291" ht="15.75" customHeight="1">
      <c r="C291" s="47"/>
    </row>
    <row r="292" ht="15.75" customHeight="1">
      <c r="C292" s="47"/>
    </row>
    <row r="293" ht="15.75" customHeight="1">
      <c r="C293" s="47"/>
    </row>
    <row r="294" ht="15.75" customHeight="1">
      <c r="C294" s="47"/>
    </row>
    <row r="295" ht="15.75" customHeight="1">
      <c r="C295" s="47"/>
    </row>
    <row r="296" ht="15.75" customHeight="1">
      <c r="C296" s="47"/>
    </row>
    <row r="297" ht="15.75" customHeight="1">
      <c r="C297" s="47"/>
    </row>
    <row r="298" ht="15.75" customHeight="1">
      <c r="C298" s="47"/>
    </row>
    <row r="299" ht="15.75" customHeight="1">
      <c r="C299" s="47"/>
    </row>
    <row r="300" ht="15.75" customHeight="1">
      <c r="C300" s="47"/>
    </row>
    <row r="301" ht="15.75" customHeight="1">
      <c r="C301" s="47"/>
    </row>
    <row r="302" ht="15.75" customHeight="1">
      <c r="C302" s="47"/>
    </row>
    <row r="303" ht="15.75" customHeight="1">
      <c r="C303" s="47"/>
    </row>
    <row r="304" ht="15.75" customHeight="1">
      <c r="C304" s="47"/>
    </row>
    <row r="305" ht="15.75" customHeight="1">
      <c r="C305" s="47"/>
    </row>
    <row r="306" ht="15.75" customHeight="1">
      <c r="C306" s="47"/>
    </row>
    <row r="307" ht="15.75" customHeight="1">
      <c r="C307" s="47"/>
    </row>
    <row r="308" ht="15.75" customHeight="1">
      <c r="C308" s="47"/>
    </row>
    <row r="309" ht="15.75" customHeight="1">
      <c r="C309" s="47"/>
    </row>
    <row r="310" ht="15.75" customHeight="1">
      <c r="C310" s="47"/>
    </row>
    <row r="311" ht="15.75" customHeight="1">
      <c r="C311" s="47"/>
    </row>
    <row r="312" ht="15.75" customHeight="1">
      <c r="C312" s="47"/>
    </row>
    <row r="313" ht="15.75" customHeight="1">
      <c r="C313" s="47"/>
    </row>
    <row r="314" ht="15.75" customHeight="1">
      <c r="C314" s="47"/>
    </row>
    <row r="315" ht="15.75" customHeight="1">
      <c r="C315" s="47"/>
    </row>
    <row r="316" ht="15.75" customHeight="1">
      <c r="C316" s="47"/>
    </row>
    <row r="317" ht="15.75" customHeight="1">
      <c r="C317" s="47"/>
    </row>
    <row r="318" ht="15.75" customHeight="1">
      <c r="C318" s="47"/>
    </row>
    <row r="319" ht="15.75" customHeight="1">
      <c r="C319" s="47"/>
    </row>
    <row r="320" ht="15.75" customHeight="1">
      <c r="C320" s="47"/>
    </row>
    <row r="321" ht="15.75" customHeight="1">
      <c r="C321" s="47"/>
    </row>
    <row r="322" ht="15.75" customHeight="1">
      <c r="C322" s="47"/>
    </row>
    <row r="323" ht="15.75" customHeight="1">
      <c r="C323" s="47"/>
    </row>
    <row r="324" ht="15.75" customHeight="1">
      <c r="C324" s="47"/>
    </row>
    <row r="325" ht="15.75" customHeight="1">
      <c r="C325" s="47"/>
    </row>
    <row r="326" ht="15.75" customHeight="1">
      <c r="C326" s="47"/>
    </row>
    <row r="327" ht="15.75" customHeight="1">
      <c r="C327" s="47"/>
    </row>
    <row r="328" ht="15.75" customHeight="1">
      <c r="C328" s="47"/>
    </row>
    <row r="329" ht="15.75" customHeight="1">
      <c r="C329" s="47"/>
    </row>
    <row r="330" ht="15.75" customHeight="1">
      <c r="C330" s="47"/>
    </row>
    <row r="331" ht="15.75" customHeight="1">
      <c r="C331" s="47"/>
    </row>
    <row r="332" ht="15.75" customHeight="1">
      <c r="C332" s="47"/>
    </row>
    <row r="333" ht="15.75" customHeight="1">
      <c r="C333" s="47"/>
    </row>
    <row r="334" ht="15.75" customHeight="1">
      <c r="C334" s="47"/>
    </row>
    <row r="335" ht="15.75" customHeight="1">
      <c r="C335" s="47"/>
    </row>
    <row r="336" ht="15.75" customHeight="1">
      <c r="C336" s="47"/>
    </row>
    <row r="337" ht="15.75" customHeight="1">
      <c r="C337" s="47"/>
    </row>
    <row r="338" ht="15.75" customHeight="1">
      <c r="C338" s="47"/>
    </row>
    <row r="339" ht="15.75" customHeight="1">
      <c r="C339" s="47"/>
    </row>
    <row r="340" ht="15.75" customHeight="1">
      <c r="C340" s="47"/>
    </row>
    <row r="341" ht="15.75" customHeight="1">
      <c r="C341" s="47"/>
    </row>
    <row r="342" ht="15.75" customHeight="1">
      <c r="C342" s="47"/>
    </row>
    <row r="343" ht="15.75" customHeight="1">
      <c r="C343" s="47"/>
    </row>
    <row r="344" ht="15.75" customHeight="1">
      <c r="C344" s="47"/>
    </row>
    <row r="345" ht="15.75" customHeight="1">
      <c r="C345" s="47"/>
    </row>
    <row r="346" ht="15.75" customHeight="1">
      <c r="C346" s="47"/>
    </row>
    <row r="347" ht="15.75" customHeight="1">
      <c r="C347" s="47"/>
    </row>
    <row r="348" ht="15.75" customHeight="1">
      <c r="C348" s="47"/>
    </row>
    <row r="349" ht="15.75" customHeight="1">
      <c r="C349" s="47"/>
    </row>
    <row r="350" ht="15.75" customHeight="1">
      <c r="C350" s="47"/>
    </row>
    <row r="351" ht="15.75" customHeight="1">
      <c r="C351" s="47"/>
    </row>
    <row r="352" ht="15.75" customHeight="1">
      <c r="C352" s="47"/>
    </row>
    <row r="353" ht="15.75" customHeight="1">
      <c r="C353" s="47"/>
    </row>
    <row r="354" ht="15.75" customHeight="1">
      <c r="C354" s="47"/>
    </row>
    <row r="355" ht="15.75" customHeight="1">
      <c r="C355" s="47"/>
    </row>
    <row r="356" ht="15.75" customHeight="1">
      <c r="C356" s="47"/>
    </row>
    <row r="357" ht="15.75" customHeight="1">
      <c r="C357" s="47"/>
    </row>
    <row r="358" ht="15.75" customHeight="1">
      <c r="C358" s="47"/>
    </row>
    <row r="359" ht="15.75" customHeight="1">
      <c r="C359" s="47"/>
    </row>
    <row r="360" ht="15.75" customHeight="1">
      <c r="C360" s="47"/>
    </row>
    <row r="361" ht="15.75" customHeight="1">
      <c r="C361" s="47"/>
    </row>
    <row r="362" ht="15.75" customHeight="1">
      <c r="C362" s="47"/>
    </row>
    <row r="363" ht="15.75" customHeight="1">
      <c r="C363" s="47"/>
    </row>
    <row r="364" ht="15.75" customHeight="1">
      <c r="C364" s="47"/>
    </row>
    <row r="365" ht="15.75" customHeight="1">
      <c r="C365" s="47"/>
    </row>
    <row r="366" ht="15.75" customHeight="1">
      <c r="C366" s="47"/>
    </row>
    <row r="367" ht="15.75" customHeight="1">
      <c r="C367" s="47"/>
    </row>
    <row r="368" ht="15.75" customHeight="1">
      <c r="C368" s="47"/>
    </row>
    <row r="369" ht="15.75" customHeight="1">
      <c r="C369" s="47"/>
    </row>
    <row r="370" ht="15.75" customHeight="1">
      <c r="C370" s="47"/>
    </row>
    <row r="371" ht="15.75" customHeight="1">
      <c r="C371" s="47"/>
    </row>
    <row r="372" ht="15.75" customHeight="1">
      <c r="C372" s="47"/>
    </row>
    <row r="373" ht="15.75" customHeight="1">
      <c r="C373" s="47"/>
    </row>
    <row r="374" ht="15.75" customHeight="1">
      <c r="C374" s="47"/>
    </row>
    <row r="375" ht="15.75" customHeight="1">
      <c r="C375" s="47"/>
    </row>
    <row r="376" ht="15.75" customHeight="1">
      <c r="C376" s="47"/>
    </row>
    <row r="377" ht="15.75" customHeight="1">
      <c r="C377" s="47"/>
    </row>
    <row r="378" ht="15.75" customHeight="1">
      <c r="C378" s="47"/>
    </row>
    <row r="379" ht="15.75" customHeight="1">
      <c r="C379" s="47"/>
    </row>
    <row r="380" ht="15.75" customHeight="1">
      <c r="C380" s="47"/>
    </row>
    <row r="381" ht="15.75" customHeight="1">
      <c r="C381" s="47"/>
    </row>
    <row r="382" ht="15.75" customHeight="1">
      <c r="C382" s="47"/>
    </row>
    <row r="383" ht="15.75" customHeight="1">
      <c r="C383" s="47"/>
    </row>
    <row r="384" ht="15.75" customHeight="1">
      <c r="C384" s="47"/>
    </row>
    <row r="385" ht="15.75" customHeight="1">
      <c r="C385" s="47"/>
    </row>
    <row r="386" ht="15.75" customHeight="1">
      <c r="C386" s="47"/>
    </row>
    <row r="387" ht="15.75" customHeight="1">
      <c r="C387" s="47"/>
    </row>
    <row r="388" ht="15.75" customHeight="1">
      <c r="C388" s="47"/>
    </row>
    <row r="389" ht="15.75" customHeight="1">
      <c r="C389" s="47"/>
    </row>
    <row r="390" ht="15.75" customHeight="1">
      <c r="C390" s="47"/>
    </row>
    <row r="391" ht="15.75" customHeight="1">
      <c r="C391" s="47"/>
    </row>
    <row r="392" ht="15.75" customHeight="1">
      <c r="C392" s="47"/>
    </row>
    <row r="393" ht="15.75" customHeight="1">
      <c r="C393" s="47"/>
    </row>
    <row r="394" ht="15.75" customHeight="1">
      <c r="C394" s="47"/>
    </row>
    <row r="395" ht="15.75" customHeight="1">
      <c r="C395" s="47"/>
    </row>
    <row r="396" ht="15.75" customHeight="1">
      <c r="C396" s="47"/>
    </row>
    <row r="397" ht="15.75" customHeight="1">
      <c r="C397" s="47"/>
    </row>
    <row r="398" ht="15.75" customHeight="1">
      <c r="C398" s="47"/>
    </row>
    <row r="399" ht="15.75" customHeight="1">
      <c r="C399" s="47"/>
    </row>
    <row r="400" ht="15.75" customHeight="1">
      <c r="C400" s="47"/>
    </row>
    <row r="401" ht="15.75" customHeight="1">
      <c r="C401" s="47"/>
    </row>
    <row r="402" ht="15.75" customHeight="1">
      <c r="C402" s="47"/>
    </row>
    <row r="403" ht="15.75" customHeight="1">
      <c r="C403" s="47"/>
    </row>
    <row r="404" ht="15.75" customHeight="1">
      <c r="C404" s="47"/>
    </row>
    <row r="405" ht="15.75" customHeight="1">
      <c r="C405" s="47"/>
    </row>
    <row r="406" ht="15.75" customHeight="1">
      <c r="C406" s="47"/>
    </row>
    <row r="407" ht="15.75" customHeight="1">
      <c r="C407" s="47"/>
    </row>
    <row r="408" ht="15.75" customHeight="1">
      <c r="C408" s="47"/>
    </row>
    <row r="409" ht="15.75" customHeight="1">
      <c r="C409" s="47"/>
    </row>
    <row r="410" ht="15.75" customHeight="1">
      <c r="C410" s="47"/>
    </row>
    <row r="411" ht="15.75" customHeight="1">
      <c r="C411" s="47"/>
    </row>
    <row r="412" ht="15.75" customHeight="1">
      <c r="C412" s="47"/>
    </row>
    <row r="413" ht="15.75" customHeight="1">
      <c r="C413" s="47"/>
    </row>
    <row r="414" ht="15.75" customHeight="1">
      <c r="C414" s="47"/>
    </row>
    <row r="415" ht="15.75" customHeight="1">
      <c r="C415" s="47"/>
    </row>
    <row r="416" ht="15.75" customHeight="1">
      <c r="C416" s="47"/>
    </row>
    <row r="417" ht="15.75" customHeight="1">
      <c r="C417" s="47"/>
    </row>
    <row r="418" ht="15.75" customHeight="1">
      <c r="C418" s="47"/>
    </row>
    <row r="419" ht="15.75" customHeight="1">
      <c r="C419" s="47"/>
    </row>
    <row r="420" ht="15.75" customHeight="1">
      <c r="C420" s="47"/>
    </row>
    <row r="421" ht="15.75" customHeight="1">
      <c r="C421" s="47"/>
    </row>
    <row r="422" ht="15.75" customHeight="1">
      <c r="C422" s="47"/>
    </row>
    <row r="423" ht="15.75" customHeight="1">
      <c r="C423" s="47"/>
    </row>
    <row r="424" ht="15.75" customHeight="1">
      <c r="C424" s="47"/>
    </row>
    <row r="425" ht="15.75" customHeight="1">
      <c r="C425" s="47"/>
    </row>
    <row r="426" ht="15.75" customHeight="1">
      <c r="C426" s="47"/>
    </row>
    <row r="427" ht="15.75" customHeight="1">
      <c r="C427" s="47"/>
    </row>
    <row r="428" ht="15.75" customHeight="1">
      <c r="C428" s="47"/>
    </row>
    <row r="429" ht="15.75" customHeight="1">
      <c r="C429" s="47"/>
    </row>
    <row r="430" ht="15.75" customHeight="1">
      <c r="C430" s="47"/>
    </row>
    <row r="431" ht="15.75" customHeight="1">
      <c r="C431" s="47"/>
    </row>
    <row r="432" ht="15.75" customHeight="1">
      <c r="C432" s="47"/>
    </row>
    <row r="433" ht="15.75" customHeight="1">
      <c r="C433" s="47"/>
    </row>
    <row r="434" ht="15.75" customHeight="1">
      <c r="C434" s="47"/>
    </row>
    <row r="435" ht="15.75" customHeight="1">
      <c r="C435" s="47"/>
    </row>
    <row r="436" ht="15.75" customHeight="1">
      <c r="C436" s="47"/>
    </row>
    <row r="437" ht="15.75" customHeight="1">
      <c r="C437" s="47"/>
    </row>
    <row r="438" ht="15.75" customHeight="1">
      <c r="C438" s="47"/>
    </row>
    <row r="439" ht="15.75" customHeight="1">
      <c r="C439" s="47"/>
    </row>
    <row r="440" ht="15.75" customHeight="1">
      <c r="C440" s="47"/>
    </row>
    <row r="441" ht="15.75" customHeight="1">
      <c r="C441" s="47"/>
    </row>
    <row r="442" ht="15.75" customHeight="1">
      <c r="C442" s="47"/>
    </row>
    <row r="443" ht="15.75" customHeight="1">
      <c r="C443" s="47"/>
    </row>
    <row r="444" ht="15.75" customHeight="1">
      <c r="C444" s="47"/>
    </row>
    <row r="445" ht="15.75" customHeight="1">
      <c r="C445" s="47"/>
    </row>
    <row r="446" ht="15.75" customHeight="1">
      <c r="C446" s="47"/>
    </row>
    <row r="447" ht="15.75" customHeight="1">
      <c r="C447" s="47"/>
    </row>
    <row r="448" ht="15.75" customHeight="1">
      <c r="C448" s="47"/>
    </row>
    <row r="449" ht="15.75" customHeight="1">
      <c r="C449" s="47"/>
    </row>
    <row r="450" ht="15.75" customHeight="1">
      <c r="C450" s="47"/>
    </row>
    <row r="451" ht="15.75" customHeight="1">
      <c r="C451" s="47"/>
    </row>
    <row r="452" ht="15.75" customHeight="1">
      <c r="C452" s="47"/>
    </row>
    <row r="453" ht="15.75" customHeight="1">
      <c r="C453" s="47"/>
    </row>
    <row r="454" ht="15.75" customHeight="1">
      <c r="C454" s="47"/>
    </row>
    <row r="455" ht="15.75" customHeight="1">
      <c r="C455" s="47"/>
    </row>
    <row r="456" ht="15.75" customHeight="1">
      <c r="C456" s="47"/>
    </row>
    <row r="457" ht="15.75" customHeight="1">
      <c r="C457" s="47"/>
    </row>
    <row r="458" ht="15.75" customHeight="1">
      <c r="C458" s="47"/>
    </row>
    <row r="459" ht="15.75" customHeight="1">
      <c r="C459" s="47"/>
    </row>
    <row r="460" ht="15.75" customHeight="1">
      <c r="C460" s="47"/>
    </row>
    <row r="461" ht="15.75" customHeight="1">
      <c r="C461" s="47"/>
    </row>
    <row r="462" ht="15.75" customHeight="1">
      <c r="C462" s="47"/>
    </row>
    <row r="463" ht="15.75" customHeight="1">
      <c r="C463" s="47"/>
    </row>
    <row r="464" ht="15.75" customHeight="1">
      <c r="C464" s="47"/>
    </row>
    <row r="465" ht="15.75" customHeight="1">
      <c r="C465" s="47"/>
    </row>
    <row r="466" ht="15.75" customHeight="1">
      <c r="C466" s="47"/>
    </row>
    <row r="467" ht="15.75" customHeight="1">
      <c r="C467" s="47"/>
    </row>
    <row r="468" ht="15.75" customHeight="1">
      <c r="C468" s="47"/>
    </row>
    <row r="469" ht="15.75" customHeight="1">
      <c r="C469" s="47"/>
    </row>
    <row r="470" ht="15.75" customHeight="1">
      <c r="C470" s="47"/>
    </row>
    <row r="471" ht="15.75" customHeight="1">
      <c r="C471" s="47"/>
    </row>
    <row r="472" ht="15.75" customHeight="1">
      <c r="C472" s="47"/>
    </row>
    <row r="473" ht="15.75" customHeight="1">
      <c r="C473" s="47"/>
    </row>
    <row r="474" ht="15.75" customHeight="1">
      <c r="C474" s="47"/>
    </row>
    <row r="475" ht="15.75" customHeight="1">
      <c r="C475" s="47"/>
    </row>
    <row r="476" ht="15.75" customHeight="1">
      <c r="C476" s="47"/>
    </row>
    <row r="477" ht="15.75" customHeight="1">
      <c r="C477" s="47"/>
    </row>
    <row r="478" ht="15.75" customHeight="1">
      <c r="C478" s="47"/>
    </row>
    <row r="479" ht="15.75" customHeight="1">
      <c r="C479" s="47"/>
    </row>
    <row r="480" ht="15.75" customHeight="1">
      <c r="C480" s="47"/>
    </row>
    <row r="481" ht="15.75" customHeight="1">
      <c r="C481" s="47"/>
    </row>
    <row r="482" ht="15.75" customHeight="1">
      <c r="C482" s="47"/>
    </row>
    <row r="483" ht="15.75" customHeight="1">
      <c r="C483" s="47"/>
    </row>
    <row r="484" ht="15.75" customHeight="1">
      <c r="C484" s="47"/>
    </row>
    <row r="485" ht="15.75" customHeight="1">
      <c r="C485" s="47"/>
    </row>
    <row r="486" ht="15.75" customHeight="1">
      <c r="C486" s="47"/>
    </row>
    <row r="487" ht="15.75" customHeight="1">
      <c r="C487" s="47"/>
    </row>
    <row r="488" ht="15.75" customHeight="1">
      <c r="C488" s="47"/>
    </row>
    <row r="489" ht="15.75" customHeight="1">
      <c r="C489" s="47"/>
    </row>
    <row r="490" ht="15.75" customHeight="1">
      <c r="C490" s="47"/>
    </row>
    <row r="491" ht="15.75" customHeight="1">
      <c r="C491" s="47"/>
    </row>
    <row r="492" ht="15.75" customHeight="1">
      <c r="C492" s="47"/>
    </row>
    <row r="493" ht="15.75" customHeight="1">
      <c r="C493" s="47"/>
    </row>
    <row r="494" ht="15.75" customHeight="1">
      <c r="C494" s="47"/>
    </row>
    <row r="495" ht="15.75" customHeight="1">
      <c r="C495" s="47"/>
    </row>
    <row r="496" ht="15.75" customHeight="1">
      <c r="C496" s="47"/>
    </row>
    <row r="497" ht="15.75" customHeight="1">
      <c r="C497" s="47"/>
    </row>
    <row r="498" ht="15.75" customHeight="1">
      <c r="C498" s="47"/>
    </row>
    <row r="499" ht="15.75" customHeight="1">
      <c r="C499" s="47"/>
    </row>
    <row r="500" ht="15.75" customHeight="1">
      <c r="C500" s="47"/>
    </row>
    <row r="501" ht="15.75" customHeight="1">
      <c r="C501" s="47"/>
    </row>
    <row r="502" ht="15.75" customHeight="1">
      <c r="C502" s="47"/>
    </row>
    <row r="503" ht="15.75" customHeight="1">
      <c r="C503" s="47"/>
    </row>
    <row r="504" ht="15.75" customHeight="1">
      <c r="C504" s="47"/>
    </row>
    <row r="505" ht="15.75" customHeight="1">
      <c r="C505" s="47"/>
    </row>
    <row r="506" ht="15.75" customHeight="1">
      <c r="C506" s="47"/>
    </row>
    <row r="507" ht="15.75" customHeight="1">
      <c r="C507" s="47"/>
    </row>
    <row r="508" ht="15.75" customHeight="1">
      <c r="C508" s="47"/>
    </row>
    <row r="509" ht="15.75" customHeight="1">
      <c r="C509" s="47"/>
    </row>
    <row r="510" ht="15.75" customHeight="1">
      <c r="C510" s="47"/>
    </row>
    <row r="511" ht="15.75" customHeight="1">
      <c r="C511" s="47"/>
    </row>
    <row r="512" ht="15.75" customHeight="1">
      <c r="C512" s="47"/>
    </row>
    <row r="513" ht="15.75" customHeight="1">
      <c r="C513" s="47"/>
    </row>
    <row r="514" ht="15.75" customHeight="1">
      <c r="C514" s="47"/>
    </row>
    <row r="515" ht="15.75" customHeight="1">
      <c r="C515" s="47"/>
    </row>
    <row r="516" ht="15.75" customHeight="1">
      <c r="C516" s="47"/>
    </row>
    <row r="517" ht="15.75" customHeight="1">
      <c r="C517" s="47"/>
    </row>
    <row r="518" ht="15.75" customHeight="1">
      <c r="C518" s="47"/>
    </row>
    <row r="519" ht="15.75" customHeight="1">
      <c r="C519" s="47"/>
    </row>
    <row r="520" ht="15.75" customHeight="1">
      <c r="C520" s="47"/>
    </row>
    <row r="521" ht="15.75" customHeight="1">
      <c r="C521" s="47"/>
    </row>
    <row r="522" ht="15.75" customHeight="1">
      <c r="C522" s="47"/>
    </row>
    <row r="523" ht="15.75" customHeight="1">
      <c r="C523" s="47"/>
    </row>
    <row r="524" ht="15.75" customHeight="1">
      <c r="C524" s="47"/>
    </row>
    <row r="525" ht="15.75" customHeight="1">
      <c r="C525" s="47"/>
    </row>
    <row r="526" ht="15.75" customHeight="1">
      <c r="C526" s="47"/>
    </row>
    <row r="527" ht="15.75" customHeight="1">
      <c r="C527" s="47"/>
    </row>
    <row r="528" ht="15.75" customHeight="1">
      <c r="C528" s="47"/>
    </row>
    <row r="529" ht="15.75" customHeight="1">
      <c r="C529" s="47"/>
    </row>
    <row r="530" ht="15.75" customHeight="1">
      <c r="C530" s="47"/>
    </row>
    <row r="531" ht="15.75" customHeight="1">
      <c r="C531" s="47"/>
    </row>
    <row r="532" ht="15.75" customHeight="1">
      <c r="C532" s="47"/>
    </row>
    <row r="533" ht="15.75" customHeight="1">
      <c r="C533" s="47"/>
    </row>
    <row r="534" ht="15.75" customHeight="1">
      <c r="C534" s="47"/>
    </row>
    <row r="535" ht="15.75" customHeight="1">
      <c r="C535" s="47"/>
    </row>
    <row r="536" ht="15.75" customHeight="1">
      <c r="C536" s="47"/>
    </row>
    <row r="537" ht="15.75" customHeight="1">
      <c r="C537" s="47"/>
    </row>
    <row r="538" ht="15.75" customHeight="1">
      <c r="C538" s="47"/>
    </row>
    <row r="539" ht="15.75" customHeight="1">
      <c r="C539" s="47"/>
    </row>
    <row r="540" ht="15.75" customHeight="1">
      <c r="C540" s="47"/>
    </row>
    <row r="541" ht="15.75" customHeight="1">
      <c r="C541" s="47"/>
    </row>
    <row r="542" ht="15.75" customHeight="1">
      <c r="C542" s="47"/>
    </row>
    <row r="543" ht="15.75" customHeight="1">
      <c r="C543" s="47"/>
    </row>
    <row r="544" ht="15.75" customHeight="1">
      <c r="C544" s="47"/>
    </row>
    <row r="545" ht="15.75" customHeight="1">
      <c r="C545" s="47"/>
    </row>
    <row r="546" ht="15.75" customHeight="1">
      <c r="C546" s="47"/>
    </row>
    <row r="547" ht="15.75" customHeight="1">
      <c r="C547" s="47"/>
    </row>
    <row r="548" ht="15.75" customHeight="1">
      <c r="C548" s="47"/>
    </row>
    <row r="549" ht="15.75" customHeight="1">
      <c r="C549" s="47"/>
    </row>
    <row r="550" ht="15.75" customHeight="1">
      <c r="C550" s="47"/>
    </row>
    <row r="551" ht="15.75" customHeight="1">
      <c r="C551" s="47"/>
    </row>
    <row r="552" ht="15.75" customHeight="1">
      <c r="C552" s="47"/>
    </row>
    <row r="553" ht="15.75" customHeight="1">
      <c r="C553" s="47"/>
    </row>
    <row r="554" ht="15.75" customHeight="1">
      <c r="C554" s="47"/>
    </row>
    <row r="555" ht="15.75" customHeight="1">
      <c r="C555" s="47"/>
    </row>
    <row r="556" ht="15.75" customHeight="1">
      <c r="C556" s="47"/>
    </row>
    <row r="557" ht="15.75" customHeight="1">
      <c r="C557" s="47"/>
    </row>
    <row r="558" ht="15.75" customHeight="1">
      <c r="C558" s="47"/>
    </row>
    <row r="559" ht="15.75" customHeight="1">
      <c r="C559" s="47"/>
    </row>
    <row r="560" ht="15.75" customHeight="1">
      <c r="C560" s="47"/>
    </row>
    <row r="561" ht="15.75" customHeight="1">
      <c r="C561" s="47"/>
    </row>
    <row r="562" ht="15.75" customHeight="1">
      <c r="C562" s="47"/>
    </row>
    <row r="563" ht="15.75" customHeight="1">
      <c r="C563" s="47"/>
    </row>
    <row r="564" ht="15.75" customHeight="1">
      <c r="C564" s="47"/>
    </row>
    <row r="565" ht="15.75" customHeight="1">
      <c r="C565" s="47"/>
    </row>
    <row r="566" ht="15.75" customHeight="1">
      <c r="C566" s="47"/>
    </row>
    <row r="567" ht="15.75" customHeight="1">
      <c r="C567" s="47"/>
    </row>
    <row r="568" ht="15.75" customHeight="1">
      <c r="C568" s="47"/>
    </row>
    <row r="569" ht="15.75" customHeight="1">
      <c r="C569" s="47"/>
    </row>
    <row r="570" ht="15.75" customHeight="1">
      <c r="C570" s="47"/>
    </row>
    <row r="571" ht="15.75" customHeight="1">
      <c r="C571" s="47"/>
    </row>
    <row r="572" ht="15.75" customHeight="1">
      <c r="C572" s="47"/>
    </row>
    <row r="573" ht="15.75" customHeight="1">
      <c r="C573" s="47"/>
    </row>
    <row r="574" ht="15.75" customHeight="1">
      <c r="C574" s="47"/>
    </row>
    <row r="575" ht="15.75" customHeight="1">
      <c r="C575" s="47"/>
    </row>
    <row r="576" ht="15.75" customHeight="1">
      <c r="C576" s="47"/>
    </row>
    <row r="577" ht="15.75" customHeight="1">
      <c r="C577" s="47"/>
    </row>
    <row r="578" ht="15.75" customHeight="1">
      <c r="C578" s="47"/>
    </row>
    <row r="579" ht="15.75" customHeight="1">
      <c r="C579" s="47"/>
    </row>
    <row r="580" ht="15.75" customHeight="1">
      <c r="C580" s="47"/>
    </row>
    <row r="581" ht="15.75" customHeight="1">
      <c r="C581" s="47"/>
    </row>
    <row r="582" ht="15.75" customHeight="1">
      <c r="C582" s="47"/>
    </row>
    <row r="583" ht="15.75" customHeight="1">
      <c r="C583" s="47"/>
    </row>
    <row r="584" ht="15.75" customHeight="1">
      <c r="C584" s="47"/>
    </row>
    <row r="585" ht="15.75" customHeight="1">
      <c r="C585" s="47"/>
    </row>
    <row r="586" ht="15.75" customHeight="1">
      <c r="C586" s="47"/>
    </row>
    <row r="587" ht="15.75" customHeight="1">
      <c r="C587" s="47"/>
    </row>
    <row r="588" ht="15.75" customHeight="1">
      <c r="C588" s="47"/>
    </row>
    <row r="589" ht="15.75" customHeight="1">
      <c r="C589" s="47"/>
    </row>
    <row r="590" ht="15.75" customHeight="1">
      <c r="C590" s="47"/>
    </row>
    <row r="591" ht="15.75" customHeight="1">
      <c r="C591" s="47"/>
    </row>
    <row r="592" ht="15.75" customHeight="1">
      <c r="C592" s="47"/>
    </row>
    <row r="593" ht="15.75" customHeight="1">
      <c r="C593" s="47"/>
    </row>
    <row r="594" ht="15.75" customHeight="1">
      <c r="C594" s="47"/>
    </row>
    <row r="595" ht="15.75" customHeight="1">
      <c r="C595" s="47"/>
    </row>
    <row r="596" ht="15.75" customHeight="1">
      <c r="C596" s="47"/>
    </row>
    <row r="597" ht="15.75" customHeight="1">
      <c r="C597" s="47"/>
    </row>
    <row r="598" ht="15.75" customHeight="1">
      <c r="C598" s="47"/>
    </row>
    <row r="599" ht="15.75" customHeight="1">
      <c r="C599" s="47"/>
    </row>
    <row r="600" ht="15.75" customHeight="1">
      <c r="C600" s="47"/>
    </row>
    <row r="601" ht="15.75" customHeight="1">
      <c r="C601" s="47"/>
    </row>
    <row r="602" ht="15.75" customHeight="1">
      <c r="C602" s="47"/>
    </row>
    <row r="603" ht="15.75" customHeight="1">
      <c r="C603" s="47"/>
    </row>
    <row r="604" ht="15.75" customHeight="1">
      <c r="C604" s="47"/>
    </row>
    <row r="605" ht="15.75" customHeight="1">
      <c r="C605" s="47"/>
    </row>
    <row r="606" ht="15.75" customHeight="1">
      <c r="C606" s="47"/>
    </row>
    <row r="607" ht="15.75" customHeight="1">
      <c r="C607" s="47"/>
    </row>
    <row r="608" ht="15.75" customHeight="1">
      <c r="C608" s="47"/>
    </row>
    <row r="609" ht="15.75" customHeight="1">
      <c r="C609" s="47"/>
    </row>
    <row r="610" ht="15.75" customHeight="1">
      <c r="C610" s="47"/>
    </row>
    <row r="611" ht="15.75" customHeight="1">
      <c r="C611" s="47"/>
    </row>
    <row r="612" ht="15.75" customHeight="1">
      <c r="C612" s="47"/>
    </row>
    <row r="613" ht="15.75" customHeight="1">
      <c r="C613" s="47"/>
    </row>
    <row r="614" ht="15.75" customHeight="1">
      <c r="C614" s="47"/>
    </row>
    <row r="615" ht="15.75" customHeight="1">
      <c r="C615" s="47"/>
    </row>
    <row r="616" ht="15.75" customHeight="1">
      <c r="C616" s="47"/>
    </row>
    <row r="617" ht="15.75" customHeight="1">
      <c r="C617" s="47"/>
    </row>
    <row r="618" ht="15.75" customHeight="1">
      <c r="C618" s="47"/>
    </row>
    <row r="619" ht="15.75" customHeight="1">
      <c r="C619" s="47"/>
    </row>
    <row r="620" ht="15.75" customHeight="1">
      <c r="C620" s="47"/>
    </row>
    <row r="621" ht="15.75" customHeight="1">
      <c r="C621" s="47"/>
    </row>
    <row r="622" ht="15.75" customHeight="1">
      <c r="C622" s="47"/>
    </row>
    <row r="623" ht="15.75" customHeight="1">
      <c r="C623" s="47"/>
    </row>
    <row r="624" ht="15.75" customHeight="1">
      <c r="C624" s="47"/>
    </row>
    <row r="625" ht="15.75" customHeight="1">
      <c r="C625" s="47"/>
    </row>
    <row r="626" ht="15.75" customHeight="1">
      <c r="C626" s="47"/>
    </row>
    <row r="627" ht="15.75" customHeight="1">
      <c r="C627" s="47"/>
    </row>
    <row r="628" ht="15.75" customHeight="1">
      <c r="C628" s="47"/>
    </row>
    <row r="629" ht="15.75" customHeight="1">
      <c r="C629" s="47"/>
    </row>
    <row r="630" ht="15.75" customHeight="1">
      <c r="C630" s="47"/>
    </row>
    <row r="631" ht="15.75" customHeight="1">
      <c r="C631" s="47"/>
    </row>
    <row r="632" ht="15.75" customHeight="1">
      <c r="C632" s="47"/>
    </row>
    <row r="633" ht="15.75" customHeight="1">
      <c r="C633" s="47"/>
    </row>
    <row r="634" ht="15.75" customHeight="1">
      <c r="C634" s="47"/>
    </row>
    <row r="635" ht="15.75" customHeight="1">
      <c r="C635" s="47"/>
    </row>
    <row r="636" ht="15.75" customHeight="1">
      <c r="C636" s="47"/>
    </row>
    <row r="637" ht="15.75" customHeight="1">
      <c r="C637" s="47"/>
    </row>
    <row r="638" ht="15.75" customHeight="1">
      <c r="C638" s="47"/>
    </row>
    <row r="639" ht="15.75" customHeight="1">
      <c r="C639" s="47"/>
    </row>
    <row r="640" ht="15.75" customHeight="1">
      <c r="C640" s="47"/>
    </row>
    <row r="641" ht="15.75" customHeight="1">
      <c r="C641" s="47"/>
    </row>
    <row r="642" ht="15.75" customHeight="1">
      <c r="C642" s="47"/>
    </row>
    <row r="643" ht="15.75" customHeight="1">
      <c r="C643" s="47"/>
    </row>
    <row r="644" ht="15.75" customHeight="1">
      <c r="C644" s="47"/>
    </row>
    <row r="645" ht="15.75" customHeight="1">
      <c r="C645" s="47"/>
    </row>
    <row r="646" ht="15.75" customHeight="1">
      <c r="C646" s="47"/>
    </row>
    <row r="647" ht="15.75" customHeight="1">
      <c r="C647" s="47"/>
    </row>
    <row r="648" ht="15.75" customHeight="1">
      <c r="C648" s="47"/>
    </row>
    <row r="649" ht="15.75" customHeight="1">
      <c r="C649" s="47"/>
    </row>
    <row r="650" ht="15.75" customHeight="1">
      <c r="C650" s="47"/>
    </row>
    <row r="651" ht="15.75" customHeight="1">
      <c r="C651" s="47"/>
    </row>
    <row r="652" ht="15.75" customHeight="1">
      <c r="C652" s="47"/>
    </row>
    <row r="653" ht="15.75" customHeight="1">
      <c r="C653" s="47"/>
    </row>
    <row r="654" ht="15.75" customHeight="1">
      <c r="C654" s="47"/>
    </row>
    <row r="655" ht="15.75" customHeight="1">
      <c r="C655" s="47"/>
    </row>
    <row r="656" ht="15.75" customHeight="1">
      <c r="C656" s="47"/>
    </row>
    <row r="657" ht="15.75" customHeight="1">
      <c r="C657" s="47"/>
    </row>
    <row r="658" ht="15.75" customHeight="1">
      <c r="C658" s="47"/>
    </row>
    <row r="659" ht="15.75" customHeight="1">
      <c r="C659" s="47"/>
    </row>
    <row r="660" ht="15.75" customHeight="1">
      <c r="C660" s="47"/>
    </row>
    <row r="661" ht="15.75" customHeight="1">
      <c r="C661" s="47"/>
    </row>
    <row r="662" ht="15.75" customHeight="1">
      <c r="C662" s="47"/>
    </row>
    <row r="663" ht="15.75" customHeight="1">
      <c r="C663" s="47"/>
    </row>
    <row r="664" ht="15.75" customHeight="1">
      <c r="C664" s="47"/>
    </row>
    <row r="665" ht="15.75" customHeight="1">
      <c r="C665" s="47"/>
    </row>
    <row r="666" ht="15.75" customHeight="1">
      <c r="C666" s="47"/>
    </row>
    <row r="667" ht="15.75" customHeight="1">
      <c r="C667" s="47"/>
    </row>
    <row r="668" ht="15.75" customHeight="1">
      <c r="C668" s="47"/>
    </row>
    <row r="669" ht="15.75" customHeight="1">
      <c r="C669" s="47"/>
    </row>
    <row r="670" ht="15.75" customHeight="1">
      <c r="C670" s="47"/>
    </row>
    <row r="671" ht="15.75" customHeight="1">
      <c r="C671" s="47"/>
    </row>
    <row r="672" ht="15.75" customHeight="1">
      <c r="C672" s="47"/>
    </row>
    <row r="673" ht="15.75" customHeight="1">
      <c r="C673" s="47"/>
    </row>
    <row r="674" ht="15.75" customHeight="1">
      <c r="C674" s="47"/>
    </row>
    <row r="675" ht="15.75" customHeight="1">
      <c r="C675" s="47"/>
    </row>
    <row r="676" ht="15.75" customHeight="1">
      <c r="C676" s="47"/>
    </row>
    <row r="677" ht="15.75" customHeight="1">
      <c r="C677" s="47"/>
    </row>
    <row r="678" ht="15.75" customHeight="1">
      <c r="C678" s="47"/>
    </row>
    <row r="679" ht="15.75" customHeight="1">
      <c r="C679" s="47"/>
    </row>
    <row r="680" ht="15.75" customHeight="1">
      <c r="C680" s="47"/>
    </row>
    <row r="681" ht="15.75" customHeight="1">
      <c r="C681" s="47"/>
    </row>
    <row r="682" ht="15.75" customHeight="1">
      <c r="C682" s="47"/>
    </row>
    <row r="683" ht="15.75" customHeight="1">
      <c r="C683" s="47"/>
    </row>
    <row r="684" ht="15.75" customHeight="1">
      <c r="C684" s="47"/>
    </row>
    <row r="685" ht="15.75" customHeight="1">
      <c r="C685" s="47"/>
    </row>
    <row r="686" ht="15.75" customHeight="1">
      <c r="C686" s="47"/>
    </row>
    <row r="687" ht="15.75" customHeight="1">
      <c r="C687" s="47"/>
    </row>
    <row r="688" ht="15.75" customHeight="1">
      <c r="C688" s="47"/>
    </row>
    <row r="689" ht="15.75" customHeight="1">
      <c r="C689" s="47"/>
    </row>
    <row r="690" ht="15.75" customHeight="1">
      <c r="C690" s="47"/>
    </row>
    <row r="691" ht="15.75" customHeight="1">
      <c r="C691" s="47"/>
    </row>
    <row r="692" ht="15.75" customHeight="1">
      <c r="C692" s="47"/>
    </row>
    <row r="693" ht="15.75" customHeight="1">
      <c r="C693" s="47"/>
    </row>
    <row r="694" ht="15.75" customHeight="1">
      <c r="C694" s="47"/>
    </row>
    <row r="695" ht="15.75" customHeight="1">
      <c r="C695" s="47"/>
    </row>
    <row r="696" ht="15.75" customHeight="1">
      <c r="C696" s="47"/>
    </row>
    <row r="697" ht="15.75" customHeight="1">
      <c r="C697" s="47"/>
    </row>
    <row r="698" ht="15.75" customHeight="1">
      <c r="C698" s="47"/>
    </row>
    <row r="699" ht="15.75" customHeight="1">
      <c r="C699" s="47"/>
    </row>
    <row r="700" ht="15.75" customHeight="1">
      <c r="C700" s="47"/>
    </row>
    <row r="701" ht="15.75" customHeight="1">
      <c r="C701" s="47"/>
    </row>
    <row r="702" ht="15.75" customHeight="1">
      <c r="C702" s="47"/>
    </row>
    <row r="703" ht="15.75" customHeight="1">
      <c r="C703" s="47"/>
    </row>
    <row r="704" ht="15.75" customHeight="1">
      <c r="C704" s="47"/>
    </row>
    <row r="705" ht="15.75" customHeight="1">
      <c r="C705" s="47"/>
    </row>
    <row r="706" ht="15.75" customHeight="1">
      <c r="C706" s="47"/>
    </row>
    <row r="707" ht="15.75" customHeight="1">
      <c r="C707" s="47"/>
    </row>
    <row r="708" ht="15.75" customHeight="1">
      <c r="C708" s="47"/>
    </row>
    <row r="709" ht="15.75" customHeight="1">
      <c r="C709" s="47"/>
    </row>
    <row r="710" ht="15.75" customHeight="1">
      <c r="C710" s="47"/>
    </row>
    <row r="711" ht="15.75" customHeight="1">
      <c r="C711" s="47"/>
    </row>
    <row r="712" ht="15.75" customHeight="1">
      <c r="C712" s="47"/>
    </row>
    <row r="713" ht="15.75" customHeight="1">
      <c r="C713" s="47"/>
    </row>
    <row r="714" ht="15.75" customHeight="1">
      <c r="C714" s="47"/>
    </row>
    <row r="715" ht="15.75" customHeight="1">
      <c r="C715" s="47"/>
    </row>
    <row r="716" ht="15.75" customHeight="1">
      <c r="C716" s="47"/>
    </row>
    <row r="717" ht="15.75" customHeight="1">
      <c r="C717" s="47"/>
    </row>
    <row r="718" ht="15.75" customHeight="1">
      <c r="C718" s="47"/>
    </row>
    <row r="719" ht="15.75" customHeight="1">
      <c r="C719" s="47"/>
    </row>
    <row r="720" ht="15.75" customHeight="1">
      <c r="C720" s="47"/>
    </row>
    <row r="721" ht="15.75" customHeight="1">
      <c r="C721" s="47"/>
    </row>
    <row r="722" ht="15.75" customHeight="1">
      <c r="C722" s="47"/>
    </row>
    <row r="723" ht="15.75" customHeight="1">
      <c r="C723" s="47"/>
    </row>
    <row r="724" ht="15.75" customHeight="1">
      <c r="C724" s="47"/>
    </row>
    <row r="725" ht="15.75" customHeight="1">
      <c r="C725" s="47"/>
    </row>
    <row r="726" ht="15.75" customHeight="1">
      <c r="C726" s="47"/>
    </row>
    <row r="727" ht="15.75" customHeight="1">
      <c r="C727" s="47"/>
    </row>
    <row r="728" ht="15.75" customHeight="1">
      <c r="C728" s="47"/>
    </row>
    <row r="729" ht="15.75" customHeight="1">
      <c r="C729" s="47"/>
    </row>
    <row r="730" ht="15.75" customHeight="1">
      <c r="C730" s="47"/>
    </row>
    <row r="731" ht="15.75" customHeight="1">
      <c r="C731" s="47"/>
    </row>
    <row r="732" ht="15.75" customHeight="1">
      <c r="C732" s="47"/>
    </row>
    <row r="733" ht="15.75" customHeight="1">
      <c r="C733" s="47"/>
    </row>
    <row r="734" ht="15.75" customHeight="1">
      <c r="C734" s="47"/>
    </row>
    <row r="735" ht="15.75" customHeight="1">
      <c r="C735" s="47"/>
    </row>
    <row r="736" ht="15.75" customHeight="1">
      <c r="C736" s="47"/>
    </row>
    <row r="737" ht="15.75" customHeight="1">
      <c r="C737" s="47"/>
    </row>
    <row r="738" ht="15.75" customHeight="1">
      <c r="C738" s="47"/>
    </row>
    <row r="739" ht="15.75" customHeight="1">
      <c r="C739" s="47"/>
    </row>
    <row r="740" ht="15.75" customHeight="1">
      <c r="C740" s="47"/>
    </row>
    <row r="741" ht="15.75" customHeight="1">
      <c r="C741" s="47"/>
    </row>
    <row r="742" ht="15.75" customHeight="1">
      <c r="C742" s="47"/>
    </row>
    <row r="743" ht="15.75" customHeight="1">
      <c r="C743" s="47"/>
    </row>
    <row r="744" ht="15.75" customHeight="1">
      <c r="C744" s="47"/>
    </row>
    <row r="745" ht="15.75" customHeight="1">
      <c r="C745" s="47"/>
    </row>
    <row r="746" ht="15.75" customHeight="1">
      <c r="C746" s="47"/>
    </row>
    <row r="747" ht="15.75" customHeight="1">
      <c r="C747" s="47"/>
    </row>
    <row r="748" ht="15.75" customHeight="1">
      <c r="C748" s="47"/>
    </row>
    <row r="749" ht="15.75" customHeight="1">
      <c r="C749" s="47"/>
    </row>
    <row r="750" ht="15.75" customHeight="1">
      <c r="C750" s="47"/>
    </row>
    <row r="751" ht="15.75" customHeight="1">
      <c r="C751" s="47"/>
    </row>
    <row r="752" ht="15.75" customHeight="1">
      <c r="C752" s="47"/>
    </row>
    <row r="753" ht="15.75" customHeight="1">
      <c r="C753" s="47"/>
    </row>
    <row r="754" ht="15.75" customHeight="1">
      <c r="C754" s="47"/>
    </row>
    <row r="755" ht="15.75" customHeight="1">
      <c r="C755" s="47"/>
    </row>
    <row r="756" ht="15.75" customHeight="1">
      <c r="C756" s="47"/>
    </row>
    <row r="757" ht="15.75" customHeight="1">
      <c r="C757" s="47"/>
    </row>
    <row r="758" ht="15.75" customHeight="1">
      <c r="C758" s="47"/>
    </row>
    <row r="759" ht="15.75" customHeight="1">
      <c r="C759" s="47"/>
    </row>
    <row r="760" ht="15.75" customHeight="1">
      <c r="C760" s="47"/>
    </row>
    <row r="761" ht="15.75" customHeight="1">
      <c r="C761" s="47"/>
    </row>
    <row r="762" ht="15.75" customHeight="1">
      <c r="C762" s="47"/>
    </row>
    <row r="763" ht="15.75" customHeight="1">
      <c r="C763" s="47"/>
    </row>
    <row r="764" ht="15.75" customHeight="1">
      <c r="C764" s="47"/>
    </row>
    <row r="765" ht="15.75" customHeight="1">
      <c r="C765" s="47"/>
    </row>
    <row r="766" ht="15.75" customHeight="1">
      <c r="C766" s="47"/>
    </row>
    <row r="767" ht="15.75" customHeight="1">
      <c r="C767" s="47"/>
    </row>
    <row r="768" ht="15.75" customHeight="1">
      <c r="C768" s="47"/>
    </row>
    <row r="769" ht="15.75" customHeight="1">
      <c r="C769" s="47"/>
    </row>
    <row r="770" ht="15.75" customHeight="1">
      <c r="C770" s="47"/>
    </row>
    <row r="771" ht="15.75" customHeight="1">
      <c r="C771" s="47"/>
    </row>
    <row r="772" ht="15.75" customHeight="1">
      <c r="C772" s="47"/>
    </row>
    <row r="773" ht="15.75" customHeight="1">
      <c r="C773" s="47"/>
    </row>
    <row r="774" ht="15.75" customHeight="1">
      <c r="C774" s="47"/>
    </row>
    <row r="775" ht="15.75" customHeight="1">
      <c r="C775" s="47"/>
    </row>
    <row r="776" ht="15.75" customHeight="1">
      <c r="C776" s="47"/>
    </row>
    <row r="777" ht="15.75" customHeight="1">
      <c r="C777" s="47"/>
    </row>
    <row r="778" ht="15.75" customHeight="1">
      <c r="C778" s="47"/>
    </row>
    <row r="779" ht="15.75" customHeight="1">
      <c r="C779" s="47"/>
    </row>
    <row r="780" ht="15.75" customHeight="1">
      <c r="C780" s="47"/>
    </row>
    <row r="781" ht="15.75" customHeight="1">
      <c r="C781" s="47"/>
    </row>
    <row r="782" ht="15.75" customHeight="1">
      <c r="C782" s="47"/>
    </row>
    <row r="783" ht="15.75" customHeight="1">
      <c r="C783" s="47"/>
    </row>
    <row r="784" ht="15.75" customHeight="1">
      <c r="C784" s="47"/>
    </row>
    <row r="785" ht="15.75" customHeight="1">
      <c r="C785" s="47"/>
    </row>
    <row r="786" ht="15.75" customHeight="1">
      <c r="C786" s="47"/>
    </row>
    <row r="787" ht="15.75" customHeight="1">
      <c r="C787" s="47"/>
    </row>
    <row r="788" ht="15.75" customHeight="1">
      <c r="C788" s="47"/>
    </row>
    <row r="789" ht="15.75" customHeight="1">
      <c r="C789" s="47"/>
    </row>
    <row r="790" ht="15.75" customHeight="1">
      <c r="C790" s="47"/>
    </row>
    <row r="791" ht="15.75" customHeight="1">
      <c r="C791" s="47"/>
    </row>
    <row r="792" ht="15.75" customHeight="1">
      <c r="C792" s="47"/>
    </row>
    <row r="793" ht="15.75" customHeight="1">
      <c r="C793" s="47"/>
    </row>
    <row r="794" ht="15.75" customHeight="1">
      <c r="C794" s="47"/>
    </row>
    <row r="795" ht="15.75" customHeight="1">
      <c r="C795" s="47"/>
    </row>
    <row r="796" ht="15.75" customHeight="1">
      <c r="C796" s="47"/>
    </row>
    <row r="797" ht="15.75" customHeight="1">
      <c r="C797" s="47"/>
    </row>
    <row r="798" ht="15.75" customHeight="1">
      <c r="C798" s="47"/>
    </row>
    <row r="799" ht="15.75" customHeight="1">
      <c r="C799" s="47"/>
    </row>
    <row r="800" ht="15.75" customHeight="1">
      <c r="C800" s="47"/>
    </row>
    <row r="801" ht="15.75" customHeight="1">
      <c r="C801" s="47"/>
    </row>
    <row r="802" ht="15.75" customHeight="1">
      <c r="C802" s="47"/>
    </row>
    <row r="803" ht="15.75" customHeight="1">
      <c r="C803" s="47"/>
    </row>
    <row r="804" ht="15.75" customHeight="1">
      <c r="C804" s="47"/>
    </row>
    <row r="805" ht="15.75" customHeight="1">
      <c r="C805" s="47"/>
    </row>
    <row r="806" ht="15.75" customHeight="1">
      <c r="C806" s="47"/>
    </row>
    <row r="807" ht="15.75" customHeight="1">
      <c r="C807" s="47"/>
    </row>
    <row r="808" ht="15.75" customHeight="1">
      <c r="C808" s="47"/>
    </row>
    <row r="809" ht="15.75" customHeight="1">
      <c r="C809" s="47"/>
    </row>
    <row r="810" ht="15.75" customHeight="1">
      <c r="C810" s="47"/>
    </row>
    <row r="811" ht="15.75" customHeight="1">
      <c r="C811" s="47"/>
    </row>
    <row r="812" ht="15.75" customHeight="1">
      <c r="C812" s="47"/>
    </row>
    <row r="813" ht="15.75" customHeight="1">
      <c r="C813" s="47"/>
    </row>
    <row r="814" ht="15.75" customHeight="1">
      <c r="C814" s="47"/>
    </row>
    <row r="815" ht="15.75" customHeight="1">
      <c r="C815" s="47"/>
    </row>
    <row r="816" ht="15.75" customHeight="1">
      <c r="C816" s="47"/>
    </row>
    <row r="817" ht="15.75" customHeight="1">
      <c r="C817" s="47"/>
    </row>
    <row r="818" ht="15.75" customHeight="1">
      <c r="C818" s="47"/>
    </row>
    <row r="819" ht="15.75" customHeight="1">
      <c r="C819" s="47"/>
    </row>
    <row r="820" ht="15.75" customHeight="1">
      <c r="C820" s="47"/>
    </row>
    <row r="821" ht="15.75" customHeight="1">
      <c r="C821" s="47"/>
    </row>
    <row r="822" ht="15.75" customHeight="1">
      <c r="C822" s="47"/>
    </row>
    <row r="823" ht="15.75" customHeight="1">
      <c r="C823" s="47"/>
    </row>
    <row r="824" ht="15.75" customHeight="1">
      <c r="C824" s="47"/>
    </row>
    <row r="825" ht="15.75" customHeight="1">
      <c r="C825" s="47"/>
    </row>
    <row r="826" ht="15.75" customHeight="1">
      <c r="C826" s="47"/>
    </row>
    <row r="827" ht="15.75" customHeight="1">
      <c r="C827" s="47"/>
    </row>
    <row r="828" ht="15.75" customHeight="1">
      <c r="C828" s="47"/>
    </row>
    <row r="829" ht="15.75" customHeight="1">
      <c r="C829" s="47"/>
    </row>
    <row r="830" ht="15.75" customHeight="1">
      <c r="C830" s="47"/>
    </row>
    <row r="831" ht="15.75" customHeight="1">
      <c r="C831" s="47"/>
    </row>
    <row r="832" ht="15.75" customHeight="1">
      <c r="C832" s="47"/>
    </row>
    <row r="833" ht="15.75" customHeight="1">
      <c r="C833" s="47"/>
    </row>
    <row r="834" ht="15.75" customHeight="1">
      <c r="C834" s="47"/>
    </row>
    <row r="835" ht="15.75" customHeight="1">
      <c r="C835" s="47"/>
    </row>
    <row r="836" ht="15.75" customHeight="1">
      <c r="C836" s="47"/>
    </row>
    <row r="837" ht="15.75" customHeight="1">
      <c r="C837" s="47"/>
    </row>
    <row r="838" ht="15.75" customHeight="1">
      <c r="C838" s="47"/>
    </row>
    <row r="839" ht="15.75" customHeight="1">
      <c r="C839" s="47"/>
    </row>
    <row r="840" ht="15.75" customHeight="1">
      <c r="C840" s="47"/>
    </row>
    <row r="841" ht="15.75" customHeight="1">
      <c r="C841" s="47"/>
    </row>
    <row r="842" ht="15.75" customHeight="1">
      <c r="C842" s="47"/>
    </row>
    <row r="843" ht="15.75" customHeight="1">
      <c r="C843" s="47"/>
    </row>
    <row r="844" ht="15.75" customHeight="1">
      <c r="C844" s="47"/>
    </row>
    <row r="845" ht="15.75" customHeight="1">
      <c r="C845" s="47"/>
    </row>
    <row r="846" ht="15.75" customHeight="1">
      <c r="C846" s="47"/>
    </row>
    <row r="847" ht="15.75" customHeight="1">
      <c r="C847" s="47"/>
    </row>
    <row r="848" ht="15.75" customHeight="1">
      <c r="C848" s="47"/>
    </row>
    <row r="849" ht="15.75" customHeight="1">
      <c r="C849" s="47"/>
    </row>
    <row r="850" ht="15.75" customHeight="1">
      <c r="C850" s="47"/>
    </row>
    <row r="851" ht="15.75" customHeight="1">
      <c r="C851" s="47"/>
    </row>
    <row r="852" ht="15.75" customHeight="1">
      <c r="C852" s="47"/>
    </row>
    <row r="853" ht="15.75" customHeight="1">
      <c r="C853" s="47"/>
    </row>
    <row r="854" ht="15.75" customHeight="1">
      <c r="C854" s="47"/>
    </row>
    <row r="855" ht="15.75" customHeight="1">
      <c r="C855" s="47"/>
    </row>
    <row r="856" ht="15.75" customHeight="1">
      <c r="C856" s="47"/>
    </row>
    <row r="857" ht="15.75" customHeight="1">
      <c r="C857" s="47"/>
    </row>
    <row r="858" ht="15.75" customHeight="1">
      <c r="C858" s="47"/>
    </row>
    <row r="859" ht="15.75" customHeight="1">
      <c r="C859" s="47"/>
    </row>
    <row r="860" ht="15.75" customHeight="1">
      <c r="C860" s="47"/>
    </row>
    <row r="861" ht="15.75" customHeight="1">
      <c r="C861" s="47"/>
    </row>
    <row r="862" ht="15.75" customHeight="1">
      <c r="C862" s="47"/>
    </row>
    <row r="863" ht="15.75" customHeight="1">
      <c r="C863" s="47"/>
    </row>
    <row r="864" ht="15.75" customHeight="1">
      <c r="C864" s="47"/>
    </row>
    <row r="865" ht="15.75" customHeight="1">
      <c r="C865" s="47"/>
    </row>
    <row r="866" ht="15.75" customHeight="1">
      <c r="C866" s="47"/>
    </row>
    <row r="867" ht="15.75" customHeight="1">
      <c r="C867" s="47"/>
    </row>
    <row r="868" ht="15.75" customHeight="1">
      <c r="C868" s="47"/>
    </row>
    <row r="869" ht="15.75" customHeight="1">
      <c r="C869" s="47"/>
    </row>
    <row r="870" ht="15.75" customHeight="1">
      <c r="C870" s="47"/>
    </row>
    <row r="871" ht="15.75" customHeight="1">
      <c r="C871" s="47"/>
    </row>
    <row r="872" ht="15.75" customHeight="1">
      <c r="C872" s="47"/>
    </row>
    <row r="873" ht="15.75" customHeight="1">
      <c r="C873" s="47"/>
    </row>
    <row r="874" ht="15.75" customHeight="1">
      <c r="C874" s="47"/>
    </row>
    <row r="875" ht="15.75" customHeight="1">
      <c r="C875" s="47"/>
    </row>
    <row r="876" ht="15.75" customHeight="1">
      <c r="C876" s="47"/>
    </row>
    <row r="877" ht="15.75" customHeight="1">
      <c r="C877" s="47"/>
    </row>
    <row r="878" ht="15.75" customHeight="1">
      <c r="C878" s="47"/>
    </row>
    <row r="879" ht="15.75" customHeight="1">
      <c r="C879" s="47"/>
    </row>
    <row r="880" ht="15.75" customHeight="1">
      <c r="C880" s="47"/>
    </row>
    <row r="881" ht="15.75" customHeight="1">
      <c r="C881" s="47"/>
    </row>
    <row r="882" ht="15.75" customHeight="1">
      <c r="C882" s="47"/>
    </row>
    <row r="883" ht="15.75" customHeight="1">
      <c r="C883" s="47"/>
    </row>
    <row r="884" ht="15.75" customHeight="1">
      <c r="C884" s="47"/>
    </row>
    <row r="885" ht="15.75" customHeight="1">
      <c r="C885" s="47"/>
    </row>
    <row r="886" ht="15.75" customHeight="1">
      <c r="C886" s="47"/>
    </row>
    <row r="887" ht="15.75" customHeight="1">
      <c r="C887" s="47"/>
    </row>
    <row r="888" ht="15.75" customHeight="1">
      <c r="C888" s="47"/>
    </row>
    <row r="889" ht="15.75" customHeight="1">
      <c r="C889" s="47"/>
    </row>
    <row r="890" ht="15.75" customHeight="1">
      <c r="C890" s="47"/>
    </row>
    <row r="891" ht="15.75" customHeight="1">
      <c r="C891" s="47"/>
    </row>
    <row r="892" ht="15.75" customHeight="1">
      <c r="C892" s="47"/>
    </row>
    <row r="893" ht="15.75" customHeight="1">
      <c r="C893" s="47"/>
    </row>
    <row r="894" ht="15.75" customHeight="1">
      <c r="C894" s="47"/>
    </row>
    <row r="895" ht="15.75" customHeight="1">
      <c r="C895" s="47"/>
    </row>
    <row r="896" ht="15.75" customHeight="1">
      <c r="C896" s="47"/>
    </row>
    <row r="897" ht="15.75" customHeight="1">
      <c r="C897" s="47"/>
    </row>
    <row r="898" ht="15.75" customHeight="1">
      <c r="C898" s="47"/>
    </row>
    <row r="899" ht="15.75" customHeight="1">
      <c r="C899" s="47"/>
    </row>
    <row r="900" ht="15.75" customHeight="1">
      <c r="C900" s="47"/>
    </row>
    <row r="901" ht="15.75" customHeight="1">
      <c r="C901" s="47"/>
    </row>
    <row r="902" ht="15.75" customHeight="1">
      <c r="C902" s="47"/>
    </row>
    <row r="903" ht="15.75" customHeight="1">
      <c r="C903" s="47"/>
    </row>
    <row r="904" ht="15.75" customHeight="1">
      <c r="C904" s="47"/>
    </row>
    <row r="905" ht="15.75" customHeight="1">
      <c r="C905" s="47"/>
    </row>
    <row r="906" ht="15.75" customHeight="1">
      <c r="C906" s="47"/>
    </row>
    <row r="907" ht="15.75" customHeight="1">
      <c r="C907" s="47"/>
    </row>
    <row r="908" ht="15.75" customHeight="1">
      <c r="C908" s="47"/>
    </row>
    <row r="909" ht="15.75" customHeight="1">
      <c r="C909" s="47"/>
    </row>
    <row r="910" ht="15.75" customHeight="1">
      <c r="C910" s="47"/>
    </row>
    <row r="911" ht="15.75" customHeight="1">
      <c r="C911" s="47"/>
    </row>
    <row r="912" ht="15.75" customHeight="1">
      <c r="C912" s="47"/>
    </row>
    <row r="913" ht="15.75" customHeight="1">
      <c r="C913" s="47"/>
    </row>
    <row r="914" ht="15.75" customHeight="1">
      <c r="C914" s="47"/>
    </row>
    <row r="915" ht="15.75" customHeight="1">
      <c r="C915" s="47"/>
    </row>
    <row r="916" ht="15.75" customHeight="1">
      <c r="C916" s="47"/>
    </row>
    <row r="917" ht="15.75" customHeight="1">
      <c r="C917" s="47"/>
    </row>
    <row r="918" ht="15.75" customHeight="1">
      <c r="C918" s="47"/>
    </row>
    <row r="919" ht="15.75" customHeight="1">
      <c r="C919" s="47"/>
    </row>
    <row r="920" ht="15.75" customHeight="1">
      <c r="C920" s="47"/>
    </row>
    <row r="921" ht="15.75" customHeight="1">
      <c r="C921" s="47"/>
    </row>
    <row r="922" ht="15.75" customHeight="1">
      <c r="C922" s="47"/>
    </row>
    <row r="923" ht="15.75" customHeight="1">
      <c r="C923" s="47"/>
    </row>
    <row r="924" ht="15.75" customHeight="1">
      <c r="C924" s="47"/>
    </row>
    <row r="925" ht="15.75" customHeight="1">
      <c r="C925" s="47"/>
    </row>
    <row r="926" ht="15.75" customHeight="1">
      <c r="C926" s="47"/>
    </row>
    <row r="927" ht="15.75" customHeight="1">
      <c r="C927" s="47"/>
    </row>
    <row r="928" ht="15.75" customHeight="1">
      <c r="C928" s="47"/>
    </row>
    <row r="929" ht="15.75" customHeight="1">
      <c r="C929" s="47"/>
    </row>
    <row r="930" ht="15.75" customHeight="1">
      <c r="C930" s="47"/>
    </row>
    <row r="931" ht="15.75" customHeight="1">
      <c r="C931" s="47"/>
    </row>
    <row r="932" ht="15.75" customHeight="1">
      <c r="C932" s="47"/>
    </row>
    <row r="933" ht="15.75" customHeight="1">
      <c r="C933" s="47"/>
    </row>
    <row r="934" ht="15.75" customHeight="1">
      <c r="C934" s="47"/>
    </row>
    <row r="935" ht="15.75" customHeight="1">
      <c r="C935" s="47"/>
    </row>
    <row r="936" ht="15.75" customHeight="1">
      <c r="C936" s="47"/>
    </row>
    <row r="937" ht="15.75" customHeight="1">
      <c r="C937" s="47"/>
    </row>
    <row r="938" ht="15.75" customHeight="1">
      <c r="C938" s="47"/>
    </row>
    <row r="939" ht="15.75" customHeight="1">
      <c r="C939" s="47"/>
    </row>
    <row r="940" ht="15.75" customHeight="1">
      <c r="C940" s="47"/>
    </row>
    <row r="941" ht="15.75" customHeight="1">
      <c r="C941" s="47"/>
    </row>
    <row r="942" ht="15.75" customHeight="1">
      <c r="C942" s="47"/>
    </row>
    <row r="943" ht="15.75" customHeight="1">
      <c r="C943" s="47"/>
    </row>
    <row r="944" ht="15.75" customHeight="1">
      <c r="C944" s="47"/>
    </row>
    <row r="945" ht="15.75" customHeight="1">
      <c r="C945" s="47"/>
    </row>
    <row r="946" ht="15.75" customHeight="1">
      <c r="C946" s="47"/>
    </row>
    <row r="947" ht="15.75" customHeight="1">
      <c r="C947" s="47"/>
    </row>
    <row r="948" ht="15.75" customHeight="1">
      <c r="C948" s="47"/>
    </row>
    <row r="949" ht="15.75" customHeight="1">
      <c r="C949" s="47"/>
    </row>
    <row r="950" ht="15.75" customHeight="1">
      <c r="C950" s="47"/>
    </row>
    <row r="951" ht="15.75" customHeight="1">
      <c r="C951" s="47"/>
    </row>
    <row r="952" ht="15.75" customHeight="1">
      <c r="C952" s="47"/>
    </row>
    <row r="953" ht="15.75" customHeight="1">
      <c r="C953" s="47"/>
    </row>
    <row r="954" ht="15.75" customHeight="1">
      <c r="C954" s="47"/>
    </row>
    <row r="955" ht="15.75" customHeight="1">
      <c r="C955" s="47"/>
    </row>
    <row r="956" ht="15.75" customHeight="1">
      <c r="C956" s="47"/>
    </row>
    <row r="957" ht="15.75" customHeight="1">
      <c r="C957" s="47"/>
    </row>
    <row r="958" ht="15.75" customHeight="1">
      <c r="C958" s="47"/>
    </row>
    <row r="959" ht="15.75" customHeight="1">
      <c r="C959" s="47"/>
    </row>
    <row r="960" ht="15.75" customHeight="1">
      <c r="C960" s="47"/>
    </row>
    <row r="961" ht="15.75" customHeight="1">
      <c r="C961" s="47"/>
    </row>
    <row r="962" ht="15.75" customHeight="1">
      <c r="C962" s="47"/>
    </row>
    <row r="963" ht="15.75" customHeight="1">
      <c r="C963" s="47"/>
    </row>
    <row r="964" ht="15.75" customHeight="1">
      <c r="C964" s="47"/>
    </row>
    <row r="965" ht="15.75" customHeight="1">
      <c r="C965" s="47"/>
    </row>
    <row r="966" ht="15.75" customHeight="1">
      <c r="C966" s="47"/>
    </row>
    <row r="967" ht="15.75" customHeight="1">
      <c r="C967" s="47"/>
    </row>
    <row r="968" ht="15.75" customHeight="1">
      <c r="C968" s="47"/>
    </row>
    <row r="969" ht="15.75" customHeight="1">
      <c r="C969" s="47"/>
    </row>
    <row r="970" ht="15.75" customHeight="1">
      <c r="C970" s="47"/>
    </row>
    <row r="971" ht="15.75" customHeight="1">
      <c r="C971" s="47"/>
    </row>
    <row r="972" ht="15.75" customHeight="1">
      <c r="C972" s="47"/>
    </row>
    <row r="973" ht="15.75" customHeight="1">
      <c r="C973" s="47"/>
    </row>
    <row r="974" ht="15.75" customHeight="1">
      <c r="C974" s="47"/>
    </row>
    <row r="975" ht="15.75" customHeight="1">
      <c r="C975" s="47"/>
    </row>
    <row r="976" ht="15.75" customHeight="1">
      <c r="C976" s="47"/>
    </row>
    <row r="977" ht="15.75" customHeight="1">
      <c r="C977" s="47"/>
    </row>
    <row r="978" ht="15.75" customHeight="1">
      <c r="C978" s="47"/>
    </row>
    <row r="979" ht="15.75" customHeight="1">
      <c r="C979" s="47"/>
    </row>
    <row r="980" ht="15.75" customHeight="1">
      <c r="C980" s="47"/>
    </row>
    <row r="981" ht="15.75" customHeight="1">
      <c r="C981" s="47"/>
    </row>
    <row r="982" ht="15.75" customHeight="1">
      <c r="C982" s="47"/>
    </row>
    <row r="983" ht="15.75" customHeight="1">
      <c r="C983" s="47"/>
    </row>
    <row r="984" ht="15.75" customHeight="1">
      <c r="C984" s="47"/>
    </row>
    <row r="985" ht="15.75" customHeight="1">
      <c r="C985" s="47"/>
    </row>
    <row r="986" ht="15.75" customHeight="1">
      <c r="C986" s="47"/>
    </row>
    <row r="987" ht="15.75" customHeight="1">
      <c r="C987" s="47"/>
    </row>
    <row r="988" ht="15.75" customHeight="1">
      <c r="C988" s="47"/>
    </row>
    <row r="989" ht="15.75" customHeight="1">
      <c r="C989" s="47"/>
    </row>
    <row r="990" ht="15.75" customHeight="1">
      <c r="C990" s="47"/>
    </row>
    <row r="991" ht="15.75" customHeight="1">
      <c r="C991" s="47"/>
    </row>
    <row r="992" ht="15.75" customHeight="1">
      <c r="C992" s="47"/>
    </row>
    <row r="993" ht="15.75" customHeight="1">
      <c r="C993" s="47"/>
    </row>
    <row r="994" ht="15.75" customHeight="1">
      <c r="C994" s="47"/>
    </row>
    <row r="995" ht="15.75" customHeight="1">
      <c r="C995" s="47"/>
    </row>
    <row r="996" ht="15.75" customHeight="1">
      <c r="C996" s="47"/>
    </row>
    <row r="997" ht="15.75" customHeight="1">
      <c r="C997" s="47"/>
    </row>
    <row r="998" ht="15.75" customHeight="1">
      <c r="C998" s="47"/>
    </row>
    <row r="999" ht="15.75" customHeight="1">
      <c r="C999" s="47"/>
    </row>
    <row r="1000" ht="15.75" customHeight="1">
      <c r="C1000" s="47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hidden="1" min="7" max="7" width="7.71"/>
    <col customWidth="1" hidden="1" min="8" max="8" width="7.0"/>
    <col customWidth="1" hidden="1" min="9" max="9" width="15.0"/>
    <col customWidth="1" hidden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L2" s="7">
        <f>SUM(L8:L17)</f>
        <v>0.05034392929</v>
      </c>
      <c r="M2" s="8" t="s">
        <v>1</v>
      </c>
      <c r="N2" s="9" t="s">
        <v>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L3" s="13"/>
      <c r="M3" s="3"/>
      <c r="N3" s="9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>
        <f>Setembro!F4</f>
        <v>141617.7072</v>
      </c>
      <c r="E4" s="15">
        <f>IF(SUM(I8:I17)&lt;=D4,SUM(I8:I17),"VALOR ACIMA DO DISPONÍVEL")</f>
        <v>118958.874</v>
      </c>
      <c r="F4" s="16">
        <f>(E4*L2)+E4+(D4-E4)</f>
        <v>147606.5643</v>
      </c>
      <c r="G4" s="3"/>
      <c r="H4" s="3"/>
      <c r="L4" s="17">
        <f>F4/100000-1</f>
        <v>0.4760656431</v>
      </c>
      <c r="M4" s="8" t="s">
        <v>1</v>
      </c>
      <c r="N4" s="9" t="s">
        <v>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2" t="s">
        <v>29</v>
      </c>
      <c r="E8" s="23">
        <v>0.1</v>
      </c>
      <c r="F8" s="33">
        <v>16.71</v>
      </c>
      <c r="G8" s="25">
        <f t="shared" ref="G8:G17" si="1">IFERROR(((E8*$D$4)/100)/F8,0)</f>
        <v>8.475027359</v>
      </c>
      <c r="H8" s="26">
        <f t="shared" ref="H8:H17" si="2">G8</f>
        <v>8.475027359</v>
      </c>
      <c r="I8" s="27">
        <f t="shared" ref="I8:I17" si="3">H8*F8*100</f>
        <v>14161.77072</v>
      </c>
      <c r="J8" s="28">
        <f t="shared" ref="J8:J17" si="4">I8/$E$4</f>
        <v>0.119047619</v>
      </c>
      <c r="K8" s="35">
        <v>15.86</v>
      </c>
      <c r="L8" s="29">
        <f t="shared" ref="L8:L17" si="5">IFERROR((K8/F8-1)*J8,0)</f>
        <v>-0.006055683794</v>
      </c>
      <c r="M8" s="30">
        <f t="shared" ref="M8:M17" si="6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1">
        <v>2.0</v>
      </c>
      <c r="D9" s="32" t="s">
        <v>30</v>
      </c>
      <c r="E9" s="23">
        <v>0.1</v>
      </c>
      <c r="F9" s="33">
        <v>35.25</v>
      </c>
      <c r="G9" s="25">
        <f t="shared" si="1"/>
        <v>4.017523608</v>
      </c>
      <c r="H9" s="26">
        <f t="shared" si="2"/>
        <v>4.017523608</v>
      </c>
      <c r="I9" s="27">
        <f t="shared" si="3"/>
        <v>14161.77072</v>
      </c>
      <c r="J9" s="28">
        <f t="shared" si="4"/>
        <v>0.119047619</v>
      </c>
      <c r="K9" s="35">
        <v>42.95</v>
      </c>
      <c r="L9" s="29">
        <f t="shared" si="5"/>
        <v>0.02600472813</v>
      </c>
      <c r="M9" s="30">
        <f t="shared" si="6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1">
        <v>3.0</v>
      </c>
      <c r="D10" s="32" t="s">
        <v>31</v>
      </c>
      <c r="E10" s="23">
        <v>0.09</v>
      </c>
      <c r="F10" s="33">
        <v>9.89</v>
      </c>
      <c r="G10" s="25">
        <f t="shared" si="1"/>
        <v>12.88735454</v>
      </c>
      <c r="H10" s="26">
        <f t="shared" si="2"/>
        <v>12.88735454</v>
      </c>
      <c r="I10" s="27">
        <f t="shared" si="3"/>
        <v>12745.59364</v>
      </c>
      <c r="J10" s="28">
        <f t="shared" si="4"/>
        <v>0.1071428571</v>
      </c>
      <c r="K10" s="35">
        <v>10.19</v>
      </c>
      <c r="L10" s="29">
        <f t="shared" si="5"/>
        <v>0.003250036112</v>
      </c>
      <c r="M10" s="30">
        <f t="shared" si="6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1">
        <v>4.0</v>
      </c>
      <c r="D11" s="32" t="s">
        <v>32</v>
      </c>
      <c r="E11" s="23">
        <v>0.09</v>
      </c>
      <c r="F11" s="33">
        <v>43.47</v>
      </c>
      <c r="G11" s="25">
        <f t="shared" si="1"/>
        <v>2.932043627</v>
      </c>
      <c r="H11" s="26">
        <f t="shared" si="2"/>
        <v>2.932043627</v>
      </c>
      <c r="I11" s="27">
        <f t="shared" si="3"/>
        <v>12745.59364</v>
      </c>
      <c r="J11" s="28">
        <f t="shared" si="4"/>
        <v>0.1071428571</v>
      </c>
      <c r="K11" s="35">
        <v>48.33</v>
      </c>
      <c r="L11" s="29">
        <f t="shared" si="5"/>
        <v>0.01197870453</v>
      </c>
      <c r="M11" s="30">
        <f t="shared" si="6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1">
        <v>5.0</v>
      </c>
      <c r="D12" s="32" t="s">
        <v>33</v>
      </c>
      <c r="E12" s="23">
        <v>0.08</v>
      </c>
      <c r="F12" s="33">
        <v>29.0</v>
      </c>
      <c r="G12" s="25">
        <f t="shared" si="1"/>
        <v>3.90669537</v>
      </c>
      <c r="H12" s="26">
        <f t="shared" si="2"/>
        <v>3.90669537</v>
      </c>
      <c r="I12" s="27">
        <f t="shared" si="3"/>
        <v>11329.41657</v>
      </c>
      <c r="J12" s="28">
        <f t="shared" si="4"/>
        <v>0.09523809524</v>
      </c>
      <c r="K12" s="35">
        <v>34.66</v>
      </c>
      <c r="L12" s="29">
        <f t="shared" si="5"/>
        <v>0.01858784893</v>
      </c>
      <c r="M12" s="30">
        <f t="shared" si="6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1">
        <v>6.0</v>
      </c>
      <c r="D13" s="32" t="s">
        <v>34</v>
      </c>
      <c r="E13" s="23">
        <v>0.09</v>
      </c>
      <c r="F13" s="33">
        <v>18.9</v>
      </c>
      <c r="G13" s="25">
        <f t="shared" si="1"/>
        <v>6.743700341</v>
      </c>
      <c r="H13" s="26">
        <f t="shared" si="2"/>
        <v>6.743700341</v>
      </c>
      <c r="I13" s="27">
        <f t="shared" si="3"/>
        <v>12745.59364</v>
      </c>
      <c r="J13" s="28">
        <f t="shared" si="4"/>
        <v>0.1071428571</v>
      </c>
      <c r="K13" s="35">
        <v>19.85</v>
      </c>
      <c r="L13" s="29">
        <f t="shared" si="5"/>
        <v>0.005385487528</v>
      </c>
      <c r="M13" s="30">
        <f t="shared" si="6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1">
        <v>7.0</v>
      </c>
      <c r="D14" s="32" t="s">
        <v>35</v>
      </c>
      <c r="E14" s="23">
        <v>0.07</v>
      </c>
      <c r="F14" s="33">
        <v>10.76</v>
      </c>
      <c r="G14" s="25">
        <f t="shared" si="1"/>
        <v>9.213047864</v>
      </c>
      <c r="H14" s="26">
        <f t="shared" si="2"/>
        <v>9.213047864</v>
      </c>
      <c r="I14" s="27">
        <f t="shared" si="3"/>
        <v>9913.239502</v>
      </c>
      <c r="J14" s="28">
        <f t="shared" si="4"/>
        <v>0.08333333333</v>
      </c>
      <c r="K14" s="35">
        <v>11.85</v>
      </c>
      <c r="L14" s="29">
        <f t="shared" si="5"/>
        <v>0.008441759603</v>
      </c>
      <c r="M14" s="30">
        <f t="shared" si="6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1">
        <v>8.0</v>
      </c>
      <c r="D15" s="32" t="s">
        <v>36</v>
      </c>
      <c r="E15" s="23">
        <v>0.07</v>
      </c>
      <c r="F15" s="33">
        <v>12.89</v>
      </c>
      <c r="G15" s="25">
        <f t="shared" si="1"/>
        <v>7.690643523</v>
      </c>
      <c r="H15" s="26">
        <f t="shared" si="2"/>
        <v>7.690643523</v>
      </c>
      <c r="I15" s="27">
        <f t="shared" si="3"/>
        <v>9913.239502</v>
      </c>
      <c r="J15" s="28">
        <f t="shared" si="4"/>
        <v>0.08333333333</v>
      </c>
      <c r="K15" s="35">
        <v>12.46</v>
      </c>
      <c r="L15" s="29">
        <f t="shared" si="5"/>
        <v>-0.002779932764</v>
      </c>
      <c r="M15" s="30">
        <f t="shared" si="6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1">
        <v>9.0</v>
      </c>
      <c r="D16" s="32" t="s">
        <v>37</v>
      </c>
      <c r="E16" s="23">
        <v>0.07</v>
      </c>
      <c r="F16" s="33">
        <v>22.7</v>
      </c>
      <c r="G16" s="25">
        <f t="shared" si="1"/>
        <v>4.36706586</v>
      </c>
      <c r="H16" s="26">
        <f t="shared" si="2"/>
        <v>4.36706586</v>
      </c>
      <c r="I16" s="27">
        <f t="shared" si="3"/>
        <v>9913.239502</v>
      </c>
      <c r="J16" s="28">
        <f t="shared" si="4"/>
        <v>0.08333333333</v>
      </c>
      <c r="K16" s="35">
        <v>21.25</v>
      </c>
      <c r="L16" s="29">
        <f t="shared" si="5"/>
        <v>-0.005323054332</v>
      </c>
      <c r="M16" s="30">
        <f t="shared" si="6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1">
        <v>10.0</v>
      </c>
      <c r="D17" s="32" t="s">
        <v>38</v>
      </c>
      <c r="E17" s="23">
        <v>0.08</v>
      </c>
      <c r="F17" s="33">
        <v>53.94</v>
      </c>
      <c r="G17" s="25">
        <f t="shared" si="1"/>
        <v>2.100373855</v>
      </c>
      <c r="H17" s="26">
        <f t="shared" si="2"/>
        <v>2.100373855</v>
      </c>
      <c r="I17" s="27">
        <f t="shared" si="3"/>
        <v>11329.41657</v>
      </c>
      <c r="J17" s="28">
        <f t="shared" si="4"/>
        <v>0.09523809524</v>
      </c>
      <c r="K17" s="35">
        <v>48.76</v>
      </c>
      <c r="L17" s="29">
        <f t="shared" si="5"/>
        <v>-0.009145964652</v>
      </c>
      <c r="M17" s="30">
        <f t="shared" si="6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6" t="s">
        <v>24</v>
      </c>
      <c r="D18" s="5"/>
      <c r="E18" s="6"/>
      <c r="F18" s="37">
        <f>D4</f>
        <v>141617.7072</v>
      </c>
      <c r="G18" s="38"/>
      <c r="H18" s="38"/>
      <c r="I18" s="38"/>
      <c r="J18" s="37"/>
      <c r="K18" s="39">
        <f>F4</f>
        <v>147606.5643</v>
      </c>
      <c r="L18" s="40">
        <f t="shared" ref="L18:L19" si="7">(K18/F18-1)</f>
        <v>0.04228890061</v>
      </c>
      <c r="M18" s="6"/>
      <c r="N18" s="4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6" t="s">
        <v>26</v>
      </c>
      <c r="D19" s="5"/>
      <c r="E19" s="6"/>
      <c r="F19" s="42">
        <v>100967.2</v>
      </c>
      <c r="G19" s="43"/>
      <c r="H19" s="43"/>
      <c r="I19" s="43"/>
      <c r="J19" s="44"/>
      <c r="K19" s="45">
        <v>102673.28</v>
      </c>
      <c r="L19" s="40">
        <f t="shared" si="7"/>
        <v>0.01689736865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7"/>
    </row>
    <row r="221" ht="15.75" customHeight="1">
      <c r="C221" s="47"/>
    </row>
    <row r="222" ht="15.75" customHeight="1">
      <c r="C222" s="47"/>
    </row>
    <row r="223" ht="15.75" customHeight="1">
      <c r="C223" s="47"/>
    </row>
    <row r="224" ht="15.75" customHeight="1">
      <c r="C224" s="47"/>
    </row>
    <row r="225" ht="15.75" customHeight="1">
      <c r="C225" s="47"/>
    </row>
    <row r="226" ht="15.75" customHeight="1">
      <c r="C226" s="47"/>
    </row>
    <row r="227" ht="15.75" customHeight="1">
      <c r="C227" s="47"/>
    </row>
    <row r="228" ht="15.75" customHeight="1">
      <c r="C228" s="47"/>
    </row>
    <row r="229" ht="15.75" customHeight="1">
      <c r="C229" s="47"/>
    </row>
    <row r="230" ht="15.75" customHeight="1">
      <c r="C230" s="47"/>
    </row>
    <row r="231" ht="15.75" customHeight="1">
      <c r="C231" s="47"/>
    </row>
    <row r="232" ht="15.75" customHeight="1">
      <c r="C232" s="47"/>
    </row>
    <row r="233" ht="15.75" customHeight="1">
      <c r="C233" s="47"/>
    </row>
    <row r="234" ht="15.75" customHeight="1">
      <c r="C234" s="47"/>
    </row>
    <row r="235" ht="15.75" customHeight="1">
      <c r="C235" s="47"/>
    </row>
    <row r="236" ht="15.75" customHeight="1">
      <c r="C236" s="47"/>
    </row>
    <row r="237" ht="15.75" customHeight="1">
      <c r="C237" s="47"/>
    </row>
    <row r="238" ht="15.75" customHeight="1">
      <c r="C238" s="47"/>
    </row>
    <row r="239" ht="15.75" customHeight="1">
      <c r="C239" s="47"/>
    </row>
    <row r="240" ht="15.75" customHeight="1">
      <c r="C240" s="47"/>
    </row>
    <row r="241" ht="15.75" customHeight="1">
      <c r="C241" s="47"/>
    </row>
    <row r="242" ht="15.75" customHeight="1">
      <c r="C242" s="47"/>
    </row>
    <row r="243" ht="15.75" customHeight="1">
      <c r="C243" s="47"/>
    </row>
    <row r="244" ht="15.75" customHeight="1">
      <c r="C244" s="47"/>
    </row>
    <row r="245" ht="15.75" customHeight="1">
      <c r="C245" s="47"/>
    </row>
    <row r="246" ht="15.75" customHeight="1">
      <c r="C246" s="47"/>
    </row>
    <row r="247" ht="15.75" customHeight="1">
      <c r="C247" s="47"/>
    </row>
    <row r="248" ht="15.75" customHeight="1">
      <c r="C248" s="47"/>
    </row>
    <row r="249" ht="15.75" customHeight="1">
      <c r="C249" s="47"/>
    </row>
    <row r="250" ht="15.75" customHeight="1">
      <c r="C250" s="47"/>
    </row>
    <row r="251" ht="15.75" customHeight="1">
      <c r="C251" s="47"/>
    </row>
    <row r="252" ht="15.75" customHeight="1">
      <c r="C252" s="47"/>
    </row>
    <row r="253" ht="15.75" customHeight="1">
      <c r="C253" s="47"/>
    </row>
    <row r="254" ht="15.75" customHeight="1">
      <c r="C254" s="47"/>
    </row>
    <row r="255" ht="15.75" customHeight="1">
      <c r="C255" s="47"/>
    </row>
    <row r="256" ht="15.75" customHeight="1">
      <c r="C256" s="47"/>
    </row>
    <row r="257" ht="15.75" customHeight="1">
      <c r="C257" s="47"/>
    </row>
    <row r="258" ht="15.75" customHeight="1">
      <c r="C258" s="47"/>
    </row>
    <row r="259" ht="15.75" customHeight="1">
      <c r="C259" s="47"/>
    </row>
    <row r="260" ht="15.75" customHeight="1">
      <c r="C260" s="47"/>
    </row>
    <row r="261" ht="15.75" customHeight="1">
      <c r="C261" s="47"/>
    </row>
    <row r="262" ht="15.75" customHeight="1">
      <c r="C262" s="47"/>
    </row>
    <row r="263" ht="15.75" customHeight="1">
      <c r="C263" s="47"/>
    </row>
    <row r="264" ht="15.75" customHeight="1">
      <c r="C264" s="47"/>
    </row>
    <row r="265" ht="15.75" customHeight="1">
      <c r="C265" s="47"/>
    </row>
    <row r="266" ht="15.75" customHeight="1">
      <c r="C266" s="47"/>
    </row>
    <row r="267" ht="15.75" customHeight="1">
      <c r="C267" s="47"/>
    </row>
    <row r="268" ht="15.75" customHeight="1">
      <c r="C268" s="47"/>
    </row>
    <row r="269" ht="15.75" customHeight="1">
      <c r="C269" s="47"/>
    </row>
    <row r="270" ht="15.75" customHeight="1">
      <c r="C270" s="47"/>
    </row>
    <row r="271" ht="15.75" customHeight="1">
      <c r="C271" s="47"/>
    </row>
    <row r="272" ht="15.75" customHeight="1">
      <c r="C272" s="47"/>
    </row>
    <row r="273" ht="15.75" customHeight="1">
      <c r="C273" s="47"/>
    </row>
    <row r="274" ht="15.75" customHeight="1">
      <c r="C274" s="47"/>
    </row>
    <row r="275" ht="15.75" customHeight="1">
      <c r="C275" s="47"/>
    </row>
    <row r="276" ht="15.75" customHeight="1">
      <c r="C276" s="47"/>
    </row>
    <row r="277" ht="15.75" customHeight="1">
      <c r="C277" s="47"/>
    </row>
    <row r="278" ht="15.75" customHeight="1">
      <c r="C278" s="47"/>
    </row>
    <row r="279" ht="15.75" customHeight="1">
      <c r="C279" s="47"/>
    </row>
    <row r="280" ht="15.75" customHeight="1">
      <c r="C280" s="47"/>
    </row>
    <row r="281" ht="15.75" customHeight="1">
      <c r="C281" s="47"/>
    </row>
    <row r="282" ht="15.75" customHeight="1">
      <c r="C282" s="47"/>
    </row>
    <row r="283" ht="15.75" customHeight="1">
      <c r="C283" s="47"/>
    </row>
    <row r="284" ht="15.75" customHeight="1">
      <c r="C284" s="47"/>
    </row>
    <row r="285" ht="15.75" customHeight="1">
      <c r="C285" s="47"/>
    </row>
    <row r="286" ht="15.75" customHeight="1">
      <c r="C286" s="47"/>
    </row>
    <row r="287" ht="15.75" customHeight="1">
      <c r="C287" s="47"/>
    </row>
    <row r="288" ht="15.75" customHeight="1">
      <c r="C288" s="47"/>
    </row>
    <row r="289" ht="15.75" customHeight="1">
      <c r="C289" s="47"/>
    </row>
    <row r="290" ht="15.75" customHeight="1">
      <c r="C290" s="47"/>
    </row>
    <row r="291" ht="15.75" customHeight="1">
      <c r="C291" s="47"/>
    </row>
    <row r="292" ht="15.75" customHeight="1">
      <c r="C292" s="47"/>
    </row>
    <row r="293" ht="15.75" customHeight="1">
      <c r="C293" s="47"/>
    </row>
    <row r="294" ht="15.75" customHeight="1">
      <c r="C294" s="47"/>
    </row>
    <row r="295" ht="15.75" customHeight="1">
      <c r="C295" s="47"/>
    </row>
    <row r="296" ht="15.75" customHeight="1">
      <c r="C296" s="47"/>
    </row>
    <row r="297" ht="15.75" customHeight="1">
      <c r="C297" s="47"/>
    </row>
    <row r="298" ht="15.75" customHeight="1">
      <c r="C298" s="47"/>
    </row>
    <row r="299" ht="15.75" customHeight="1">
      <c r="C299" s="47"/>
    </row>
    <row r="300" ht="15.75" customHeight="1">
      <c r="C300" s="47"/>
    </row>
    <row r="301" ht="15.75" customHeight="1">
      <c r="C301" s="47"/>
    </row>
    <row r="302" ht="15.75" customHeight="1">
      <c r="C302" s="47"/>
    </row>
    <row r="303" ht="15.75" customHeight="1">
      <c r="C303" s="47"/>
    </row>
    <row r="304" ht="15.75" customHeight="1">
      <c r="C304" s="47"/>
    </row>
    <row r="305" ht="15.75" customHeight="1">
      <c r="C305" s="47"/>
    </row>
    <row r="306" ht="15.75" customHeight="1">
      <c r="C306" s="47"/>
    </row>
    <row r="307" ht="15.75" customHeight="1">
      <c r="C307" s="47"/>
    </row>
    <row r="308" ht="15.75" customHeight="1">
      <c r="C308" s="47"/>
    </row>
    <row r="309" ht="15.75" customHeight="1">
      <c r="C309" s="47"/>
    </row>
    <row r="310" ht="15.75" customHeight="1">
      <c r="C310" s="47"/>
    </row>
    <row r="311" ht="15.75" customHeight="1">
      <c r="C311" s="47"/>
    </row>
    <row r="312" ht="15.75" customHeight="1">
      <c r="C312" s="47"/>
    </row>
    <row r="313" ht="15.75" customHeight="1">
      <c r="C313" s="47"/>
    </row>
    <row r="314" ht="15.75" customHeight="1">
      <c r="C314" s="47"/>
    </row>
    <row r="315" ht="15.75" customHeight="1">
      <c r="C315" s="47"/>
    </row>
    <row r="316" ht="15.75" customHeight="1">
      <c r="C316" s="47"/>
    </row>
    <row r="317" ht="15.75" customHeight="1">
      <c r="C317" s="47"/>
    </row>
    <row r="318" ht="15.75" customHeight="1">
      <c r="C318" s="47"/>
    </row>
    <row r="319" ht="15.75" customHeight="1">
      <c r="C319" s="47"/>
    </row>
    <row r="320" ht="15.75" customHeight="1">
      <c r="C320" s="47"/>
    </row>
    <row r="321" ht="15.75" customHeight="1">
      <c r="C321" s="47"/>
    </row>
    <row r="322" ht="15.75" customHeight="1">
      <c r="C322" s="47"/>
    </row>
    <row r="323" ht="15.75" customHeight="1">
      <c r="C323" s="47"/>
    </row>
    <row r="324" ht="15.75" customHeight="1">
      <c r="C324" s="47"/>
    </row>
    <row r="325" ht="15.75" customHeight="1">
      <c r="C325" s="47"/>
    </row>
    <row r="326" ht="15.75" customHeight="1">
      <c r="C326" s="47"/>
    </row>
    <row r="327" ht="15.75" customHeight="1">
      <c r="C327" s="47"/>
    </row>
    <row r="328" ht="15.75" customHeight="1">
      <c r="C328" s="47"/>
    </row>
    <row r="329" ht="15.75" customHeight="1">
      <c r="C329" s="47"/>
    </row>
    <row r="330" ht="15.75" customHeight="1">
      <c r="C330" s="47"/>
    </row>
    <row r="331" ht="15.75" customHeight="1">
      <c r="C331" s="47"/>
    </row>
    <row r="332" ht="15.75" customHeight="1">
      <c r="C332" s="47"/>
    </row>
    <row r="333" ht="15.75" customHeight="1">
      <c r="C333" s="47"/>
    </row>
    <row r="334" ht="15.75" customHeight="1">
      <c r="C334" s="47"/>
    </row>
    <row r="335" ht="15.75" customHeight="1">
      <c r="C335" s="47"/>
    </row>
    <row r="336" ht="15.75" customHeight="1">
      <c r="C336" s="47"/>
    </row>
    <row r="337" ht="15.75" customHeight="1">
      <c r="C337" s="47"/>
    </row>
    <row r="338" ht="15.75" customHeight="1">
      <c r="C338" s="47"/>
    </row>
    <row r="339" ht="15.75" customHeight="1">
      <c r="C339" s="47"/>
    </row>
    <row r="340" ht="15.75" customHeight="1">
      <c r="C340" s="47"/>
    </row>
    <row r="341" ht="15.75" customHeight="1">
      <c r="C341" s="47"/>
    </row>
    <row r="342" ht="15.75" customHeight="1">
      <c r="C342" s="47"/>
    </row>
    <row r="343" ht="15.75" customHeight="1">
      <c r="C343" s="47"/>
    </row>
    <row r="344" ht="15.75" customHeight="1">
      <c r="C344" s="47"/>
    </row>
    <row r="345" ht="15.75" customHeight="1">
      <c r="C345" s="47"/>
    </row>
    <row r="346" ht="15.75" customHeight="1">
      <c r="C346" s="47"/>
    </row>
    <row r="347" ht="15.75" customHeight="1">
      <c r="C347" s="47"/>
    </row>
    <row r="348" ht="15.75" customHeight="1">
      <c r="C348" s="47"/>
    </row>
    <row r="349" ht="15.75" customHeight="1">
      <c r="C349" s="47"/>
    </row>
    <row r="350" ht="15.75" customHeight="1">
      <c r="C350" s="47"/>
    </row>
    <row r="351" ht="15.75" customHeight="1">
      <c r="C351" s="47"/>
    </row>
    <row r="352" ht="15.75" customHeight="1">
      <c r="C352" s="47"/>
    </row>
    <row r="353" ht="15.75" customHeight="1">
      <c r="C353" s="47"/>
    </row>
    <row r="354" ht="15.75" customHeight="1">
      <c r="C354" s="47"/>
    </row>
    <row r="355" ht="15.75" customHeight="1">
      <c r="C355" s="47"/>
    </row>
    <row r="356" ht="15.75" customHeight="1">
      <c r="C356" s="47"/>
    </row>
    <row r="357" ht="15.75" customHeight="1">
      <c r="C357" s="47"/>
    </row>
    <row r="358" ht="15.75" customHeight="1">
      <c r="C358" s="47"/>
    </row>
    <row r="359" ht="15.75" customHeight="1">
      <c r="C359" s="47"/>
    </row>
    <row r="360" ht="15.75" customHeight="1">
      <c r="C360" s="47"/>
    </row>
    <row r="361" ht="15.75" customHeight="1">
      <c r="C361" s="47"/>
    </row>
    <row r="362" ht="15.75" customHeight="1">
      <c r="C362" s="47"/>
    </row>
    <row r="363" ht="15.75" customHeight="1">
      <c r="C363" s="47"/>
    </row>
    <row r="364" ht="15.75" customHeight="1">
      <c r="C364" s="47"/>
    </row>
    <row r="365" ht="15.75" customHeight="1">
      <c r="C365" s="47"/>
    </row>
    <row r="366" ht="15.75" customHeight="1">
      <c r="C366" s="47"/>
    </row>
    <row r="367" ht="15.75" customHeight="1">
      <c r="C367" s="47"/>
    </row>
    <row r="368" ht="15.75" customHeight="1">
      <c r="C368" s="47"/>
    </row>
    <row r="369" ht="15.75" customHeight="1">
      <c r="C369" s="47"/>
    </row>
    <row r="370" ht="15.75" customHeight="1">
      <c r="C370" s="47"/>
    </row>
    <row r="371" ht="15.75" customHeight="1">
      <c r="C371" s="47"/>
    </row>
    <row r="372" ht="15.75" customHeight="1">
      <c r="C372" s="47"/>
    </row>
    <row r="373" ht="15.75" customHeight="1">
      <c r="C373" s="47"/>
    </row>
    <row r="374" ht="15.75" customHeight="1">
      <c r="C374" s="47"/>
    </row>
    <row r="375" ht="15.75" customHeight="1">
      <c r="C375" s="47"/>
    </row>
    <row r="376" ht="15.75" customHeight="1">
      <c r="C376" s="47"/>
    </row>
    <row r="377" ht="15.75" customHeight="1">
      <c r="C377" s="47"/>
    </row>
    <row r="378" ht="15.75" customHeight="1">
      <c r="C378" s="47"/>
    </row>
    <row r="379" ht="15.75" customHeight="1">
      <c r="C379" s="47"/>
    </row>
    <row r="380" ht="15.75" customHeight="1">
      <c r="C380" s="47"/>
    </row>
    <row r="381" ht="15.75" customHeight="1">
      <c r="C381" s="47"/>
    </row>
    <row r="382" ht="15.75" customHeight="1">
      <c r="C382" s="47"/>
    </row>
    <row r="383" ht="15.75" customHeight="1">
      <c r="C383" s="47"/>
    </row>
    <row r="384" ht="15.75" customHeight="1">
      <c r="C384" s="47"/>
    </row>
    <row r="385" ht="15.75" customHeight="1">
      <c r="C385" s="47"/>
    </row>
    <row r="386" ht="15.75" customHeight="1">
      <c r="C386" s="47"/>
    </row>
    <row r="387" ht="15.75" customHeight="1">
      <c r="C387" s="47"/>
    </row>
    <row r="388" ht="15.75" customHeight="1">
      <c r="C388" s="47"/>
    </row>
    <row r="389" ht="15.75" customHeight="1">
      <c r="C389" s="47"/>
    </row>
    <row r="390" ht="15.75" customHeight="1">
      <c r="C390" s="47"/>
    </row>
    <row r="391" ht="15.75" customHeight="1">
      <c r="C391" s="47"/>
    </row>
    <row r="392" ht="15.75" customHeight="1">
      <c r="C392" s="47"/>
    </row>
    <row r="393" ht="15.75" customHeight="1">
      <c r="C393" s="47"/>
    </row>
    <row r="394" ht="15.75" customHeight="1">
      <c r="C394" s="47"/>
    </row>
    <row r="395" ht="15.75" customHeight="1">
      <c r="C395" s="47"/>
    </row>
    <row r="396" ht="15.75" customHeight="1">
      <c r="C396" s="47"/>
    </row>
    <row r="397" ht="15.75" customHeight="1">
      <c r="C397" s="47"/>
    </row>
    <row r="398" ht="15.75" customHeight="1">
      <c r="C398" s="47"/>
    </row>
    <row r="399" ht="15.75" customHeight="1">
      <c r="C399" s="47"/>
    </row>
    <row r="400" ht="15.75" customHeight="1">
      <c r="C400" s="47"/>
    </row>
    <row r="401" ht="15.75" customHeight="1">
      <c r="C401" s="47"/>
    </row>
    <row r="402" ht="15.75" customHeight="1">
      <c r="C402" s="47"/>
    </row>
    <row r="403" ht="15.75" customHeight="1">
      <c r="C403" s="47"/>
    </row>
    <row r="404" ht="15.75" customHeight="1">
      <c r="C404" s="47"/>
    </row>
    <row r="405" ht="15.75" customHeight="1">
      <c r="C405" s="47"/>
    </row>
    <row r="406" ht="15.75" customHeight="1">
      <c r="C406" s="47"/>
    </row>
    <row r="407" ht="15.75" customHeight="1">
      <c r="C407" s="47"/>
    </row>
    <row r="408" ht="15.75" customHeight="1">
      <c r="C408" s="47"/>
    </row>
    <row r="409" ht="15.75" customHeight="1">
      <c r="C409" s="47"/>
    </row>
    <row r="410" ht="15.75" customHeight="1">
      <c r="C410" s="47"/>
    </row>
    <row r="411" ht="15.75" customHeight="1">
      <c r="C411" s="47"/>
    </row>
    <row r="412" ht="15.75" customHeight="1">
      <c r="C412" s="47"/>
    </row>
    <row r="413" ht="15.75" customHeight="1">
      <c r="C413" s="47"/>
    </row>
    <row r="414" ht="15.75" customHeight="1">
      <c r="C414" s="47"/>
    </row>
    <row r="415" ht="15.75" customHeight="1">
      <c r="C415" s="47"/>
    </row>
    <row r="416" ht="15.75" customHeight="1">
      <c r="C416" s="47"/>
    </row>
    <row r="417" ht="15.75" customHeight="1">
      <c r="C417" s="47"/>
    </row>
    <row r="418" ht="15.75" customHeight="1">
      <c r="C418" s="47"/>
    </row>
    <row r="419" ht="15.75" customHeight="1">
      <c r="C419" s="47"/>
    </row>
    <row r="420" ht="15.75" customHeight="1">
      <c r="C420" s="47"/>
    </row>
    <row r="421" ht="15.75" customHeight="1">
      <c r="C421" s="47"/>
    </row>
    <row r="422" ht="15.75" customHeight="1">
      <c r="C422" s="47"/>
    </row>
    <row r="423" ht="15.75" customHeight="1">
      <c r="C423" s="47"/>
    </row>
    <row r="424" ht="15.75" customHeight="1">
      <c r="C424" s="47"/>
    </row>
    <row r="425" ht="15.75" customHeight="1">
      <c r="C425" s="47"/>
    </row>
    <row r="426" ht="15.75" customHeight="1">
      <c r="C426" s="47"/>
    </row>
    <row r="427" ht="15.75" customHeight="1">
      <c r="C427" s="47"/>
    </row>
    <row r="428" ht="15.75" customHeight="1">
      <c r="C428" s="47"/>
    </row>
    <row r="429" ht="15.75" customHeight="1">
      <c r="C429" s="47"/>
    </row>
    <row r="430" ht="15.75" customHeight="1">
      <c r="C430" s="47"/>
    </row>
    <row r="431" ht="15.75" customHeight="1">
      <c r="C431" s="47"/>
    </row>
    <row r="432" ht="15.75" customHeight="1">
      <c r="C432" s="47"/>
    </row>
    <row r="433" ht="15.75" customHeight="1">
      <c r="C433" s="47"/>
    </row>
    <row r="434" ht="15.75" customHeight="1">
      <c r="C434" s="47"/>
    </row>
    <row r="435" ht="15.75" customHeight="1">
      <c r="C435" s="47"/>
    </row>
    <row r="436" ht="15.75" customHeight="1">
      <c r="C436" s="47"/>
    </row>
    <row r="437" ht="15.75" customHeight="1">
      <c r="C437" s="47"/>
    </row>
    <row r="438" ht="15.75" customHeight="1">
      <c r="C438" s="47"/>
    </row>
    <row r="439" ht="15.75" customHeight="1">
      <c r="C439" s="47"/>
    </row>
    <row r="440" ht="15.75" customHeight="1">
      <c r="C440" s="47"/>
    </row>
    <row r="441" ht="15.75" customHeight="1">
      <c r="C441" s="47"/>
    </row>
    <row r="442" ht="15.75" customHeight="1">
      <c r="C442" s="47"/>
    </row>
    <row r="443" ht="15.75" customHeight="1">
      <c r="C443" s="47"/>
    </row>
    <row r="444" ht="15.75" customHeight="1">
      <c r="C444" s="47"/>
    </row>
    <row r="445" ht="15.75" customHeight="1">
      <c r="C445" s="47"/>
    </row>
    <row r="446" ht="15.75" customHeight="1">
      <c r="C446" s="47"/>
    </row>
    <row r="447" ht="15.75" customHeight="1">
      <c r="C447" s="47"/>
    </row>
    <row r="448" ht="15.75" customHeight="1">
      <c r="C448" s="47"/>
    </row>
    <row r="449" ht="15.75" customHeight="1">
      <c r="C449" s="47"/>
    </row>
    <row r="450" ht="15.75" customHeight="1">
      <c r="C450" s="47"/>
    </row>
    <row r="451" ht="15.75" customHeight="1">
      <c r="C451" s="47"/>
    </row>
    <row r="452" ht="15.75" customHeight="1">
      <c r="C452" s="47"/>
    </row>
    <row r="453" ht="15.75" customHeight="1">
      <c r="C453" s="47"/>
    </row>
    <row r="454" ht="15.75" customHeight="1">
      <c r="C454" s="47"/>
    </row>
    <row r="455" ht="15.75" customHeight="1">
      <c r="C455" s="47"/>
    </row>
    <row r="456" ht="15.75" customHeight="1">
      <c r="C456" s="47"/>
    </row>
    <row r="457" ht="15.75" customHeight="1">
      <c r="C457" s="47"/>
    </row>
    <row r="458" ht="15.75" customHeight="1">
      <c r="C458" s="47"/>
    </row>
    <row r="459" ht="15.75" customHeight="1">
      <c r="C459" s="47"/>
    </row>
    <row r="460" ht="15.75" customHeight="1">
      <c r="C460" s="47"/>
    </row>
    <row r="461" ht="15.75" customHeight="1">
      <c r="C461" s="47"/>
    </row>
    <row r="462" ht="15.75" customHeight="1">
      <c r="C462" s="47"/>
    </row>
    <row r="463" ht="15.75" customHeight="1">
      <c r="C463" s="47"/>
    </row>
    <row r="464" ht="15.75" customHeight="1">
      <c r="C464" s="47"/>
    </row>
    <row r="465" ht="15.75" customHeight="1">
      <c r="C465" s="47"/>
    </row>
    <row r="466" ht="15.75" customHeight="1">
      <c r="C466" s="47"/>
    </row>
    <row r="467" ht="15.75" customHeight="1">
      <c r="C467" s="47"/>
    </row>
    <row r="468" ht="15.75" customHeight="1">
      <c r="C468" s="47"/>
    </row>
    <row r="469" ht="15.75" customHeight="1">
      <c r="C469" s="47"/>
    </row>
    <row r="470" ht="15.75" customHeight="1">
      <c r="C470" s="47"/>
    </row>
    <row r="471" ht="15.75" customHeight="1">
      <c r="C471" s="47"/>
    </row>
    <row r="472" ht="15.75" customHeight="1">
      <c r="C472" s="47"/>
    </row>
    <row r="473" ht="15.75" customHeight="1">
      <c r="C473" s="47"/>
    </row>
    <row r="474" ht="15.75" customHeight="1">
      <c r="C474" s="47"/>
    </row>
    <row r="475" ht="15.75" customHeight="1">
      <c r="C475" s="47"/>
    </row>
    <row r="476" ht="15.75" customHeight="1">
      <c r="C476" s="47"/>
    </row>
    <row r="477" ht="15.75" customHeight="1">
      <c r="C477" s="47"/>
    </row>
    <row r="478" ht="15.75" customHeight="1">
      <c r="C478" s="47"/>
    </row>
    <row r="479" ht="15.75" customHeight="1">
      <c r="C479" s="47"/>
    </row>
    <row r="480" ht="15.75" customHeight="1">
      <c r="C480" s="47"/>
    </row>
    <row r="481" ht="15.75" customHeight="1">
      <c r="C481" s="47"/>
    </row>
    <row r="482" ht="15.75" customHeight="1">
      <c r="C482" s="47"/>
    </row>
    <row r="483" ht="15.75" customHeight="1">
      <c r="C483" s="47"/>
    </row>
    <row r="484" ht="15.75" customHeight="1">
      <c r="C484" s="47"/>
    </row>
    <row r="485" ht="15.75" customHeight="1">
      <c r="C485" s="47"/>
    </row>
    <row r="486" ht="15.75" customHeight="1">
      <c r="C486" s="47"/>
    </row>
    <row r="487" ht="15.75" customHeight="1">
      <c r="C487" s="47"/>
    </row>
    <row r="488" ht="15.75" customHeight="1">
      <c r="C488" s="47"/>
    </row>
    <row r="489" ht="15.75" customHeight="1">
      <c r="C489" s="47"/>
    </row>
    <row r="490" ht="15.75" customHeight="1">
      <c r="C490" s="47"/>
    </row>
    <row r="491" ht="15.75" customHeight="1">
      <c r="C491" s="47"/>
    </row>
    <row r="492" ht="15.75" customHeight="1">
      <c r="C492" s="47"/>
    </row>
    <row r="493" ht="15.75" customHeight="1">
      <c r="C493" s="47"/>
    </row>
    <row r="494" ht="15.75" customHeight="1">
      <c r="C494" s="47"/>
    </row>
    <row r="495" ht="15.75" customHeight="1">
      <c r="C495" s="47"/>
    </row>
    <row r="496" ht="15.75" customHeight="1">
      <c r="C496" s="47"/>
    </row>
    <row r="497" ht="15.75" customHeight="1">
      <c r="C497" s="47"/>
    </row>
    <row r="498" ht="15.75" customHeight="1">
      <c r="C498" s="47"/>
    </row>
    <row r="499" ht="15.75" customHeight="1">
      <c r="C499" s="47"/>
    </row>
    <row r="500" ht="15.75" customHeight="1">
      <c r="C500" s="47"/>
    </row>
    <row r="501" ht="15.75" customHeight="1">
      <c r="C501" s="47"/>
    </row>
    <row r="502" ht="15.75" customHeight="1">
      <c r="C502" s="47"/>
    </row>
    <row r="503" ht="15.75" customHeight="1">
      <c r="C503" s="47"/>
    </row>
    <row r="504" ht="15.75" customHeight="1">
      <c r="C504" s="47"/>
    </row>
    <row r="505" ht="15.75" customHeight="1">
      <c r="C505" s="47"/>
    </row>
    <row r="506" ht="15.75" customHeight="1">
      <c r="C506" s="47"/>
    </row>
    <row r="507" ht="15.75" customHeight="1">
      <c r="C507" s="47"/>
    </row>
    <row r="508" ht="15.75" customHeight="1">
      <c r="C508" s="47"/>
    </row>
    <row r="509" ht="15.75" customHeight="1">
      <c r="C509" s="47"/>
    </row>
    <row r="510" ht="15.75" customHeight="1">
      <c r="C510" s="47"/>
    </row>
    <row r="511" ht="15.75" customHeight="1">
      <c r="C511" s="47"/>
    </row>
    <row r="512" ht="15.75" customHeight="1">
      <c r="C512" s="47"/>
    </row>
    <row r="513" ht="15.75" customHeight="1">
      <c r="C513" s="47"/>
    </row>
    <row r="514" ht="15.75" customHeight="1">
      <c r="C514" s="47"/>
    </row>
    <row r="515" ht="15.75" customHeight="1">
      <c r="C515" s="47"/>
    </row>
    <row r="516" ht="15.75" customHeight="1">
      <c r="C516" s="47"/>
    </row>
    <row r="517" ht="15.75" customHeight="1">
      <c r="C517" s="47"/>
    </row>
    <row r="518" ht="15.75" customHeight="1">
      <c r="C518" s="47"/>
    </row>
    <row r="519" ht="15.75" customHeight="1">
      <c r="C519" s="47"/>
    </row>
    <row r="520" ht="15.75" customHeight="1">
      <c r="C520" s="47"/>
    </row>
    <row r="521" ht="15.75" customHeight="1">
      <c r="C521" s="47"/>
    </row>
    <row r="522" ht="15.75" customHeight="1">
      <c r="C522" s="47"/>
    </row>
    <row r="523" ht="15.75" customHeight="1">
      <c r="C523" s="47"/>
    </row>
    <row r="524" ht="15.75" customHeight="1">
      <c r="C524" s="47"/>
    </row>
    <row r="525" ht="15.75" customHeight="1">
      <c r="C525" s="47"/>
    </row>
    <row r="526" ht="15.75" customHeight="1">
      <c r="C526" s="47"/>
    </row>
    <row r="527" ht="15.75" customHeight="1">
      <c r="C527" s="47"/>
    </row>
    <row r="528" ht="15.75" customHeight="1">
      <c r="C528" s="47"/>
    </row>
    <row r="529" ht="15.75" customHeight="1">
      <c r="C529" s="47"/>
    </row>
    <row r="530" ht="15.75" customHeight="1">
      <c r="C530" s="47"/>
    </row>
    <row r="531" ht="15.75" customHeight="1">
      <c r="C531" s="47"/>
    </row>
    <row r="532" ht="15.75" customHeight="1">
      <c r="C532" s="47"/>
    </row>
    <row r="533" ht="15.75" customHeight="1">
      <c r="C533" s="47"/>
    </row>
    <row r="534" ht="15.75" customHeight="1">
      <c r="C534" s="47"/>
    </row>
    <row r="535" ht="15.75" customHeight="1">
      <c r="C535" s="47"/>
    </row>
    <row r="536" ht="15.75" customHeight="1">
      <c r="C536" s="47"/>
    </row>
    <row r="537" ht="15.75" customHeight="1">
      <c r="C537" s="47"/>
    </row>
    <row r="538" ht="15.75" customHeight="1">
      <c r="C538" s="47"/>
    </row>
    <row r="539" ht="15.75" customHeight="1">
      <c r="C539" s="47"/>
    </row>
    <row r="540" ht="15.75" customHeight="1">
      <c r="C540" s="47"/>
    </row>
    <row r="541" ht="15.75" customHeight="1">
      <c r="C541" s="47"/>
    </row>
    <row r="542" ht="15.75" customHeight="1">
      <c r="C542" s="47"/>
    </row>
    <row r="543" ht="15.75" customHeight="1">
      <c r="C543" s="47"/>
    </row>
    <row r="544" ht="15.75" customHeight="1">
      <c r="C544" s="47"/>
    </row>
    <row r="545" ht="15.75" customHeight="1">
      <c r="C545" s="47"/>
    </row>
    <row r="546" ht="15.75" customHeight="1">
      <c r="C546" s="47"/>
    </row>
    <row r="547" ht="15.75" customHeight="1">
      <c r="C547" s="47"/>
    </row>
    <row r="548" ht="15.75" customHeight="1">
      <c r="C548" s="47"/>
    </row>
    <row r="549" ht="15.75" customHeight="1">
      <c r="C549" s="47"/>
    </row>
    <row r="550" ht="15.75" customHeight="1">
      <c r="C550" s="47"/>
    </row>
    <row r="551" ht="15.75" customHeight="1">
      <c r="C551" s="47"/>
    </row>
    <row r="552" ht="15.75" customHeight="1">
      <c r="C552" s="47"/>
    </row>
    <row r="553" ht="15.75" customHeight="1">
      <c r="C553" s="47"/>
    </row>
    <row r="554" ht="15.75" customHeight="1">
      <c r="C554" s="47"/>
    </row>
    <row r="555" ht="15.75" customHeight="1">
      <c r="C555" s="47"/>
    </row>
    <row r="556" ht="15.75" customHeight="1">
      <c r="C556" s="47"/>
    </row>
    <row r="557" ht="15.75" customHeight="1">
      <c r="C557" s="47"/>
    </row>
    <row r="558" ht="15.75" customHeight="1">
      <c r="C558" s="47"/>
    </row>
    <row r="559" ht="15.75" customHeight="1">
      <c r="C559" s="47"/>
    </row>
    <row r="560" ht="15.75" customHeight="1">
      <c r="C560" s="47"/>
    </row>
    <row r="561" ht="15.75" customHeight="1">
      <c r="C561" s="47"/>
    </row>
    <row r="562" ht="15.75" customHeight="1">
      <c r="C562" s="47"/>
    </row>
    <row r="563" ht="15.75" customHeight="1">
      <c r="C563" s="47"/>
    </row>
    <row r="564" ht="15.75" customHeight="1">
      <c r="C564" s="47"/>
    </row>
    <row r="565" ht="15.75" customHeight="1">
      <c r="C565" s="47"/>
    </row>
    <row r="566" ht="15.75" customHeight="1">
      <c r="C566" s="47"/>
    </row>
    <row r="567" ht="15.75" customHeight="1">
      <c r="C567" s="47"/>
    </row>
    <row r="568" ht="15.75" customHeight="1">
      <c r="C568" s="47"/>
    </row>
    <row r="569" ht="15.75" customHeight="1">
      <c r="C569" s="47"/>
    </row>
    <row r="570" ht="15.75" customHeight="1">
      <c r="C570" s="47"/>
    </row>
    <row r="571" ht="15.75" customHeight="1">
      <c r="C571" s="47"/>
    </row>
    <row r="572" ht="15.75" customHeight="1">
      <c r="C572" s="47"/>
    </row>
    <row r="573" ht="15.75" customHeight="1">
      <c r="C573" s="47"/>
    </row>
    <row r="574" ht="15.75" customHeight="1">
      <c r="C574" s="47"/>
    </row>
    <row r="575" ht="15.75" customHeight="1">
      <c r="C575" s="47"/>
    </row>
    <row r="576" ht="15.75" customHeight="1">
      <c r="C576" s="47"/>
    </row>
    <row r="577" ht="15.75" customHeight="1">
      <c r="C577" s="47"/>
    </row>
    <row r="578" ht="15.75" customHeight="1">
      <c r="C578" s="47"/>
    </row>
    <row r="579" ht="15.75" customHeight="1">
      <c r="C579" s="47"/>
    </row>
    <row r="580" ht="15.75" customHeight="1">
      <c r="C580" s="47"/>
    </row>
    <row r="581" ht="15.75" customHeight="1">
      <c r="C581" s="47"/>
    </row>
    <row r="582" ht="15.75" customHeight="1">
      <c r="C582" s="47"/>
    </row>
    <row r="583" ht="15.75" customHeight="1">
      <c r="C583" s="47"/>
    </row>
    <row r="584" ht="15.75" customHeight="1">
      <c r="C584" s="47"/>
    </row>
    <row r="585" ht="15.75" customHeight="1">
      <c r="C585" s="47"/>
    </row>
    <row r="586" ht="15.75" customHeight="1">
      <c r="C586" s="47"/>
    </row>
    <row r="587" ht="15.75" customHeight="1">
      <c r="C587" s="47"/>
    </row>
    <row r="588" ht="15.75" customHeight="1">
      <c r="C588" s="47"/>
    </row>
    <row r="589" ht="15.75" customHeight="1">
      <c r="C589" s="47"/>
    </row>
    <row r="590" ht="15.75" customHeight="1">
      <c r="C590" s="47"/>
    </row>
    <row r="591" ht="15.75" customHeight="1">
      <c r="C591" s="47"/>
    </row>
    <row r="592" ht="15.75" customHeight="1">
      <c r="C592" s="47"/>
    </row>
    <row r="593" ht="15.75" customHeight="1">
      <c r="C593" s="47"/>
    </row>
    <row r="594" ht="15.75" customHeight="1">
      <c r="C594" s="47"/>
    </row>
    <row r="595" ht="15.75" customHeight="1">
      <c r="C595" s="47"/>
    </row>
    <row r="596" ht="15.75" customHeight="1">
      <c r="C596" s="47"/>
    </row>
    <row r="597" ht="15.75" customHeight="1">
      <c r="C597" s="47"/>
    </row>
    <row r="598" ht="15.75" customHeight="1">
      <c r="C598" s="47"/>
    </row>
    <row r="599" ht="15.75" customHeight="1">
      <c r="C599" s="47"/>
    </row>
    <row r="600" ht="15.75" customHeight="1">
      <c r="C600" s="47"/>
    </row>
    <row r="601" ht="15.75" customHeight="1">
      <c r="C601" s="47"/>
    </row>
    <row r="602" ht="15.75" customHeight="1">
      <c r="C602" s="47"/>
    </row>
    <row r="603" ht="15.75" customHeight="1">
      <c r="C603" s="47"/>
    </row>
    <row r="604" ht="15.75" customHeight="1">
      <c r="C604" s="47"/>
    </row>
    <row r="605" ht="15.75" customHeight="1">
      <c r="C605" s="47"/>
    </row>
    <row r="606" ht="15.75" customHeight="1">
      <c r="C606" s="47"/>
    </row>
    <row r="607" ht="15.75" customHeight="1">
      <c r="C607" s="47"/>
    </row>
    <row r="608" ht="15.75" customHeight="1">
      <c r="C608" s="47"/>
    </row>
    <row r="609" ht="15.75" customHeight="1">
      <c r="C609" s="47"/>
    </row>
    <row r="610" ht="15.75" customHeight="1">
      <c r="C610" s="47"/>
    </row>
    <row r="611" ht="15.75" customHeight="1">
      <c r="C611" s="47"/>
    </row>
    <row r="612" ht="15.75" customHeight="1">
      <c r="C612" s="47"/>
    </row>
    <row r="613" ht="15.75" customHeight="1">
      <c r="C613" s="47"/>
    </row>
    <row r="614" ht="15.75" customHeight="1">
      <c r="C614" s="47"/>
    </row>
    <row r="615" ht="15.75" customHeight="1">
      <c r="C615" s="47"/>
    </row>
    <row r="616" ht="15.75" customHeight="1">
      <c r="C616" s="47"/>
    </row>
    <row r="617" ht="15.75" customHeight="1">
      <c r="C617" s="47"/>
    </row>
    <row r="618" ht="15.75" customHeight="1">
      <c r="C618" s="47"/>
    </row>
    <row r="619" ht="15.75" customHeight="1">
      <c r="C619" s="47"/>
    </row>
    <row r="620" ht="15.75" customHeight="1">
      <c r="C620" s="47"/>
    </row>
    <row r="621" ht="15.75" customHeight="1">
      <c r="C621" s="47"/>
    </row>
    <row r="622" ht="15.75" customHeight="1">
      <c r="C622" s="47"/>
    </row>
    <row r="623" ht="15.75" customHeight="1">
      <c r="C623" s="47"/>
    </row>
    <row r="624" ht="15.75" customHeight="1">
      <c r="C624" s="47"/>
    </row>
    <row r="625" ht="15.75" customHeight="1">
      <c r="C625" s="47"/>
    </row>
    <row r="626" ht="15.75" customHeight="1">
      <c r="C626" s="47"/>
    </row>
    <row r="627" ht="15.75" customHeight="1">
      <c r="C627" s="47"/>
    </row>
    <row r="628" ht="15.75" customHeight="1">
      <c r="C628" s="47"/>
    </row>
    <row r="629" ht="15.75" customHeight="1">
      <c r="C629" s="47"/>
    </row>
    <row r="630" ht="15.75" customHeight="1">
      <c r="C630" s="47"/>
    </row>
    <row r="631" ht="15.75" customHeight="1">
      <c r="C631" s="47"/>
    </row>
    <row r="632" ht="15.75" customHeight="1">
      <c r="C632" s="47"/>
    </row>
    <row r="633" ht="15.75" customHeight="1">
      <c r="C633" s="47"/>
    </row>
    <row r="634" ht="15.75" customHeight="1">
      <c r="C634" s="47"/>
    </row>
    <row r="635" ht="15.75" customHeight="1">
      <c r="C635" s="47"/>
    </row>
    <row r="636" ht="15.75" customHeight="1">
      <c r="C636" s="47"/>
    </row>
    <row r="637" ht="15.75" customHeight="1">
      <c r="C637" s="47"/>
    </row>
    <row r="638" ht="15.75" customHeight="1">
      <c r="C638" s="47"/>
    </row>
    <row r="639" ht="15.75" customHeight="1">
      <c r="C639" s="47"/>
    </row>
    <row r="640" ht="15.75" customHeight="1">
      <c r="C640" s="47"/>
    </row>
    <row r="641" ht="15.75" customHeight="1">
      <c r="C641" s="47"/>
    </row>
    <row r="642" ht="15.75" customHeight="1">
      <c r="C642" s="47"/>
    </row>
    <row r="643" ht="15.75" customHeight="1">
      <c r="C643" s="47"/>
    </row>
    <row r="644" ht="15.75" customHeight="1">
      <c r="C644" s="47"/>
    </row>
    <row r="645" ht="15.75" customHeight="1">
      <c r="C645" s="47"/>
    </row>
    <row r="646" ht="15.75" customHeight="1">
      <c r="C646" s="47"/>
    </row>
    <row r="647" ht="15.75" customHeight="1">
      <c r="C647" s="47"/>
    </row>
    <row r="648" ht="15.75" customHeight="1">
      <c r="C648" s="47"/>
    </row>
    <row r="649" ht="15.75" customHeight="1">
      <c r="C649" s="47"/>
    </row>
    <row r="650" ht="15.75" customHeight="1">
      <c r="C650" s="47"/>
    </row>
    <row r="651" ht="15.75" customHeight="1">
      <c r="C651" s="47"/>
    </row>
    <row r="652" ht="15.75" customHeight="1">
      <c r="C652" s="47"/>
    </row>
    <row r="653" ht="15.75" customHeight="1">
      <c r="C653" s="47"/>
    </row>
    <row r="654" ht="15.75" customHeight="1">
      <c r="C654" s="47"/>
    </row>
    <row r="655" ht="15.75" customHeight="1">
      <c r="C655" s="47"/>
    </row>
    <row r="656" ht="15.75" customHeight="1">
      <c r="C656" s="47"/>
    </row>
    <row r="657" ht="15.75" customHeight="1">
      <c r="C657" s="47"/>
    </row>
    <row r="658" ht="15.75" customHeight="1">
      <c r="C658" s="47"/>
    </row>
    <row r="659" ht="15.75" customHeight="1">
      <c r="C659" s="47"/>
    </row>
    <row r="660" ht="15.75" customHeight="1">
      <c r="C660" s="47"/>
    </row>
    <row r="661" ht="15.75" customHeight="1">
      <c r="C661" s="47"/>
    </row>
    <row r="662" ht="15.75" customHeight="1">
      <c r="C662" s="47"/>
    </row>
    <row r="663" ht="15.75" customHeight="1">
      <c r="C663" s="47"/>
    </row>
    <row r="664" ht="15.75" customHeight="1">
      <c r="C664" s="47"/>
    </row>
    <row r="665" ht="15.75" customHeight="1">
      <c r="C665" s="47"/>
    </row>
    <row r="666" ht="15.75" customHeight="1">
      <c r="C666" s="47"/>
    </row>
    <row r="667" ht="15.75" customHeight="1">
      <c r="C667" s="47"/>
    </row>
    <row r="668" ht="15.75" customHeight="1">
      <c r="C668" s="47"/>
    </row>
    <row r="669" ht="15.75" customHeight="1">
      <c r="C669" s="47"/>
    </row>
    <row r="670" ht="15.75" customHeight="1">
      <c r="C670" s="47"/>
    </row>
    <row r="671" ht="15.75" customHeight="1">
      <c r="C671" s="47"/>
    </row>
    <row r="672" ht="15.75" customHeight="1">
      <c r="C672" s="47"/>
    </row>
    <row r="673" ht="15.75" customHeight="1">
      <c r="C673" s="47"/>
    </row>
    <row r="674" ht="15.75" customHeight="1">
      <c r="C674" s="47"/>
    </row>
    <row r="675" ht="15.75" customHeight="1">
      <c r="C675" s="47"/>
    </row>
    <row r="676" ht="15.75" customHeight="1">
      <c r="C676" s="47"/>
    </row>
    <row r="677" ht="15.75" customHeight="1">
      <c r="C677" s="47"/>
    </row>
    <row r="678" ht="15.75" customHeight="1">
      <c r="C678" s="47"/>
    </row>
    <row r="679" ht="15.75" customHeight="1">
      <c r="C679" s="47"/>
    </row>
    <row r="680" ht="15.75" customHeight="1">
      <c r="C680" s="47"/>
    </row>
    <row r="681" ht="15.75" customHeight="1">
      <c r="C681" s="47"/>
    </row>
    <row r="682" ht="15.75" customHeight="1">
      <c r="C682" s="47"/>
    </row>
    <row r="683" ht="15.75" customHeight="1">
      <c r="C683" s="47"/>
    </row>
    <row r="684" ht="15.75" customHeight="1">
      <c r="C684" s="47"/>
    </row>
    <row r="685" ht="15.75" customHeight="1">
      <c r="C685" s="47"/>
    </row>
    <row r="686" ht="15.75" customHeight="1">
      <c r="C686" s="47"/>
    </row>
    <row r="687" ht="15.75" customHeight="1">
      <c r="C687" s="47"/>
    </row>
    <row r="688" ht="15.75" customHeight="1">
      <c r="C688" s="47"/>
    </row>
    <row r="689" ht="15.75" customHeight="1">
      <c r="C689" s="47"/>
    </row>
    <row r="690" ht="15.75" customHeight="1">
      <c r="C690" s="47"/>
    </row>
    <row r="691" ht="15.75" customHeight="1">
      <c r="C691" s="47"/>
    </row>
    <row r="692" ht="15.75" customHeight="1">
      <c r="C692" s="47"/>
    </row>
    <row r="693" ht="15.75" customHeight="1">
      <c r="C693" s="47"/>
    </row>
    <row r="694" ht="15.75" customHeight="1">
      <c r="C694" s="47"/>
    </row>
    <row r="695" ht="15.75" customHeight="1">
      <c r="C695" s="47"/>
    </row>
    <row r="696" ht="15.75" customHeight="1">
      <c r="C696" s="47"/>
    </row>
    <row r="697" ht="15.75" customHeight="1">
      <c r="C697" s="47"/>
    </row>
    <row r="698" ht="15.75" customHeight="1">
      <c r="C698" s="47"/>
    </row>
    <row r="699" ht="15.75" customHeight="1">
      <c r="C699" s="47"/>
    </row>
    <row r="700" ht="15.75" customHeight="1">
      <c r="C700" s="47"/>
    </row>
    <row r="701" ht="15.75" customHeight="1">
      <c r="C701" s="47"/>
    </row>
    <row r="702" ht="15.75" customHeight="1">
      <c r="C702" s="47"/>
    </row>
    <row r="703" ht="15.75" customHeight="1">
      <c r="C703" s="47"/>
    </row>
    <row r="704" ht="15.75" customHeight="1">
      <c r="C704" s="47"/>
    </row>
    <row r="705" ht="15.75" customHeight="1">
      <c r="C705" s="47"/>
    </row>
    <row r="706" ht="15.75" customHeight="1">
      <c r="C706" s="47"/>
    </row>
    <row r="707" ht="15.75" customHeight="1">
      <c r="C707" s="47"/>
    </row>
    <row r="708" ht="15.75" customHeight="1">
      <c r="C708" s="47"/>
    </row>
    <row r="709" ht="15.75" customHeight="1">
      <c r="C709" s="47"/>
    </row>
    <row r="710" ht="15.75" customHeight="1">
      <c r="C710" s="47"/>
    </row>
    <row r="711" ht="15.75" customHeight="1">
      <c r="C711" s="47"/>
    </row>
    <row r="712" ht="15.75" customHeight="1">
      <c r="C712" s="47"/>
    </row>
    <row r="713" ht="15.75" customHeight="1">
      <c r="C713" s="47"/>
    </row>
    <row r="714" ht="15.75" customHeight="1">
      <c r="C714" s="47"/>
    </row>
    <row r="715" ht="15.75" customHeight="1">
      <c r="C715" s="47"/>
    </row>
    <row r="716" ht="15.75" customHeight="1">
      <c r="C716" s="47"/>
    </row>
    <row r="717" ht="15.75" customHeight="1">
      <c r="C717" s="47"/>
    </row>
    <row r="718" ht="15.75" customHeight="1">
      <c r="C718" s="47"/>
    </row>
    <row r="719" ht="15.75" customHeight="1">
      <c r="C719" s="47"/>
    </row>
    <row r="720" ht="15.75" customHeight="1">
      <c r="C720" s="47"/>
    </row>
    <row r="721" ht="15.75" customHeight="1">
      <c r="C721" s="47"/>
    </row>
    <row r="722" ht="15.75" customHeight="1">
      <c r="C722" s="47"/>
    </row>
    <row r="723" ht="15.75" customHeight="1">
      <c r="C723" s="47"/>
    </row>
    <row r="724" ht="15.75" customHeight="1">
      <c r="C724" s="47"/>
    </row>
    <row r="725" ht="15.75" customHeight="1">
      <c r="C725" s="47"/>
    </row>
    <row r="726" ht="15.75" customHeight="1">
      <c r="C726" s="47"/>
    </row>
    <row r="727" ht="15.75" customHeight="1">
      <c r="C727" s="47"/>
    </row>
    <row r="728" ht="15.75" customHeight="1">
      <c r="C728" s="47"/>
    </row>
    <row r="729" ht="15.75" customHeight="1">
      <c r="C729" s="47"/>
    </row>
    <row r="730" ht="15.75" customHeight="1">
      <c r="C730" s="47"/>
    </row>
    <row r="731" ht="15.75" customHeight="1">
      <c r="C731" s="47"/>
    </row>
    <row r="732" ht="15.75" customHeight="1">
      <c r="C732" s="47"/>
    </row>
    <row r="733" ht="15.75" customHeight="1">
      <c r="C733" s="47"/>
    </row>
    <row r="734" ht="15.75" customHeight="1">
      <c r="C734" s="47"/>
    </row>
    <row r="735" ht="15.75" customHeight="1">
      <c r="C735" s="47"/>
    </row>
    <row r="736" ht="15.75" customHeight="1">
      <c r="C736" s="47"/>
    </row>
    <row r="737" ht="15.75" customHeight="1">
      <c r="C737" s="47"/>
    </row>
    <row r="738" ht="15.75" customHeight="1">
      <c r="C738" s="47"/>
    </row>
    <row r="739" ht="15.75" customHeight="1">
      <c r="C739" s="47"/>
    </row>
    <row r="740" ht="15.75" customHeight="1">
      <c r="C740" s="47"/>
    </row>
    <row r="741" ht="15.75" customHeight="1">
      <c r="C741" s="47"/>
    </row>
    <row r="742" ht="15.75" customHeight="1">
      <c r="C742" s="47"/>
    </row>
    <row r="743" ht="15.75" customHeight="1">
      <c r="C743" s="47"/>
    </row>
    <row r="744" ht="15.75" customHeight="1">
      <c r="C744" s="47"/>
    </row>
    <row r="745" ht="15.75" customHeight="1">
      <c r="C745" s="47"/>
    </row>
    <row r="746" ht="15.75" customHeight="1">
      <c r="C746" s="47"/>
    </row>
    <row r="747" ht="15.75" customHeight="1">
      <c r="C747" s="47"/>
    </row>
    <row r="748" ht="15.75" customHeight="1">
      <c r="C748" s="47"/>
    </row>
    <row r="749" ht="15.75" customHeight="1">
      <c r="C749" s="47"/>
    </row>
    <row r="750" ht="15.75" customHeight="1">
      <c r="C750" s="47"/>
    </row>
    <row r="751" ht="15.75" customHeight="1">
      <c r="C751" s="47"/>
    </row>
    <row r="752" ht="15.75" customHeight="1">
      <c r="C752" s="47"/>
    </row>
    <row r="753" ht="15.75" customHeight="1">
      <c r="C753" s="47"/>
    </row>
    <row r="754" ht="15.75" customHeight="1">
      <c r="C754" s="47"/>
    </row>
    <row r="755" ht="15.75" customHeight="1">
      <c r="C755" s="47"/>
    </row>
    <row r="756" ht="15.75" customHeight="1">
      <c r="C756" s="47"/>
    </row>
    <row r="757" ht="15.75" customHeight="1">
      <c r="C757" s="47"/>
    </row>
    <row r="758" ht="15.75" customHeight="1">
      <c r="C758" s="47"/>
    </row>
    <row r="759" ht="15.75" customHeight="1">
      <c r="C759" s="47"/>
    </row>
    <row r="760" ht="15.75" customHeight="1">
      <c r="C760" s="47"/>
    </row>
    <row r="761" ht="15.75" customHeight="1">
      <c r="C761" s="47"/>
    </row>
    <row r="762" ht="15.75" customHeight="1">
      <c r="C762" s="47"/>
    </row>
    <row r="763" ht="15.75" customHeight="1">
      <c r="C763" s="47"/>
    </row>
    <row r="764" ht="15.75" customHeight="1">
      <c r="C764" s="47"/>
    </row>
    <row r="765" ht="15.75" customHeight="1">
      <c r="C765" s="47"/>
    </row>
    <row r="766" ht="15.75" customHeight="1">
      <c r="C766" s="47"/>
    </row>
    <row r="767" ht="15.75" customHeight="1">
      <c r="C767" s="47"/>
    </row>
    <row r="768" ht="15.75" customHeight="1">
      <c r="C768" s="47"/>
    </row>
    <row r="769" ht="15.75" customHeight="1">
      <c r="C769" s="47"/>
    </row>
    <row r="770" ht="15.75" customHeight="1">
      <c r="C770" s="47"/>
    </row>
    <row r="771" ht="15.75" customHeight="1">
      <c r="C771" s="47"/>
    </row>
    <row r="772" ht="15.75" customHeight="1">
      <c r="C772" s="47"/>
    </row>
    <row r="773" ht="15.75" customHeight="1">
      <c r="C773" s="47"/>
    </row>
    <row r="774" ht="15.75" customHeight="1">
      <c r="C774" s="47"/>
    </row>
    <row r="775" ht="15.75" customHeight="1">
      <c r="C775" s="47"/>
    </row>
    <row r="776" ht="15.75" customHeight="1">
      <c r="C776" s="47"/>
    </row>
    <row r="777" ht="15.75" customHeight="1">
      <c r="C777" s="47"/>
    </row>
    <row r="778" ht="15.75" customHeight="1">
      <c r="C778" s="47"/>
    </row>
    <row r="779" ht="15.75" customHeight="1">
      <c r="C779" s="47"/>
    </row>
    <row r="780" ht="15.75" customHeight="1">
      <c r="C780" s="47"/>
    </row>
    <row r="781" ht="15.75" customHeight="1">
      <c r="C781" s="47"/>
    </row>
    <row r="782" ht="15.75" customHeight="1">
      <c r="C782" s="47"/>
    </row>
    <row r="783" ht="15.75" customHeight="1">
      <c r="C783" s="47"/>
    </row>
    <row r="784" ht="15.75" customHeight="1">
      <c r="C784" s="47"/>
    </row>
    <row r="785" ht="15.75" customHeight="1">
      <c r="C785" s="47"/>
    </row>
    <row r="786" ht="15.75" customHeight="1">
      <c r="C786" s="47"/>
    </row>
    <row r="787" ht="15.75" customHeight="1">
      <c r="C787" s="47"/>
    </row>
    <row r="788" ht="15.75" customHeight="1">
      <c r="C788" s="47"/>
    </row>
    <row r="789" ht="15.75" customHeight="1">
      <c r="C789" s="47"/>
    </row>
    <row r="790" ht="15.75" customHeight="1">
      <c r="C790" s="47"/>
    </row>
    <row r="791" ht="15.75" customHeight="1">
      <c r="C791" s="47"/>
    </row>
    <row r="792" ht="15.75" customHeight="1">
      <c r="C792" s="47"/>
    </row>
    <row r="793" ht="15.75" customHeight="1">
      <c r="C793" s="47"/>
    </row>
    <row r="794" ht="15.75" customHeight="1">
      <c r="C794" s="47"/>
    </row>
    <row r="795" ht="15.75" customHeight="1">
      <c r="C795" s="47"/>
    </row>
    <row r="796" ht="15.75" customHeight="1">
      <c r="C796" s="47"/>
    </row>
    <row r="797" ht="15.75" customHeight="1">
      <c r="C797" s="47"/>
    </row>
    <row r="798" ht="15.75" customHeight="1">
      <c r="C798" s="47"/>
    </row>
    <row r="799" ht="15.75" customHeight="1">
      <c r="C799" s="47"/>
    </row>
    <row r="800" ht="15.75" customHeight="1">
      <c r="C800" s="47"/>
    </row>
    <row r="801" ht="15.75" customHeight="1">
      <c r="C801" s="47"/>
    </row>
    <row r="802" ht="15.75" customHeight="1">
      <c r="C802" s="47"/>
    </row>
    <row r="803" ht="15.75" customHeight="1">
      <c r="C803" s="47"/>
    </row>
    <row r="804" ht="15.75" customHeight="1">
      <c r="C804" s="47"/>
    </row>
    <row r="805" ht="15.75" customHeight="1">
      <c r="C805" s="47"/>
    </row>
    <row r="806" ht="15.75" customHeight="1">
      <c r="C806" s="47"/>
    </row>
    <row r="807" ht="15.75" customHeight="1">
      <c r="C807" s="47"/>
    </row>
    <row r="808" ht="15.75" customHeight="1">
      <c r="C808" s="47"/>
    </row>
    <row r="809" ht="15.75" customHeight="1">
      <c r="C809" s="47"/>
    </row>
    <row r="810" ht="15.75" customHeight="1">
      <c r="C810" s="47"/>
    </row>
    <row r="811" ht="15.75" customHeight="1">
      <c r="C811" s="47"/>
    </row>
    <row r="812" ht="15.75" customHeight="1">
      <c r="C812" s="47"/>
    </row>
    <row r="813" ht="15.75" customHeight="1">
      <c r="C813" s="47"/>
    </row>
    <row r="814" ht="15.75" customHeight="1">
      <c r="C814" s="47"/>
    </row>
    <row r="815" ht="15.75" customHeight="1">
      <c r="C815" s="47"/>
    </row>
    <row r="816" ht="15.75" customHeight="1">
      <c r="C816" s="47"/>
    </row>
    <row r="817" ht="15.75" customHeight="1">
      <c r="C817" s="47"/>
    </row>
    <row r="818" ht="15.75" customHeight="1">
      <c r="C818" s="47"/>
    </row>
    <row r="819" ht="15.75" customHeight="1">
      <c r="C819" s="47"/>
    </row>
    <row r="820" ht="15.75" customHeight="1">
      <c r="C820" s="47"/>
    </row>
    <row r="821" ht="15.75" customHeight="1">
      <c r="C821" s="47"/>
    </row>
    <row r="822" ht="15.75" customHeight="1">
      <c r="C822" s="47"/>
    </row>
    <row r="823" ht="15.75" customHeight="1">
      <c r="C823" s="47"/>
    </row>
    <row r="824" ht="15.75" customHeight="1">
      <c r="C824" s="47"/>
    </row>
    <row r="825" ht="15.75" customHeight="1">
      <c r="C825" s="47"/>
    </row>
    <row r="826" ht="15.75" customHeight="1">
      <c r="C826" s="47"/>
    </row>
    <row r="827" ht="15.75" customHeight="1">
      <c r="C827" s="47"/>
    </row>
    <row r="828" ht="15.75" customHeight="1">
      <c r="C828" s="47"/>
    </row>
    <row r="829" ht="15.75" customHeight="1">
      <c r="C829" s="47"/>
    </row>
    <row r="830" ht="15.75" customHeight="1">
      <c r="C830" s="47"/>
    </row>
    <row r="831" ht="15.75" customHeight="1">
      <c r="C831" s="47"/>
    </row>
    <row r="832" ht="15.75" customHeight="1">
      <c r="C832" s="47"/>
    </row>
    <row r="833" ht="15.75" customHeight="1">
      <c r="C833" s="47"/>
    </row>
    <row r="834" ht="15.75" customHeight="1">
      <c r="C834" s="47"/>
    </row>
    <row r="835" ht="15.75" customHeight="1">
      <c r="C835" s="47"/>
    </row>
    <row r="836" ht="15.75" customHeight="1">
      <c r="C836" s="47"/>
    </row>
    <row r="837" ht="15.75" customHeight="1">
      <c r="C837" s="47"/>
    </row>
    <row r="838" ht="15.75" customHeight="1">
      <c r="C838" s="47"/>
    </row>
    <row r="839" ht="15.75" customHeight="1">
      <c r="C839" s="47"/>
    </row>
    <row r="840" ht="15.75" customHeight="1">
      <c r="C840" s="47"/>
    </row>
    <row r="841" ht="15.75" customHeight="1">
      <c r="C841" s="47"/>
    </row>
    <row r="842" ht="15.75" customHeight="1">
      <c r="C842" s="47"/>
    </row>
    <row r="843" ht="15.75" customHeight="1">
      <c r="C843" s="47"/>
    </row>
    <row r="844" ht="15.75" customHeight="1">
      <c r="C844" s="47"/>
    </row>
    <row r="845" ht="15.75" customHeight="1">
      <c r="C845" s="47"/>
    </row>
    <row r="846" ht="15.75" customHeight="1">
      <c r="C846" s="47"/>
    </row>
    <row r="847" ht="15.75" customHeight="1">
      <c r="C847" s="47"/>
    </row>
    <row r="848" ht="15.75" customHeight="1">
      <c r="C848" s="47"/>
    </row>
    <row r="849" ht="15.75" customHeight="1">
      <c r="C849" s="47"/>
    </row>
    <row r="850" ht="15.75" customHeight="1">
      <c r="C850" s="47"/>
    </row>
    <row r="851" ht="15.75" customHeight="1">
      <c r="C851" s="47"/>
    </row>
    <row r="852" ht="15.75" customHeight="1">
      <c r="C852" s="47"/>
    </row>
    <row r="853" ht="15.75" customHeight="1">
      <c r="C853" s="47"/>
    </row>
    <row r="854" ht="15.75" customHeight="1">
      <c r="C854" s="47"/>
    </row>
    <row r="855" ht="15.75" customHeight="1">
      <c r="C855" s="47"/>
    </row>
    <row r="856" ht="15.75" customHeight="1">
      <c r="C856" s="47"/>
    </row>
    <row r="857" ht="15.75" customHeight="1">
      <c r="C857" s="47"/>
    </row>
    <row r="858" ht="15.75" customHeight="1">
      <c r="C858" s="47"/>
    </row>
    <row r="859" ht="15.75" customHeight="1">
      <c r="C859" s="47"/>
    </row>
    <row r="860" ht="15.75" customHeight="1">
      <c r="C860" s="47"/>
    </row>
    <row r="861" ht="15.75" customHeight="1">
      <c r="C861" s="47"/>
    </row>
    <row r="862" ht="15.75" customHeight="1">
      <c r="C862" s="47"/>
    </row>
    <row r="863" ht="15.75" customHeight="1">
      <c r="C863" s="47"/>
    </row>
    <row r="864" ht="15.75" customHeight="1">
      <c r="C864" s="47"/>
    </row>
    <row r="865" ht="15.75" customHeight="1">
      <c r="C865" s="47"/>
    </row>
    <row r="866" ht="15.75" customHeight="1">
      <c r="C866" s="47"/>
    </row>
    <row r="867" ht="15.75" customHeight="1">
      <c r="C867" s="47"/>
    </row>
    <row r="868" ht="15.75" customHeight="1">
      <c r="C868" s="47"/>
    </row>
    <row r="869" ht="15.75" customHeight="1">
      <c r="C869" s="47"/>
    </row>
    <row r="870" ht="15.75" customHeight="1">
      <c r="C870" s="47"/>
    </row>
    <row r="871" ht="15.75" customHeight="1">
      <c r="C871" s="47"/>
    </row>
    <row r="872" ht="15.75" customHeight="1">
      <c r="C872" s="47"/>
    </row>
    <row r="873" ht="15.75" customHeight="1">
      <c r="C873" s="47"/>
    </row>
    <row r="874" ht="15.75" customHeight="1">
      <c r="C874" s="47"/>
    </row>
    <row r="875" ht="15.75" customHeight="1">
      <c r="C875" s="47"/>
    </row>
    <row r="876" ht="15.75" customHeight="1">
      <c r="C876" s="47"/>
    </row>
    <row r="877" ht="15.75" customHeight="1">
      <c r="C877" s="47"/>
    </row>
    <row r="878" ht="15.75" customHeight="1">
      <c r="C878" s="47"/>
    </row>
    <row r="879" ht="15.75" customHeight="1">
      <c r="C879" s="47"/>
    </row>
    <row r="880" ht="15.75" customHeight="1">
      <c r="C880" s="47"/>
    </row>
    <row r="881" ht="15.75" customHeight="1">
      <c r="C881" s="47"/>
    </row>
    <row r="882" ht="15.75" customHeight="1">
      <c r="C882" s="47"/>
    </row>
    <row r="883" ht="15.75" customHeight="1">
      <c r="C883" s="47"/>
    </row>
    <row r="884" ht="15.75" customHeight="1">
      <c r="C884" s="47"/>
    </row>
    <row r="885" ht="15.75" customHeight="1">
      <c r="C885" s="47"/>
    </row>
    <row r="886" ht="15.75" customHeight="1">
      <c r="C886" s="47"/>
    </row>
    <row r="887" ht="15.75" customHeight="1">
      <c r="C887" s="47"/>
    </row>
    <row r="888" ht="15.75" customHeight="1">
      <c r="C888" s="47"/>
    </row>
    <row r="889" ht="15.75" customHeight="1">
      <c r="C889" s="47"/>
    </row>
    <row r="890" ht="15.75" customHeight="1">
      <c r="C890" s="47"/>
    </row>
    <row r="891" ht="15.75" customHeight="1">
      <c r="C891" s="47"/>
    </row>
    <row r="892" ht="15.75" customHeight="1">
      <c r="C892" s="47"/>
    </row>
    <row r="893" ht="15.75" customHeight="1">
      <c r="C893" s="47"/>
    </row>
    <row r="894" ht="15.75" customHeight="1">
      <c r="C894" s="47"/>
    </row>
    <row r="895" ht="15.75" customHeight="1">
      <c r="C895" s="47"/>
    </row>
    <row r="896" ht="15.75" customHeight="1">
      <c r="C896" s="47"/>
    </row>
    <row r="897" ht="15.75" customHeight="1">
      <c r="C897" s="47"/>
    </row>
    <row r="898" ht="15.75" customHeight="1">
      <c r="C898" s="47"/>
    </row>
    <row r="899" ht="15.75" customHeight="1">
      <c r="C899" s="47"/>
    </row>
    <row r="900" ht="15.75" customHeight="1">
      <c r="C900" s="47"/>
    </row>
    <row r="901" ht="15.75" customHeight="1">
      <c r="C901" s="47"/>
    </row>
    <row r="902" ht="15.75" customHeight="1">
      <c r="C902" s="47"/>
    </row>
    <row r="903" ht="15.75" customHeight="1">
      <c r="C903" s="47"/>
    </row>
    <row r="904" ht="15.75" customHeight="1">
      <c r="C904" s="47"/>
    </row>
    <row r="905" ht="15.75" customHeight="1">
      <c r="C905" s="47"/>
    </row>
    <row r="906" ht="15.75" customHeight="1">
      <c r="C906" s="47"/>
    </row>
    <row r="907" ht="15.75" customHeight="1">
      <c r="C907" s="47"/>
    </row>
    <row r="908" ht="15.75" customHeight="1">
      <c r="C908" s="47"/>
    </row>
    <row r="909" ht="15.75" customHeight="1">
      <c r="C909" s="47"/>
    </row>
    <row r="910" ht="15.75" customHeight="1">
      <c r="C910" s="47"/>
    </row>
    <row r="911" ht="15.75" customHeight="1">
      <c r="C911" s="47"/>
    </row>
    <row r="912" ht="15.75" customHeight="1">
      <c r="C912" s="47"/>
    </row>
    <row r="913" ht="15.75" customHeight="1">
      <c r="C913" s="47"/>
    </row>
    <row r="914" ht="15.75" customHeight="1">
      <c r="C914" s="47"/>
    </row>
    <row r="915" ht="15.75" customHeight="1">
      <c r="C915" s="47"/>
    </row>
    <row r="916" ht="15.75" customHeight="1">
      <c r="C916" s="47"/>
    </row>
    <row r="917" ht="15.75" customHeight="1">
      <c r="C917" s="47"/>
    </row>
    <row r="918" ht="15.75" customHeight="1">
      <c r="C918" s="47"/>
    </row>
    <row r="919" ht="15.75" customHeight="1">
      <c r="C919" s="47"/>
    </row>
    <row r="920" ht="15.75" customHeight="1">
      <c r="C920" s="47"/>
    </row>
    <row r="921" ht="15.75" customHeight="1">
      <c r="C921" s="47"/>
    </row>
    <row r="922" ht="15.75" customHeight="1">
      <c r="C922" s="47"/>
    </row>
    <row r="923" ht="15.75" customHeight="1">
      <c r="C923" s="47"/>
    </row>
    <row r="924" ht="15.75" customHeight="1">
      <c r="C924" s="47"/>
    </row>
    <row r="925" ht="15.75" customHeight="1">
      <c r="C925" s="47"/>
    </row>
    <row r="926" ht="15.75" customHeight="1">
      <c r="C926" s="47"/>
    </row>
    <row r="927" ht="15.75" customHeight="1">
      <c r="C927" s="47"/>
    </row>
    <row r="928" ht="15.75" customHeight="1">
      <c r="C928" s="47"/>
    </row>
    <row r="929" ht="15.75" customHeight="1">
      <c r="C929" s="47"/>
    </row>
    <row r="930" ht="15.75" customHeight="1">
      <c r="C930" s="47"/>
    </row>
    <row r="931" ht="15.75" customHeight="1">
      <c r="C931" s="47"/>
    </row>
    <row r="932" ht="15.75" customHeight="1">
      <c r="C932" s="47"/>
    </row>
    <row r="933" ht="15.75" customHeight="1">
      <c r="C933" s="47"/>
    </row>
    <row r="934" ht="15.75" customHeight="1">
      <c r="C934" s="47"/>
    </row>
    <row r="935" ht="15.75" customHeight="1">
      <c r="C935" s="47"/>
    </row>
    <row r="936" ht="15.75" customHeight="1">
      <c r="C936" s="47"/>
    </row>
    <row r="937" ht="15.75" customHeight="1">
      <c r="C937" s="47"/>
    </row>
    <row r="938" ht="15.75" customHeight="1">
      <c r="C938" s="47"/>
    </row>
    <row r="939" ht="15.75" customHeight="1">
      <c r="C939" s="47"/>
    </row>
    <row r="940" ht="15.75" customHeight="1">
      <c r="C940" s="47"/>
    </row>
    <row r="941" ht="15.75" customHeight="1">
      <c r="C941" s="47"/>
    </row>
    <row r="942" ht="15.75" customHeight="1">
      <c r="C942" s="47"/>
    </row>
    <row r="943" ht="15.75" customHeight="1">
      <c r="C943" s="47"/>
    </row>
    <row r="944" ht="15.75" customHeight="1">
      <c r="C944" s="47"/>
    </row>
    <row r="945" ht="15.75" customHeight="1">
      <c r="C945" s="47"/>
    </row>
    <row r="946" ht="15.75" customHeight="1">
      <c r="C946" s="47"/>
    </row>
    <row r="947" ht="15.75" customHeight="1">
      <c r="C947" s="47"/>
    </row>
    <row r="948" ht="15.75" customHeight="1">
      <c r="C948" s="47"/>
    </row>
    <row r="949" ht="15.75" customHeight="1">
      <c r="C949" s="47"/>
    </row>
    <row r="950" ht="15.75" customHeight="1">
      <c r="C950" s="47"/>
    </row>
    <row r="951" ht="15.75" customHeight="1">
      <c r="C951" s="47"/>
    </row>
    <row r="952" ht="15.75" customHeight="1">
      <c r="C952" s="47"/>
    </row>
    <row r="953" ht="15.75" customHeight="1">
      <c r="C953" s="47"/>
    </row>
    <row r="954" ht="15.75" customHeight="1">
      <c r="C954" s="47"/>
    </row>
    <row r="955" ht="15.75" customHeight="1">
      <c r="C955" s="47"/>
    </row>
    <row r="956" ht="15.75" customHeight="1">
      <c r="C956" s="47"/>
    </row>
    <row r="957" ht="15.75" customHeight="1">
      <c r="C957" s="47"/>
    </row>
    <row r="958" ht="15.75" customHeight="1">
      <c r="C958" s="47"/>
    </row>
    <row r="959" ht="15.75" customHeight="1">
      <c r="C959" s="47"/>
    </row>
    <row r="960" ht="15.75" customHeight="1">
      <c r="C960" s="47"/>
    </row>
    <row r="961" ht="15.75" customHeight="1">
      <c r="C961" s="47"/>
    </row>
    <row r="962" ht="15.75" customHeight="1">
      <c r="C962" s="47"/>
    </row>
    <row r="963" ht="15.75" customHeight="1">
      <c r="C963" s="47"/>
    </row>
    <row r="964" ht="15.75" customHeight="1">
      <c r="C964" s="47"/>
    </row>
    <row r="965" ht="15.75" customHeight="1">
      <c r="C965" s="47"/>
    </row>
    <row r="966" ht="15.75" customHeight="1">
      <c r="C966" s="47"/>
    </row>
    <row r="967" ht="15.75" customHeight="1">
      <c r="C967" s="47"/>
    </row>
    <row r="968" ht="15.75" customHeight="1">
      <c r="C968" s="47"/>
    </row>
    <row r="969" ht="15.75" customHeight="1">
      <c r="C969" s="47"/>
    </row>
    <row r="970" ht="15.75" customHeight="1">
      <c r="C970" s="47"/>
    </row>
    <row r="971" ht="15.75" customHeight="1">
      <c r="C971" s="47"/>
    </row>
    <row r="972" ht="15.75" customHeight="1">
      <c r="C972" s="47"/>
    </row>
    <row r="973" ht="15.75" customHeight="1">
      <c r="C973" s="47"/>
    </row>
    <row r="974" ht="15.75" customHeight="1">
      <c r="C974" s="47"/>
    </row>
    <row r="975" ht="15.75" customHeight="1">
      <c r="C975" s="47"/>
    </row>
    <row r="976" ht="15.75" customHeight="1">
      <c r="C976" s="47"/>
    </row>
    <row r="977" ht="15.75" customHeight="1">
      <c r="C977" s="47"/>
    </row>
    <row r="978" ht="15.75" customHeight="1">
      <c r="C978" s="47"/>
    </row>
    <row r="979" ht="15.75" customHeight="1">
      <c r="C979" s="47"/>
    </row>
    <row r="980" ht="15.75" customHeight="1">
      <c r="C980" s="47"/>
    </row>
    <row r="981" ht="15.75" customHeight="1">
      <c r="C981" s="47"/>
    </row>
    <row r="982" ht="15.75" customHeight="1">
      <c r="C982" s="47"/>
    </row>
    <row r="983" ht="15.75" customHeight="1">
      <c r="C983" s="47"/>
    </row>
    <row r="984" ht="15.75" customHeight="1">
      <c r="C984" s="47"/>
    </row>
    <row r="985" ht="15.75" customHeight="1">
      <c r="C985" s="47"/>
    </row>
    <row r="986" ht="15.75" customHeight="1">
      <c r="C986" s="47"/>
    </row>
    <row r="987" ht="15.75" customHeight="1">
      <c r="C987" s="47"/>
    </row>
    <row r="988" ht="15.75" customHeight="1">
      <c r="C988" s="47"/>
    </row>
    <row r="989" ht="15.75" customHeight="1">
      <c r="C989" s="47"/>
    </row>
    <row r="990" ht="15.75" customHeight="1">
      <c r="C990" s="47"/>
    </row>
    <row r="991" ht="15.75" customHeight="1">
      <c r="C991" s="47"/>
    </row>
    <row r="992" ht="15.75" customHeight="1">
      <c r="C992" s="47"/>
    </row>
    <row r="993" ht="15.75" customHeight="1">
      <c r="C993" s="47"/>
    </row>
    <row r="994" ht="15.75" customHeight="1">
      <c r="C994" s="47"/>
    </row>
    <row r="995" ht="15.75" customHeight="1">
      <c r="C995" s="47"/>
    </row>
    <row r="996" ht="15.75" customHeight="1">
      <c r="C996" s="47"/>
    </row>
    <row r="997" ht="15.75" customHeight="1">
      <c r="C997" s="47"/>
    </row>
    <row r="998" ht="15.75" customHeight="1">
      <c r="C998" s="47"/>
    </row>
    <row r="999" ht="15.75" customHeight="1">
      <c r="C999" s="47"/>
    </row>
    <row r="1000" ht="15.75" customHeight="1">
      <c r="C1000" s="47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hidden="1" min="7" max="7" width="7.71"/>
    <col customWidth="1" hidden="1" min="8" max="8" width="7.0"/>
    <col customWidth="1" hidden="1" min="9" max="9" width="15.0"/>
    <col customWidth="1" hidden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L2" s="7">
        <f>SUM(L8:L17)</f>
        <v>0.04631764904</v>
      </c>
      <c r="M2" s="8" t="s">
        <v>1</v>
      </c>
      <c r="N2" s="9" t="s">
        <v>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L3" s="13"/>
      <c r="M3" s="3"/>
      <c r="N3" s="9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>
        <f>Outubro!F4</f>
        <v>147606.5643</v>
      </c>
      <c r="E4" s="15">
        <f>IF(SUM(I8:I17)&lt;=D4,SUM(I8:I17),"VALOR ACIMA DO DISPONÍVEL")</f>
        <v>147606.5643</v>
      </c>
      <c r="F4" s="16">
        <f>(E4*L2)+E4+(D4-E4)</f>
        <v>154443.3533</v>
      </c>
      <c r="G4" s="3"/>
      <c r="H4" s="3"/>
      <c r="L4" s="17">
        <f>F4/100000-1</f>
        <v>0.5444335335</v>
      </c>
      <c r="M4" s="8" t="s">
        <v>1</v>
      </c>
      <c r="N4" s="9" t="s">
        <v>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2" t="s">
        <v>29</v>
      </c>
      <c r="E8" s="23">
        <v>0.1</v>
      </c>
      <c r="F8" s="33">
        <v>16.71</v>
      </c>
      <c r="G8" s="25">
        <f t="shared" ref="G8:G17" si="1">IFERROR(((E8*$D$4)/100)/F8,0)</f>
        <v>8.833426948</v>
      </c>
      <c r="H8" s="26">
        <f t="shared" ref="H8:H17" si="2">G8</f>
        <v>8.833426948</v>
      </c>
      <c r="I8" s="27">
        <f t="shared" ref="I8:I17" si="3">H8*F8*100</f>
        <v>14760.65643</v>
      </c>
      <c r="J8" s="28">
        <f t="shared" ref="J8:J17" si="4">I8/$E$4</f>
        <v>0.1</v>
      </c>
      <c r="K8" s="35">
        <v>15.86</v>
      </c>
      <c r="L8" s="29">
        <f t="shared" ref="L8:L17" si="5">IFERROR((K8/F8-1)*J8,0)</f>
        <v>-0.005086774387</v>
      </c>
      <c r="M8" s="30">
        <f t="shared" ref="M8:M17" si="6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1">
        <v>2.0</v>
      </c>
      <c r="D9" s="32" t="s">
        <v>30</v>
      </c>
      <c r="E9" s="23">
        <v>0.1</v>
      </c>
      <c r="F9" s="33">
        <v>35.25</v>
      </c>
      <c r="G9" s="25">
        <f t="shared" si="1"/>
        <v>4.187420264</v>
      </c>
      <c r="H9" s="26">
        <f t="shared" si="2"/>
        <v>4.187420264</v>
      </c>
      <c r="I9" s="27">
        <f t="shared" si="3"/>
        <v>14760.65643</v>
      </c>
      <c r="J9" s="28">
        <f t="shared" si="4"/>
        <v>0.1</v>
      </c>
      <c r="K9" s="35">
        <v>42.95</v>
      </c>
      <c r="L9" s="29">
        <f t="shared" si="5"/>
        <v>0.02184397163</v>
      </c>
      <c r="M9" s="30">
        <f t="shared" si="6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1">
        <v>3.0</v>
      </c>
      <c r="D10" s="32" t="s">
        <v>31</v>
      </c>
      <c r="E10" s="23">
        <v>0.1</v>
      </c>
      <c r="F10" s="33">
        <v>9.89</v>
      </c>
      <c r="G10" s="25">
        <f t="shared" si="1"/>
        <v>14.92482956</v>
      </c>
      <c r="H10" s="26">
        <f t="shared" si="2"/>
        <v>14.92482956</v>
      </c>
      <c r="I10" s="27">
        <f t="shared" si="3"/>
        <v>14760.65643</v>
      </c>
      <c r="J10" s="28">
        <f t="shared" si="4"/>
        <v>0.1</v>
      </c>
      <c r="K10" s="35">
        <v>10.19</v>
      </c>
      <c r="L10" s="29">
        <f t="shared" si="5"/>
        <v>0.003033367037</v>
      </c>
      <c r="M10" s="30">
        <f t="shared" si="6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1">
        <v>4.0</v>
      </c>
      <c r="D11" s="32" t="s">
        <v>32</v>
      </c>
      <c r="E11" s="23">
        <v>0.1</v>
      </c>
      <c r="F11" s="33">
        <v>43.47</v>
      </c>
      <c r="G11" s="25">
        <f t="shared" si="1"/>
        <v>3.395596142</v>
      </c>
      <c r="H11" s="26">
        <f t="shared" si="2"/>
        <v>3.395596142</v>
      </c>
      <c r="I11" s="27">
        <f t="shared" si="3"/>
        <v>14760.65643</v>
      </c>
      <c r="J11" s="28">
        <f t="shared" si="4"/>
        <v>0.1</v>
      </c>
      <c r="K11" s="35">
        <v>48.33</v>
      </c>
      <c r="L11" s="29">
        <f t="shared" si="5"/>
        <v>0.01118012422</v>
      </c>
      <c r="M11" s="30">
        <f t="shared" si="6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1">
        <v>5.0</v>
      </c>
      <c r="D12" s="32" t="s">
        <v>33</v>
      </c>
      <c r="E12" s="23">
        <v>0.1</v>
      </c>
      <c r="F12" s="33">
        <v>29.0</v>
      </c>
      <c r="G12" s="25">
        <f t="shared" si="1"/>
        <v>5.089881528</v>
      </c>
      <c r="H12" s="26">
        <f t="shared" si="2"/>
        <v>5.089881528</v>
      </c>
      <c r="I12" s="27">
        <f t="shared" si="3"/>
        <v>14760.65643</v>
      </c>
      <c r="J12" s="28">
        <f t="shared" si="4"/>
        <v>0.1</v>
      </c>
      <c r="K12" s="35">
        <v>34.66</v>
      </c>
      <c r="L12" s="29">
        <f t="shared" si="5"/>
        <v>0.01951724138</v>
      </c>
      <c r="M12" s="30">
        <f t="shared" si="6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1">
        <v>6.0</v>
      </c>
      <c r="D13" s="32" t="s">
        <v>34</v>
      </c>
      <c r="E13" s="23">
        <v>0.1</v>
      </c>
      <c r="F13" s="33">
        <v>18.9</v>
      </c>
      <c r="G13" s="25">
        <f t="shared" si="1"/>
        <v>7.809871127</v>
      </c>
      <c r="H13" s="26">
        <f t="shared" si="2"/>
        <v>7.809871127</v>
      </c>
      <c r="I13" s="27">
        <f t="shared" si="3"/>
        <v>14760.65643</v>
      </c>
      <c r="J13" s="28">
        <f t="shared" si="4"/>
        <v>0.1</v>
      </c>
      <c r="K13" s="35">
        <v>19.85</v>
      </c>
      <c r="L13" s="29">
        <f t="shared" si="5"/>
        <v>0.005026455026</v>
      </c>
      <c r="M13" s="30">
        <f t="shared" si="6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1">
        <v>7.0</v>
      </c>
      <c r="D14" s="32" t="s">
        <v>35</v>
      </c>
      <c r="E14" s="23">
        <v>0.1</v>
      </c>
      <c r="F14" s="33">
        <v>10.76</v>
      </c>
      <c r="G14" s="25">
        <f t="shared" si="1"/>
        <v>13.71808218</v>
      </c>
      <c r="H14" s="26">
        <f t="shared" si="2"/>
        <v>13.71808218</v>
      </c>
      <c r="I14" s="27">
        <f t="shared" si="3"/>
        <v>14760.65643</v>
      </c>
      <c r="J14" s="28">
        <f t="shared" si="4"/>
        <v>0.1</v>
      </c>
      <c r="K14" s="35">
        <v>11.85</v>
      </c>
      <c r="L14" s="29">
        <f t="shared" si="5"/>
        <v>0.01013011152</v>
      </c>
      <c r="M14" s="30">
        <f t="shared" si="6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1">
        <v>8.0</v>
      </c>
      <c r="D15" s="32" t="s">
        <v>36</v>
      </c>
      <c r="E15" s="23">
        <v>0.1</v>
      </c>
      <c r="F15" s="33">
        <v>12.89</v>
      </c>
      <c r="G15" s="25">
        <f t="shared" si="1"/>
        <v>11.45124626</v>
      </c>
      <c r="H15" s="26">
        <f t="shared" si="2"/>
        <v>11.45124626</v>
      </c>
      <c r="I15" s="27">
        <f t="shared" si="3"/>
        <v>14760.65643</v>
      </c>
      <c r="J15" s="28">
        <f t="shared" si="4"/>
        <v>0.1</v>
      </c>
      <c r="K15" s="35">
        <v>12.46</v>
      </c>
      <c r="L15" s="29">
        <f t="shared" si="5"/>
        <v>-0.003335919317</v>
      </c>
      <c r="M15" s="30">
        <f t="shared" si="6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1">
        <v>9.0</v>
      </c>
      <c r="D16" s="32" t="s">
        <v>37</v>
      </c>
      <c r="E16" s="23">
        <v>0.1</v>
      </c>
      <c r="F16" s="33">
        <v>22.7</v>
      </c>
      <c r="G16" s="25">
        <f t="shared" si="1"/>
        <v>6.50249182</v>
      </c>
      <c r="H16" s="26">
        <f t="shared" si="2"/>
        <v>6.50249182</v>
      </c>
      <c r="I16" s="27">
        <f t="shared" si="3"/>
        <v>14760.65643</v>
      </c>
      <c r="J16" s="28">
        <f t="shared" si="4"/>
        <v>0.1</v>
      </c>
      <c r="K16" s="35">
        <v>21.25</v>
      </c>
      <c r="L16" s="29">
        <f t="shared" si="5"/>
        <v>-0.006387665198</v>
      </c>
      <c r="M16" s="30">
        <f t="shared" si="6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1">
        <v>10.0</v>
      </c>
      <c r="D17" s="32" t="s">
        <v>38</v>
      </c>
      <c r="E17" s="23">
        <v>0.1</v>
      </c>
      <c r="F17" s="33">
        <v>53.94</v>
      </c>
      <c r="G17" s="25">
        <f t="shared" si="1"/>
        <v>2.736495445</v>
      </c>
      <c r="H17" s="26">
        <f t="shared" si="2"/>
        <v>2.736495445</v>
      </c>
      <c r="I17" s="27">
        <f t="shared" si="3"/>
        <v>14760.65643</v>
      </c>
      <c r="J17" s="28">
        <f t="shared" si="4"/>
        <v>0.1</v>
      </c>
      <c r="K17" s="35">
        <v>48.76</v>
      </c>
      <c r="L17" s="29">
        <f t="shared" si="5"/>
        <v>-0.009603262885</v>
      </c>
      <c r="M17" s="30">
        <f t="shared" si="6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6" t="s">
        <v>24</v>
      </c>
      <c r="D18" s="5"/>
      <c r="E18" s="6"/>
      <c r="F18" s="37">
        <f>D4</f>
        <v>147606.5643</v>
      </c>
      <c r="G18" s="38"/>
      <c r="H18" s="38"/>
      <c r="I18" s="38"/>
      <c r="J18" s="37"/>
      <c r="K18" s="39">
        <f>F4</f>
        <v>154443.3533</v>
      </c>
      <c r="L18" s="40">
        <f t="shared" ref="L18:L19" si="7">(K18/F18-1)</f>
        <v>0.04631764904</v>
      </c>
      <c r="M18" s="6"/>
      <c r="N18" s="4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6" t="s">
        <v>26</v>
      </c>
      <c r="D19" s="5"/>
      <c r="E19" s="6"/>
      <c r="F19" s="42">
        <v>100967.2</v>
      </c>
      <c r="G19" s="43"/>
      <c r="H19" s="43"/>
      <c r="I19" s="43"/>
      <c r="J19" s="44"/>
      <c r="K19" s="45">
        <v>102673.28</v>
      </c>
      <c r="L19" s="40">
        <f t="shared" si="7"/>
        <v>0.01689736865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7"/>
    </row>
    <row r="221" ht="15.75" customHeight="1">
      <c r="C221" s="47"/>
    </row>
    <row r="222" ht="15.75" customHeight="1">
      <c r="C222" s="47"/>
    </row>
    <row r="223" ht="15.75" customHeight="1">
      <c r="C223" s="47"/>
    </row>
    <row r="224" ht="15.75" customHeight="1">
      <c r="C224" s="47"/>
    </row>
    <row r="225" ht="15.75" customHeight="1">
      <c r="C225" s="47"/>
    </row>
    <row r="226" ht="15.75" customHeight="1">
      <c r="C226" s="47"/>
    </row>
    <row r="227" ht="15.75" customHeight="1">
      <c r="C227" s="47"/>
    </row>
    <row r="228" ht="15.75" customHeight="1">
      <c r="C228" s="47"/>
    </row>
    <row r="229" ht="15.75" customHeight="1">
      <c r="C229" s="47"/>
    </row>
    <row r="230" ht="15.75" customHeight="1">
      <c r="C230" s="47"/>
    </row>
    <row r="231" ht="15.75" customHeight="1">
      <c r="C231" s="47"/>
    </row>
    <row r="232" ht="15.75" customHeight="1">
      <c r="C232" s="47"/>
    </row>
    <row r="233" ht="15.75" customHeight="1">
      <c r="C233" s="47"/>
    </row>
    <row r="234" ht="15.75" customHeight="1">
      <c r="C234" s="47"/>
    </row>
    <row r="235" ht="15.75" customHeight="1">
      <c r="C235" s="47"/>
    </row>
    <row r="236" ht="15.75" customHeight="1">
      <c r="C236" s="47"/>
    </row>
    <row r="237" ht="15.75" customHeight="1">
      <c r="C237" s="47"/>
    </row>
    <row r="238" ht="15.75" customHeight="1">
      <c r="C238" s="47"/>
    </row>
    <row r="239" ht="15.75" customHeight="1">
      <c r="C239" s="47"/>
    </row>
    <row r="240" ht="15.75" customHeight="1">
      <c r="C240" s="47"/>
    </row>
    <row r="241" ht="15.75" customHeight="1">
      <c r="C241" s="47"/>
    </row>
    <row r="242" ht="15.75" customHeight="1">
      <c r="C242" s="47"/>
    </row>
    <row r="243" ht="15.75" customHeight="1">
      <c r="C243" s="47"/>
    </row>
    <row r="244" ht="15.75" customHeight="1">
      <c r="C244" s="47"/>
    </row>
    <row r="245" ht="15.75" customHeight="1">
      <c r="C245" s="47"/>
    </row>
    <row r="246" ht="15.75" customHeight="1">
      <c r="C246" s="47"/>
    </row>
    <row r="247" ht="15.75" customHeight="1">
      <c r="C247" s="47"/>
    </row>
    <row r="248" ht="15.75" customHeight="1">
      <c r="C248" s="47"/>
    </row>
    <row r="249" ht="15.75" customHeight="1">
      <c r="C249" s="47"/>
    </row>
    <row r="250" ht="15.75" customHeight="1">
      <c r="C250" s="47"/>
    </row>
    <row r="251" ht="15.75" customHeight="1">
      <c r="C251" s="47"/>
    </row>
    <row r="252" ht="15.75" customHeight="1">
      <c r="C252" s="47"/>
    </row>
    <row r="253" ht="15.75" customHeight="1">
      <c r="C253" s="47"/>
    </row>
    <row r="254" ht="15.75" customHeight="1">
      <c r="C254" s="47"/>
    </row>
    <row r="255" ht="15.75" customHeight="1">
      <c r="C255" s="47"/>
    </row>
    <row r="256" ht="15.75" customHeight="1">
      <c r="C256" s="47"/>
    </row>
    <row r="257" ht="15.75" customHeight="1">
      <c r="C257" s="47"/>
    </row>
    <row r="258" ht="15.75" customHeight="1">
      <c r="C258" s="47"/>
    </row>
    <row r="259" ht="15.75" customHeight="1">
      <c r="C259" s="47"/>
    </row>
    <row r="260" ht="15.75" customHeight="1">
      <c r="C260" s="47"/>
    </row>
    <row r="261" ht="15.75" customHeight="1">
      <c r="C261" s="47"/>
    </row>
    <row r="262" ht="15.75" customHeight="1">
      <c r="C262" s="47"/>
    </row>
    <row r="263" ht="15.75" customHeight="1">
      <c r="C263" s="47"/>
    </row>
    <row r="264" ht="15.75" customHeight="1">
      <c r="C264" s="47"/>
    </row>
    <row r="265" ht="15.75" customHeight="1">
      <c r="C265" s="47"/>
    </row>
    <row r="266" ht="15.75" customHeight="1">
      <c r="C266" s="47"/>
    </row>
    <row r="267" ht="15.75" customHeight="1">
      <c r="C267" s="47"/>
    </row>
    <row r="268" ht="15.75" customHeight="1">
      <c r="C268" s="47"/>
    </row>
    <row r="269" ht="15.75" customHeight="1">
      <c r="C269" s="47"/>
    </row>
    <row r="270" ht="15.75" customHeight="1">
      <c r="C270" s="47"/>
    </row>
    <row r="271" ht="15.75" customHeight="1">
      <c r="C271" s="47"/>
    </row>
    <row r="272" ht="15.75" customHeight="1">
      <c r="C272" s="47"/>
    </row>
    <row r="273" ht="15.75" customHeight="1">
      <c r="C273" s="47"/>
    </row>
    <row r="274" ht="15.75" customHeight="1">
      <c r="C274" s="47"/>
    </row>
    <row r="275" ht="15.75" customHeight="1">
      <c r="C275" s="47"/>
    </row>
    <row r="276" ht="15.75" customHeight="1">
      <c r="C276" s="47"/>
    </row>
    <row r="277" ht="15.75" customHeight="1">
      <c r="C277" s="47"/>
    </row>
    <row r="278" ht="15.75" customHeight="1">
      <c r="C278" s="47"/>
    </row>
    <row r="279" ht="15.75" customHeight="1">
      <c r="C279" s="47"/>
    </row>
    <row r="280" ht="15.75" customHeight="1">
      <c r="C280" s="47"/>
    </row>
    <row r="281" ht="15.75" customHeight="1">
      <c r="C281" s="47"/>
    </row>
    <row r="282" ht="15.75" customHeight="1">
      <c r="C282" s="47"/>
    </row>
    <row r="283" ht="15.75" customHeight="1">
      <c r="C283" s="47"/>
    </row>
    <row r="284" ht="15.75" customHeight="1">
      <c r="C284" s="47"/>
    </row>
    <row r="285" ht="15.75" customHeight="1">
      <c r="C285" s="47"/>
    </row>
    <row r="286" ht="15.75" customHeight="1">
      <c r="C286" s="47"/>
    </row>
    <row r="287" ht="15.75" customHeight="1">
      <c r="C287" s="47"/>
    </row>
    <row r="288" ht="15.75" customHeight="1">
      <c r="C288" s="47"/>
    </row>
    <row r="289" ht="15.75" customHeight="1">
      <c r="C289" s="47"/>
    </row>
    <row r="290" ht="15.75" customHeight="1">
      <c r="C290" s="47"/>
    </row>
    <row r="291" ht="15.75" customHeight="1">
      <c r="C291" s="47"/>
    </row>
    <row r="292" ht="15.75" customHeight="1">
      <c r="C292" s="47"/>
    </row>
    <row r="293" ht="15.75" customHeight="1">
      <c r="C293" s="47"/>
    </row>
    <row r="294" ht="15.75" customHeight="1">
      <c r="C294" s="47"/>
    </row>
    <row r="295" ht="15.75" customHeight="1">
      <c r="C295" s="47"/>
    </row>
    <row r="296" ht="15.75" customHeight="1">
      <c r="C296" s="47"/>
    </row>
    <row r="297" ht="15.75" customHeight="1">
      <c r="C297" s="47"/>
    </row>
    <row r="298" ht="15.75" customHeight="1">
      <c r="C298" s="47"/>
    </row>
    <row r="299" ht="15.75" customHeight="1">
      <c r="C299" s="47"/>
    </row>
    <row r="300" ht="15.75" customHeight="1">
      <c r="C300" s="47"/>
    </row>
    <row r="301" ht="15.75" customHeight="1">
      <c r="C301" s="47"/>
    </row>
    <row r="302" ht="15.75" customHeight="1">
      <c r="C302" s="47"/>
    </row>
    <row r="303" ht="15.75" customHeight="1">
      <c r="C303" s="47"/>
    </row>
    <row r="304" ht="15.75" customHeight="1">
      <c r="C304" s="47"/>
    </row>
    <row r="305" ht="15.75" customHeight="1">
      <c r="C305" s="47"/>
    </row>
    <row r="306" ht="15.75" customHeight="1">
      <c r="C306" s="47"/>
    </row>
    <row r="307" ht="15.75" customHeight="1">
      <c r="C307" s="47"/>
    </row>
    <row r="308" ht="15.75" customHeight="1">
      <c r="C308" s="47"/>
    </row>
    <row r="309" ht="15.75" customHeight="1">
      <c r="C309" s="47"/>
    </row>
    <row r="310" ht="15.75" customHeight="1">
      <c r="C310" s="47"/>
    </row>
    <row r="311" ht="15.75" customHeight="1">
      <c r="C311" s="47"/>
    </row>
    <row r="312" ht="15.75" customHeight="1">
      <c r="C312" s="47"/>
    </row>
    <row r="313" ht="15.75" customHeight="1">
      <c r="C313" s="47"/>
    </row>
    <row r="314" ht="15.75" customHeight="1">
      <c r="C314" s="47"/>
    </row>
    <row r="315" ht="15.75" customHeight="1">
      <c r="C315" s="47"/>
    </row>
    <row r="316" ht="15.75" customHeight="1">
      <c r="C316" s="47"/>
    </row>
    <row r="317" ht="15.75" customHeight="1">
      <c r="C317" s="47"/>
    </row>
    <row r="318" ht="15.75" customHeight="1">
      <c r="C318" s="47"/>
    </row>
    <row r="319" ht="15.75" customHeight="1">
      <c r="C319" s="47"/>
    </row>
    <row r="320" ht="15.75" customHeight="1">
      <c r="C320" s="47"/>
    </row>
    <row r="321" ht="15.75" customHeight="1">
      <c r="C321" s="47"/>
    </row>
    <row r="322" ht="15.75" customHeight="1">
      <c r="C322" s="47"/>
    </row>
    <row r="323" ht="15.75" customHeight="1">
      <c r="C323" s="47"/>
    </row>
    <row r="324" ht="15.75" customHeight="1">
      <c r="C324" s="47"/>
    </row>
    <row r="325" ht="15.75" customHeight="1">
      <c r="C325" s="47"/>
    </row>
    <row r="326" ht="15.75" customHeight="1">
      <c r="C326" s="47"/>
    </row>
    <row r="327" ht="15.75" customHeight="1">
      <c r="C327" s="47"/>
    </row>
    <row r="328" ht="15.75" customHeight="1">
      <c r="C328" s="47"/>
    </row>
    <row r="329" ht="15.75" customHeight="1">
      <c r="C329" s="47"/>
    </row>
    <row r="330" ht="15.75" customHeight="1">
      <c r="C330" s="47"/>
    </row>
    <row r="331" ht="15.75" customHeight="1">
      <c r="C331" s="47"/>
    </row>
    <row r="332" ht="15.75" customHeight="1">
      <c r="C332" s="47"/>
    </row>
    <row r="333" ht="15.75" customHeight="1">
      <c r="C333" s="47"/>
    </row>
    <row r="334" ht="15.75" customHeight="1">
      <c r="C334" s="47"/>
    </row>
    <row r="335" ht="15.75" customHeight="1">
      <c r="C335" s="47"/>
    </row>
    <row r="336" ht="15.75" customHeight="1">
      <c r="C336" s="47"/>
    </row>
    <row r="337" ht="15.75" customHeight="1">
      <c r="C337" s="47"/>
    </row>
    <row r="338" ht="15.75" customHeight="1">
      <c r="C338" s="47"/>
    </row>
    <row r="339" ht="15.75" customHeight="1">
      <c r="C339" s="47"/>
    </row>
    <row r="340" ht="15.75" customHeight="1">
      <c r="C340" s="47"/>
    </row>
    <row r="341" ht="15.75" customHeight="1">
      <c r="C341" s="47"/>
    </row>
    <row r="342" ht="15.75" customHeight="1">
      <c r="C342" s="47"/>
    </row>
    <row r="343" ht="15.75" customHeight="1">
      <c r="C343" s="47"/>
    </row>
    <row r="344" ht="15.75" customHeight="1">
      <c r="C344" s="47"/>
    </row>
    <row r="345" ht="15.75" customHeight="1">
      <c r="C345" s="47"/>
    </row>
    <row r="346" ht="15.75" customHeight="1">
      <c r="C346" s="47"/>
    </row>
    <row r="347" ht="15.75" customHeight="1">
      <c r="C347" s="47"/>
    </row>
    <row r="348" ht="15.75" customHeight="1">
      <c r="C348" s="47"/>
    </row>
    <row r="349" ht="15.75" customHeight="1">
      <c r="C349" s="47"/>
    </row>
    <row r="350" ht="15.75" customHeight="1">
      <c r="C350" s="47"/>
    </row>
    <row r="351" ht="15.75" customHeight="1">
      <c r="C351" s="47"/>
    </row>
    <row r="352" ht="15.75" customHeight="1">
      <c r="C352" s="47"/>
    </row>
    <row r="353" ht="15.75" customHeight="1">
      <c r="C353" s="47"/>
    </row>
    <row r="354" ht="15.75" customHeight="1">
      <c r="C354" s="47"/>
    </row>
    <row r="355" ht="15.75" customHeight="1">
      <c r="C355" s="47"/>
    </row>
    <row r="356" ht="15.75" customHeight="1">
      <c r="C356" s="47"/>
    </row>
    <row r="357" ht="15.75" customHeight="1">
      <c r="C357" s="47"/>
    </row>
    <row r="358" ht="15.75" customHeight="1">
      <c r="C358" s="47"/>
    </row>
    <row r="359" ht="15.75" customHeight="1">
      <c r="C359" s="47"/>
    </row>
    <row r="360" ht="15.75" customHeight="1">
      <c r="C360" s="47"/>
    </row>
    <row r="361" ht="15.75" customHeight="1">
      <c r="C361" s="47"/>
    </row>
    <row r="362" ht="15.75" customHeight="1">
      <c r="C362" s="47"/>
    </row>
    <row r="363" ht="15.75" customHeight="1">
      <c r="C363" s="47"/>
    </row>
    <row r="364" ht="15.75" customHeight="1">
      <c r="C364" s="47"/>
    </row>
    <row r="365" ht="15.75" customHeight="1">
      <c r="C365" s="47"/>
    </row>
    <row r="366" ht="15.75" customHeight="1">
      <c r="C366" s="47"/>
    </row>
    <row r="367" ht="15.75" customHeight="1">
      <c r="C367" s="47"/>
    </row>
    <row r="368" ht="15.75" customHeight="1">
      <c r="C368" s="47"/>
    </row>
    <row r="369" ht="15.75" customHeight="1">
      <c r="C369" s="47"/>
    </row>
    <row r="370" ht="15.75" customHeight="1">
      <c r="C370" s="47"/>
    </row>
    <row r="371" ht="15.75" customHeight="1">
      <c r="C371" s="47"/>
    </row>
    <row r="372" ht="15.75" customHeight="1">
      <c r="C372" s="47"/>
    </row>
    <row r="373" ht="15.75" customHeight="1">
      <c r="C373" s="47"/>
    </row>
    <row r="374" ht="15.75" customHeight="1">
      <c r="C374" s="47"/>
    </row>
    <row r="375" ht="15.75" customHeight="1">
      <c r="C375" s="47"/>
    </row>
    <row r="376" ht="15.75" customHeight="1">
      <c r="C376" s="47"/>
    </row>
    <row r="377" ht="15.75" customHeight="1">
      <c r="C377" s="47"/>
    </row>
    <row r="378" ht="15.75" customHeight="1">
      <c r="C378" s="47"/>
    </row>
    <row r="379" ht="15.75" customHeight="1">
      <c r="C379" s="47"/>
    </row>
    <row r="380" ht="15.75" customHeight="1">
      <c r="C380" s="47"/>
    </row>
    <row r="381" ht="15.75" customHeight="1">
      <c r="C381" s="47"/>
    </row>
    <row r="382" ht="15.75" customHeight="1">
      <c r="C382" s="47"/>
    </row>
    <row r="383" ht="15.75" customHeight="1">
      <c r="C383" s="47"/>
    </row>
    <row r="384" ht="15.75" customHeight="1">
      <c r="C384" s="47"/>
    </row>
    <row r="385" ht="15.75" customHeight="1">
      <c r="C385" s="47"/>
    </row>
    <row r="386" ht="15.75" customHeight="1">
      <c r="C386" s="47"/>
    </row>
    <row r="387" ht="15.75" customHeight="1">
      <c r="C387" s="47"/>
    </row>
    <row r="388" ht="15.75" customHeight="1">
      <c r="C388" s="47"/>
    </row>
    <row r="389" ht="15.75" customHeight="1">
      <c r="C389" s="47"/>
    </row>
    <row r="390" ht="15.75" customHeight="1">
      <c r="C390" s="47"/>
    </row>
    <row r="391" ht="15.75" customHeight="1">
      <c r="C391" s="47"/>
    </row>
    <row r="392" ht="15.75" customHeight="1">
      <c r="C392" s="47"/>
    </row>
    <row r="393" ht="15.75" customHeight="1">
      <c r="C393" s="47"/>
    </row>
    <row r="394" ht="15.75" customHeight="1">
      <c r="C394" s="47"/>
    </row>
    <row r="395" ht="15.75" customHeight="1">
      <c r="C395" s="47"/>
    </row>
    <row r="396" ht="15.75" customHeight="1">
      <c r="C396" s="47"/>
    </row>
    <row r="397" ht="15.75" customHeight="1">
      <c r="C397" s="47"/>
    </row>
    <row r="398" ht="15.75" customHeight="1">
      <c r="C398" s="47"/>
    </row>
    <row r="399" ht="15.75" customHeight="1">
      <c r="C399" s="47"/>
    </row>
    <row r="400" ht="15.75" customHeight="1">
      <c r="C400" s="47"/>
    </row>
    <row r="401" ht="15.75" customHeight="1">
      <c r="C401" s="47"/>
    </row>
    <row r="402" ht="15.75" customHeight="1">
      <c r="C402" s="47"/>
    </row>
    <row r="403" ht="15.75" customHeight="1">
      <c r="C403" s="47"/>
    </row>
    <row r="404" ht="15.75" customHeight="1">
      <c r="C404" s="47"/>
    </row>
    <row r="405" ht="15.75" customHeight="1">
      <c r="C405" s="47"/>
    </row>
    <row r="406" ht="15.75" customHeight="1">
      <c r="C406" s="47"/>
    </row>
    <row r="407" ht="15.75" customHeight="1">
      <c r="C407" s="47"/>
    </row>
    <row r="408" ht="15.75" customHeight="1">
      <c r="C408" s="47"/>
    </row>
    <row r="409" ht="15.75" customHeight="1">
      <c r="C409" s="47"/>
    </row>
    <row r="410" ht="15.75" customHeight="1">
      <c r="C410" s="47"/>
    </row>
    <row r="411" ht="15.75" customHeight="1">
      <c r="C411" s="47"/>
    </row>
    <row r="412" ht="15.75" customHeight="1">
      <c r="C412" s="47"/>
    </row>
    <row r="413" ht="15.75" customHeight="1">
      <c r="C413" s="47"/>
    </row>
    <row r="414" ht="15.75" customHeight="1">
      <c r="C414" s="47"/>
    </row>
    <row r="415" ht="15.75" customHeight="1">
      <c r="C415" s="47"/>
    </row>
    <row r="416" ht="15.75" customHeight="1">
      <c r="C416" s="47"/>
    </row>
    <row r="417" ht="15.75" customHeight="1">
      <c r="C417" s="47"/>
    </row>
    <row r="418" ht="15.75" customHeight="1">
      <c r="C418" s="47"/>
    </row>
    <row r="419" ht="15.75" customHeight="1">
      <c r="C419" s="47"/>
    </row>
    <row r="420" ht="15.75" customHeight="1">
      <c r="C420" s="47"/>
    </row>
    <row r="421" ht="15.75" customHeight="1">
      <c r="C421" s="47"/>
    </row>
    <row r="422" ht="15.75" customHeight="1">
      <c r="C422" s="47"/>
    </row>
    <row r="423" ht="15.75" customHeight="1">
      <c r="C423" s="47"/>
    </row>
    <row r="424" ht="15.75" customHeight="1">
      <c r="C424" s="47"/>
    </row>
    <row r="425" ht="15.75" customHeight="1">
      <c r="C425" s="47"/>
    </row>
    <row r="426" ht="15.75" customHeight="1">
      <c r="C426" s="47"/>
    </row>
    <row r="427" ht="15.75" customHeight="1">
      <c r="C427" s="47"/>
    </row>
    <row r="428" ht="15.75" customHeight="1">
      <c r="C428" s="47"/>
    </row>
    <row r="429" ht="15.75" customHeight="1">
      <c r="C429" s="47"/>
    </row>
    <row r="430" ht="15.75" customHeight="1">
      <c r="C430" s="47"/>
    </row>
    <row r="431" ht="15.75" customHeight="1">
      <c r="C431" s="47"/>
    </row>
    <row r="432" ht="15.75" customHeight="1">
      <c r="C432" s="47"/>
    </row>
    <row r="433" ht="15.75" customHeight="1">
      <c r="C433" s="47"/>
    </row>
    <row r="434" ht="15.75" customHeight="1">
      <c r="C434" s="47"/>
    </row>
    <row r="435" ht="15.75" customHeight="1">
      <c r="C435" s="47"/>
    </row>
    <row r="436" ht="15.75" customHeight="1">
      <c r="C436" s="47"/>
    </row>
    <row r="437" ht="15.75" customHeight="1">
      <c r="C437" s="47"/>
    </row>
    <row r="438" ht="15.75" customHeight="1">
      <c r="C438" s="47"/>
    </row>
    <row r="439" ht="15.75" customHeight="1">
      <c r="C439" s="47"/>
    </row>
    <row r="440" ht="15.75" customHeight="1">
      <c r="C440" s="47"/>
    </row>
    <row r="441" ht="15.75" customHeight="1">
      <c r="C441" s="47"/>
    </row>
    <row r="442" ht="15.75" customHeight="1">
      <c r="C442" s="47"/>
    </row>
    <row r="443" ht="15.75" customHeight="1">
      <c r="C443" s="47"/>
    </row>
    <row r="444" ht="15.75" customHeight="1">
      <c r="C444" s="47"/>
    </row>
    <row r="445" ht="15.75" customHeight="1">
      <c r="C445" s="47"/>
    </row>
    <row r="446" ht="15.75" customHeight="1">
      <c r="C446" s="47"/>
    </row>
    <row r="447" ht="15.75" customHeight="1">
      <c r="C447" s="47"/>
    </row>
    <row r="448" ht="15.75" customHeight="1">
      <c r="C448" s="47"/>
    </row>
    <row r="449" ht="15.75" customHeight="1">
      <c r="C449" s="47"/>
    </row>
    <row r="450" ht="15.75" customHeight="1">
      <c r="C450" s="47"/>
    </row>
    <row r="451" ht="15.75" customHeight="1">
      <c r="C451" s="47"/>
    </row>
    <row r="452" ht="15.75" customHeight="1">
      <c r="C452" s="47"/>
    </row>
    <row r="453" ht="15.75" customHeight="1">
      <c r="C453" s="47"/>
    </row>
    <row r="454" ht="15.75" customHeight="1">
      <c r="C454" s="47"/>
    </row>
    <row r="455" ht="15.75" customHeight="1">
      <c r="C455" s="47"/>
    </row>
    <row r="456" ht="15.75" customHeight="1">
      <c r="C456" s="47"/>
    </row>
    <row r="457" ht="15.75" customHeight="1">
      <c r="C457" s="47"/>
    </row>
    <row r="458" ht="15.75" customHeight="1">
      <c r="C458" s="47"/>
    </row>
    <row r="459" ht="15.75" customHeight="1">
      <c r="C459" s="47"/>
    </row>
    <row r="460" ht="15.75" customHeight="1">
      <c r="C460" s="47"/>
    </row>
    <row r="461" ht="15.75" customHeight="1">
      <c r="C461" s="47"/>
    </row>
    <row r="462" ht="15.75" customHeight="1">
      <c r="C462" s="47"/>
    </row>
    <row r="463" ht="15.75" customHeight="1">
      <c r="C463" s="47"/>
    </row>
    <row r="464" ht="15.75" customHeight="1">
      <c r="C464" s="47"/>
    </row>
    <row r="465" ht="15.75" customHeight="1">
      <c r="C465" s="47"/>
    </row>
    <row r="466" ht="15.75" customHeight="1">
      <c r="C466" s="47"/>
    </row>
    <row r="467" ht="15.75" customHeight="1">
      <c r="C467" s="47"/>
    </row>
    <row r="468" ht="15.75" customHeight="1">
      <c r="C468" s="47"/>
    </row>
    <row r="469" ht="15.75" customHeight="1">
      <c r="C469" s="47"/>
    </row>
    <row r="470" ht="15.75" customHeight="1">
      <c r="C470" s="47"/>
    </row>
    <row r="471" ht="15.75" customHeight="1">
      <c r="C471" s="47"/>
    </row>
    <row r="472" ht="15.75" customHeight="1">
      <c r="C472" s="47"/>
    </row>
    <row r="473" ht="15.75" customHeight="1">
      <c r="C473" s="47"/>
    </row>
    <row r="474" ht="15.75" customHeight="1">
      <c r="C474" s="47"/>
    </row>
    <row r="475" ht="15.75" customHeight="1">
      <c r="C475" s="47"/>
    </row>
    <row r="476" ht="15.75" customHeight="1">
      <c r="C476" s="47"/>
    </row>
    <row r="477" ht="15.75" customHeight="1">
      <c r="C477" s="47"/>
    </row>
    <row r="478" ht="15.75" customHeight="1">
      <c r="C478" s="47"/>
    </row>
    <row r="479" ht="15.75" customHeight="1">
      <c r="C479" s="47"/>
    </row>
    <row r="480" ht="15.75" customHeight="1">
      <c r="C480" s="47"/>
    </row>
    <row r="481" ht="15.75" customHeight="1">
      <c r="C481" s="47"/>
    </row>
    <row r="482" ht="15.75" customHeight="1">
      <c r="C482" s="47"/>
    </row>
    <row r="483" ht="15.75" customHeight="1">
      <c r="C483" s="47"/>
    </row>
    <row r="484" ht="15.75" customHeight="1">
      <c r="C484" s="47"/>
    </row>
    <row r="485" ht="15.75" customHeight="1">
      <c r="C485" s="47"/>
    </row>
    <row r="486" ht="15.75" customHeight="1">
      <c r="C486" s="47"/>
    </row>
    <row r="487" ht="15.75" customHeight="1">
      <c r="C487" s="47"/>
    </row>
    <row r="488" ht="15.75" customHeight="1">
      <c r="C488" s="47"/>
    </row>
    <row r="489" ht="15.75" customHeight="1">
      <c r="C489" s="47"/>
    </row>
    <row r="490" ht="15.75" customHeight="1">
      <c r="C490" s="47"/>
    </row>
    <row r="491" ht="15.75" customHeight="1">
      <c r="C491" s="47"/>
    </row>
    <row r="492" ht="15.75" customHeight="1">
      <c r="C492" s="47"/>
    </row>
    <row r="493" ht="15.75" customHeight="1">
      <c r="C493" s="47"/>
    </row>
    <row r="494" ht="15.75" customHeight="1">
      <c r="C494" s="47"/>
    </row>
    <row r="495" ht="15.75" customHeight="1">
      <c r="C495" s="47"/>
    </row>
    <row r="496" ht="15.75" customHeight="1">
      <c r="C496" s="47"/>
    </row>
    <row r="497" ht="15.75" customHeight="1">
      <c r="C497" s="47"/>
    </row>
    <row r="498" ht="15.75" customHeight="1">
      <c r="C498" s="47"/>
    </row>
    <row r="499" ht="15.75" customHeight="1">
      <c r="C499" s="47"/>
    </row>
    <row r="500" ht="15.75" customHeight="1">
      <c r="C500" s="47"/>
    </row>
    <row r="501" ht="15.75" customHeight="1">
      <c r="C501" s="47"/>
    </row>
    <row r="502" ht="15.75" customHeight="1">
      <c r="C502" s="47"/>
    </row>
    <row r="503" ht="15.75" customHeight="1">
      <c r="C503" s="47"/>
    </row>
    <row r="504" ht="15.75" customHeight="1">
      <c r="C504" s="47"/>
    </row>
    <row r="505" ht="15.75" customHeight="1">
      <c r="C505" s="47"/>
    </row>
    <row r="506" ht="15.75" customHeight="1">
      <c r="C506" s="47"/>
    </row>
    <row r="507" ht="15.75" customHeight="1">
      <c r="C507" s="47"/>
    </row>
    <row r="508" ht="15.75" customHeight="1">
      <c r="C508" s="47"/>
    </row>
    <row r="509" ht="15.75" customHeight="1">
      <c r="C509" s="47"/>
    </row>
    <row r="510" ht="15.75" customHeight="1">
      <c r="C510" s="47"/>
    </row>
    <row r="511" ht="15.75" customHeight="1">
      <c r="C511" s="47"/>
    </row>
    <row r="512" ht="15.75" customHeight="1">
      <c r="C512" s="47"/>
    </row>
    <row r="513" ht="15.75" customHeight="1">
      <c r="C513" s="47"/>
    </row>
    <row r="514" ht="15.75" customHeight="1">
      <c r="C514" s="47"/>
    </row>
    <row r="515" ht="15.75" customHeight="1">
      <c r="C515" s="47"/>
    </row>
    <row r="516" ht="15.75" customHeight="1">
      <c r="C516" s="47"/>
    </row>
    <row r="517" ht="15.75" customHeight="1">
      <c r="C517" s="47"/>
    </row>
    <row r="518" ht="15.75" customHeight="1">
      <c r="C518" s="47"/>
    </row>
    <row r="519" ht="15.75" customHeight="1">
      <c r="C519" s="47"/>
    </row>
    <row r="520" ht="15.75" customHeight="1">
      <c r="C520" s="47"/>
    </row>
    <row r="521" ht="15.75" customHeight="1">
      <c r="C521" s="47"/>
    </row>
    <row r="522" ht="15.75" customHeight="1">
      <c r="C522" s="47"/>
    </row>
    <row r="523" ht="15.75" customHeight="1">
      <c r="C523" s="47"/>
    </row>
    <row r="524" ht="15.75" customHeight="1">
      <c r="C524" s="47"/>
    </row>
    <row r="525" ht="15.75" customHeight="1">
      <c r="C525" s="47"/>
    </row>
    <row r="526" ht="15.75" customHeight="1">
      <c r="C526" s="47"/>
    </row>
    <row r="527" ht="15.75" customHeight="1">
      <c r="C527" s="47"/>
    </row>
    <row r="528" ht="15.75" customHeight="1">
      <c r="C528" s="47"/>
    </row>
    <row r="529" ht="15.75" customHeight="1">
      <c r="C529" s="47"/>
    </row>
    <row r="530" ht="15.75" customHeight="1">
      <c r="C530" s="47"/>
    </row>
    <row r="531" ht="15.75" customHeight="1">
      <c r="C531" s="47"/>
    </row>
    <row r="532" ht="15.75" customHeight="1">
      <c r="C532" s="47"/>
    </row>
    <row r="533" ht="15.75" customHeight="1">
      <c r="C533" s="47"/>
    </row>
    <row r="534" ht="15.75" customHeight="1">
      <c r="C534" s="47"/>
    </row>
    <row r="535" ht="15.75" customHeight="1">
      <c r="C535" s="47"/>
    </row>
    <row r="536" ht="15.75" customHeight="1">
      <c r="C536" s="47"/>
    </row>
    <row r="537" ht="15.75" customHeight="1">
      <c r="C537" s="47"/>
    </row>
    <row r="538" ht="15.75" customHeight="1">
      <c r="C538" s="47"/>
    </row>
    <row r="539" ht="15.75" customHeight="1">
      <c r="C539" s="47"/>
    </row>
    <row r="540" ht="15.75" customHeight="1">
      <c r="C540" s="47"/>
    </row>
    <row r="541" ht="15.75" customHeight="1">
      <c r="C541" s="47"/>
    </row>
    <row r="542" ht="15.75" customHeight="1">
      <c r="C542" s="47"/>
    </row>
    <row r="543" ht="15.75" customHeight="1">
      <c r="C543" s="47"/>
    </row>
    <row r="544" ht="15.75" customHeight="1">
      <c r="C544" s="47"/>
    </row>
    <row r="545" ht="15.75" customHeight="1">
      <c r="C545" s="47"/>
    </row>
    <row r="546" ht="15.75" customHeight="1">
      <c r="C546" s="47"/>
    </row>
    <row r="547" ht="15.75" customHeight="1">
      <c r="C547" s="47"/>
    </row>
    <row r="548" ht="15.75" customHeight="1">
      <c r="C548" s="47"/>
    </row>
    <row r="549" ht="15.75" customHeight="1">
      <c r="C549" s="47"/>
    </row>
    <row r="550" ht="15.75" customHeight="1">
      <c r="C550" s="47"/>
    </row>
    <row r="551" ht="15.75" customHeight="1">
      <c r="C551" s="47"/>
    </row>
    <row r="552" ht="15.75" customHeight="1">
      <c r="C552" s="47"/>
    </row>
    <row r="553" ht="15.75" customHeight="1">
      <c r="C553" s="47"/>
    </row>
    <row r="554" ht="15.75" customHeight="1">
      <c r="C554" s="47"/>
    </row>
    <row r="555" ht="15.75" customHeight="1">
      <c r="C555" s="47"/>
    </row>
    <row r="556" ht="15.75" customHeight="1">
      <c r="C556" s="47"/>
    </row>
    <row r="557" ht="15.75" customHeight="1">
      <c r="C557" s="47"/>
    </row>
    <row r="558" ht="15.75" customHeight="1">
      <c r="C558" s="47"/>
    </row>
    <row r="559" ht="15.75" customHeight="1">
      <c r="C559" s="47"/>
    </row>
    <row r="560" ht="15.75" customHeight="1">
      <c r="C560" s="47"/>
    </row>
    <row r="561" ht="15.75" customHeight="1">
      <c r="C561" s="47"/>
    </row>
    <row r="562" ht="15.75" customHeight="1">
      <c r="C562" s="47"/>
    </row>
    <row r="563" ht="15.75" customHeight="1">
      <c r="C563" s="47"/>
    </row>
    <row r="564" ht="15.75" customHeight="1">
      <c r="C564" s="47"/>
    </row>
    <row r="565" ht="15.75" customHeight="1">
      <c r="C565" s="47"/>
    </row>
    <row r="566" ht="15.75" customHeight="1">
      <c r="C566" s="47"/>
    </row>
    <row r="567" ht="15.75" customHeight="1">
      <c r="C567" s="47"/>
    </row>
    <row r="568" ht="15.75" customHeight="1">
      <c r="C568" s="47"/>
    </row>
    <row r="569" ht="15.75" customHeight="1">
      <c r="C569" s="47"/>
    </row>
    <row r="570" ht="15.75" customHeight="1">
      <c r="C570" s="47"/>
    </row>
    <row r="571" ht="15.75" customHeight="1">
      <c r="C571" s="47"/>
    </row>
    <row r="572" ht="15.75" customHeight="1">
      <c r="C572" s="47"/>
    </row>
    <row r="573" ht="15.75" customHeight="1">
      <c r="C573" s="47"/>
    </row>
    <row r="574" ht="15.75" customHeight="1">
      <c r="C574" s="47"/>
    </row>
    <row r="575" ht="15.75" customHeight="1">
      <c r="C575" s="47"/>
    </row>
    <row r="576" ht="15.75" customHeight="1">
      <c r="C576" s="47"/>
    </row>
    <row r="577" ht="15.75" customHeight="1">
      <c r="C577" s="47"/>
    </row>
    <row r="578" ht="15.75" customHeight="1">
      <c r="C578" s="47"/>
    </row>
    <row r="579" ht="15.75" customHeight="1">
      <c r="C579" s="47"/>
    </row>
    <row r="580" ht="15.75" customHeight="1">
      <c r="C580" s="47"/>
    </row>
    <row r="581" ht="15.75" customHeight="1">
      <c r="C581" s="47"/>
    </row>
    <row r="582" ht="15.75" customHeight="1">
      <c r="C582" s="47"/>
    </row>
    <row r="583" ht="15.75" customHeight="1">
      <c r="C583" s="47"/>
    </row>
    <row r="584" ht="15.75" customHeight="1">
      <c r="C584" s="47"/>
    </row>
    <row r="585" ht="15.75" customHeight="1">
      <c r="C585" s="47"/>
    </row>
    <row r="586" ht="15.75" customHeight="1">
      <c r="C586" s="47"/>
    </row>
    <row r="587" ht="15.75" customHeight="1">
      <c r="C587" s="47"/>
    </row>
    <row r="588" ht="15.75" customHeight="1">
      <c r="C588" s="47"/>
    </row>
    <row r="589" ht="15.75" customHeight="1">
      <c r="C589" s="47"/>
    </row>
    <row r="590" ht="15.75" customHeight="1">
      <c r="C590" s="47"/>
    </row>
    <row r="591" ht="15.75" customHeight="1">
      <c r="C591" s="47"/>
    </row>
    <row r="592" ht="15.75" customHeight="1">
      <c r="C592" s="47"/>
    </row>
    <row r="593" ht="15.75" customHeight="1">
      <c r="C593" s="47"/>
    </row>
    <row r="594" ht="15.75" customHeight="1">
      <c r="C594" s="47"/>
    </row>
    <row r="595" ht="15.75" customHeight="1">
      <c r="C595" s="47"/>
    </row>
    <row r="596" ht="15.75" customHeight="1">
      <c r="C596" s="47"/>
    </row>
    <row r="597" ht="15.75" customHeight="1">
      <c r="C597" s="47"/>
    </row>
    <row r="598" ht="15.75" customHeight="1">
      <c r="C598" s="47"/>
    </row>
    <row r="599" ht="15.75" customHeight="1">
      <c r="C599" s="47"/>
    </row>
    <row r="600" ht="15.75" customHeight="1">
      <c r="C600" s="47"/>
    </row>
    <row r="601" ht="15.75" customHeight="1">
      <c r="C601" s="47"/>
    </row>
    <row r="602" ht="15.75" customHeight="1">
      <c r="C602" s="47"/>
    </row>
    <row r="603" ht="15.75" customHeight="1">
      <c r="C603" s="47"/>
    </row>
    <row r="604" ht="15.75" customHeight="1">
      <c r="C604" s="47"/>
    </row>
    <row r="605" ht="15.75" customHeight="1">
      <c r="C605" s="47"/>
    </row>
    <row r="606" ht="15.75" customHeight="1">
      <c r="C606" s="47"/>
    </row>
    <row r="607" ht="15.75" customHeight="1">
      <c r="C607" s="47"/>
    </row>
    <row r="608" ht="15.75" customHeight="1">
      <c r="C608" s="47"/>
    </row>
    <row r="609" ht="15.75" customHeight="1">
      <c r="C609" s="47"/>
    </row>
    <row r="610" ht="15.75" customHeight="1">
      <c r="C610" s="47"/>
    </row>
    <row r="611" ht="15.75" customHeight="1">
      <c r="C611" s="47"/>
    </row>
    <row r="612" ht="15.75" customHeight="1">
      <c r="C612" s="47"/>
    </row>
    <row r="613" ht="15.75" customHeight="1">
      <c r="C613" s="47"/>
    </row>
    <row r="614" ht="15.75" customHeight="1">
      <c r="C614" s="47"/>
    </row>
    <row r="615" ht="15.75" customHeight="1">
      <c r="C615" s="47"/>
    </row>
    <row r="616" ht="15.75" customHeight="1">
      <c r="C616" s="47"/>
    </row>
    <row r="617" ht="15.75" customHeight="1">
      <c r="C617" s="47"/>
    </row>
    <row r="618" ht="15.75" customHeight="1">
      <c r="C618" s="47"/>
    </row>
    <row r="619" ht="15.75" customHeight="1">
      <c r="C619" s="47"/>
    </row>
    <row r="620" ht="15.75" customHeight="1">
      <c r="C620" s="47"/>
    </row>
    <row r="621" ht="15.75" customHeight="1">
      <c r="C621" s="47"/>
    </row>
    <row r="622" ht="15.75" customHeight="1">
      <c r="C622" s="47"/>
    </row>
    <row r="623" ht="15.75" customHeight="1">
      <c r="C623" s="47"/>
    </row>
    <row r="624" ht="15.75" customHeight="1">
      <c r="C624" s="47"/>
    </row>
    <row r="625" ht="15.75" customHeight="1">
      <c r="C625" s="47"/>
    </row>
    <row r="626" ht="15.75" customHeight="1">
      <c r="C626" s="47"/>
    </row>
    <row r="627" ht="15.75" customHeight="1">
      <c r="C627" s="47"/>
    </row>
    <row r="628" ht="15.75" customHeight="1">
      <c r="C628" s="47"/>
    </row>
    <row r="629" ht="15.75" customHeight="1">
      <c r="C629" s="47"/>
    </row>
    <row r="630" ht="15.75" customHeight="1">
      <c r="C630" s="47"/>
    </row>
    <row r="631" ht="15.75" customHeight="1">
      <c r="C631" s="47"/>
    </row>
    <row r="632" ht="15.75" customHeight="1">
      <c r="C632" s="47"/>
    </row>
    <row r="633" ht="15.75" customHeight="1">
      <c r="C633" s="47"/>
    </row>
    <row r="634" ht="15.75" customHeight="1">
      <c r="C634" s="47"/>
    </row>
    <row r="635" ht="15.75" customHeight="1">
      <c r="C635" s="47"/>
    </row>
    <row r="636" ht="15.75" customHeight="1">
      <c r="C636" s="47"/>
    </row>
    <row r="637" ht="15.75" customHeight="1">
      <c r="C637" s="47"/>
    </row>
    <row r="638" ht="15.75" customHeight="1">
      <c r="C638" s="47"/>
    </row>
    <row r="639" ht="15.75" customHeight="1">
      <c r="C639" s="47"/>
    </row>
    <row r="640" ht="15.75" customHeight="1">
      <c r="C640" s="47"/>
    </row>
    <row r="641" ht="15.75" customHeight="1">
      <c r="C641" s="47"/>
    </row>
    <row r="642" ht="15.75" customHeight="1">
      <c r="C642" s="47"/>
    </row>
    <row r="643" ht="15.75" customHeight="1">
      <c r="C643" s="47"/>
    </row>
    <row r="644" ht="15.75" customHeight="1">
      <c r="C644" s="47"/>
    </row>
    <row r="645" ht="15.75" customHeight="1">
      <c r="C645" s="47"/>
    </row>
    <row r="646" ht="15.75" customHeight="1">
      <c r="C646" s="47"/>
    </row>
    <row r="647" ht="15.75" customHeight="1">
      <c r="C647" s="47"/>
    </row>
    <row r="648" ht="15.75" customHeight="1">
      <c r="C648" s="47"/>
    </row>
    <row r="649" ht="15.75" customHeight="1">
      <c r="C649" s="47"/>
    </row>
    <row r="650" ht="15.75" customHeight="1">
      <c r="C650" s="47"/>
    </row>
    <row r="651" ht="15.75" customHeight="1">
      <c r="C651" s="47"/>
    </row>
    <row r="652" ht="15.75" customHeight="1">
      <c r="C652" s="47"/>
    </row>
    <row r="653" ht="15.75" customHeight="1">
      <c r="C653" s="47"/>
    </row>
    <row r="654" ht="15.75" customHeight="1">
      <c r="C654" s="47"/>
    </row>
    <row r="655" ht="15.75" customHeight="1">
      <c r="C655" s="47"/>
    </row>
    <row r="656" ht="15.75" customHeight="1">
      <c r="C656" s="47"/>
    </row>
    <row r="657" ht="15.75" customHeight="1">
      <c r="C657" s="47"/>
    </row>
    <row r="658" ht="15.75" customHeight="1">
      <c r="C658" s="47"/>
    </row>
    <row r="659" ht="15.75" customHeight="1">
      <c r="C659" s="47"/>
    </row>
    <row r="660" ht="15.75" customHeight="1">
      <c r="C660" s="47"/>
    </row>
    <row r="661" ht="15.75" customHeight="1">
      <c r="C661" s="47"/>
    </row>
    <row r="662" ht="15.75" customHeight="1">
      <c r="C662" s="47"/>
    </row>
    <row r="663" ht="15.75" customHeight="1">
      <c r="C663" s="47"/>
    </row>
    <row r="664" ht="15.75" customHeight="1">
      <c r="C664" s="47"/>
    </row>
    <row r="665" ht="15.75" customHeight="1">
      <c r="C665" s="47"/>
    </row>
    <row r="666" ht="15.75" customHeight="1">
      <c r="C666" s="47"/>
    </row>
    <row r="667" ht="15.75" customHeight="1">
      <c r="C667" s="47"/>
    </row>
    <row r="668" ht="15.75" customHeight="1">
      <c r="C668" s="47"/>
    </row>
    <row r="669" ht="15.75" customHeight="1">
      <c r="C669" s="47"/>
    </row>
    <row r="670" ht="15.75" customHeight="1">
      <c r="C670" s="47"/>
    </row>
    <row r="671" ht="15.75" customHeight="1">
      <c r="C671" s="47"/>
    </row>
    <row r="672" ht="15.75" customHeight="1">
      <c r="C672" s="47"/>
    </row>
    <row r="673" ht="15.75" customHeight="1">
      <c r="C673" s="47"/>
    </row>
    <row r="674" ht="15.75" customHeight="1">
      <c r="C674" s="47"/>
    </row>
    <row r="675" ht="15.75" customHeight="1">
      <c r="C675" s="47"/>
    </row>
    <row r="676" ht="15.75" customHeight="1">
      <c r="C676" s="47"/>
    </row>
    <row r="677" ht="15.75" customHeight="1">
      <c r="C677" s="47"/>
    </row>
    <row r="678" ht="15.75" customHeight="1">
      <c r="C678" s="47"/>
    </row>
    <row r="679" ht="15.75" customHeight="1">
      <c r="C679" s="47"/>
    </row>
    <row r="680" ht="15.75" customHeight="1">
      <c r="C680" s="47"/>
    </row>
    <row r="681" ht="15.75" customHeight="1">
      <c r="C681" s="47"/>
    </row>
    <row r="682" ht="15.75" customHeight="1">
      <c r="C682" s="47"/>
    </row>
    <row r="683" ht="15.75" customHeight="1">
      <c r="C683" s="47"/>
    </row>
    <row r="684" ht="15.75" customHeight="1">
      <c r="C684" s="47"/>
    </row>
    <row r="685" ht="15.75" customHeight="1">
      <c r="C685" s="47"/>
    </row>
    <row r="686" ht="15.75" customHeight="1">
      <c r="C686" s="47"/>
    </row>
    <row r="687" ht="15.75" customHeight="1">
      <c r="C687" s="47"/>
    </row>
    <row r="688" ht="15.75" customHeight="1">
      <c r="C688" s="47"/>
    </row>
    <row r="689" ht="15.75" customHeight="1">
      <c r="C689" s="47"/>
    </row>
    <row r="690" ht="15.75" customHeight="1">
      <c r="C690" s="47"/>
    </row>
    <row r="691" ht="15.75" customHeight="1">
      <c r="C691" s="47"/>
    </row>
    <row r="692" ht="15.75" customHeight="1">
      <c r="C692" s="47"/>
    </row>
    <row r="693" ht="15.75" customHeight="1">
      <c r="C693" s="47"/>
    </row>
    <row r="694" ht="15.75" customHeight="1">
      <c r="C694" s="47"/>
    </row>
    <row r="695" ht="15.75" customHeight="1">
      <c r="C695" s="47"/>
    </row>
    <row r="696" ht="15.75" customHeight="1">
      <c r="C696" s="47"/>
    </row>
    <row r="697" ht="15.75" customHeight="1">
      <c r="C697" s="47"/>
    </row>
    <row r="698" ht="15.75" customHeight="1">
      <c r="C698" s="47"/>
    </row>
    <row r="699" ht="15.75" customHeight="1">
      <c r="C699" s="47"/>
    </row>
    <row r="700" ht="15.75" customHeight="1">
      <c r="C700" s="47"/>
    </row>
    <row r="701" ht="15.75" customHeight="1">
      <c r="C701" s="47"/>
    </row>
    <row r="702" ht="15.75" customHeight="1">
      <c r="C702" s="47"/>
    </row>
    <row r="703" ht="15.75" customHeight="1">
      <c r="C703" s="47"/>
    </row>
    <row r="704" ht="15.75" customHeight="1">
      <c r="C704" s="47"/>
    </row>
    <row r="705" ht="15.75" customHeight="1">
      <c r="C705" s="47"/>
    </row>
    <row r="706" ht="15.75" customHeight="1">
      <c r="C706" s="47"/>
    </row>
    <row r="707" ht="15.75" customHeight="1">
      <c r="C707" s="47"/>
    </row>
    <row r="708" ht="15.75" customHeight="1">
      <c r="C708" s="47"/>
    </row>
    <row r="709" ht="15.75" customHeight="1">
      <c r="C709" s="47"/>
    </row>
    <row r="710" ht="15.75" customHeight="1">
      <c r="C710" s="47"/>
    </row>
    <row r="711" ht="15.75" customHeight="1">
      <c r="C711" s="47"/>
    </row>
    <row r="712" ht="15.75" customHeight="1">
      <c r="C712" s="47"/>
    </row>
    <row r="713" ht="15.75" customHeight="1">
      <c r="C713" s="47"/>
    </row>
    <row r="714" ht="15.75" customHeight="1">
      <c r="C714" s="47"/>
    </row>
    <row r="715" ht="15.75" customHeight="1">
      <c r="C715" s="47"/>
    </row>
    <row r="716" ht="15.75" customHeight="1">
      <c r="C716" s="47"/>
    </row>
    <row r="717" ht="15.75" customHeight="1">
      <c r="C717" s="47"/>
    </row>
    <row r="718" ht="15.75" customHeight="1">
      <c r="C718" s="47"/>
    </row>
    <row r="719" ht="15.75" customHeight="1">
      <c r="C719" s="47"/>
    </row>
    <row r="720" ht="15.75" customHeight="1">
      <c r="C720" s="47"/>
    </row>
    <row r="721" ht="15.75" customHeight="1">
      <c r="C721" s="47"/>
    </row>
    <row r="722" ht="15.75" customHeight="1">
      <c r="C722" s="47"/>
    </row>
    <row r="723" ht="15.75" customHeight="1">
      <c r="C723" s="47"/>
    </row>
    <row r="724" ht="15.75" customHeight="1">
      <c r="C724" s="47"/>
    </row>
    <row r="725" ht="15.75" customHeight="1">
      <c r="C725" s="47"/>
    </row>
    <row r="726" ht="15.75" customHeight="1">
      <c r="C726" s="47"/>
    </row>
    <row r="727" ht="15.75" customHeight="1">
      <c r="C727" s="47"/>
    </row>
    <row r="728" ht="15.75" customHeight="1">
      <c r="C728" s="47"/>
    </row>
    <row r="729" ht="15.75" customHeight="1">
      <c r="C729" s="47"/>
    </row>
    <row r="730" ht="15.75" customHeight="1">
      <c r="C730" s="47"/>
    </row>
    <row r="731" ht="15.75" customHeight="1">
      <c r="C731" s="47"/>
    </row>
    <row r="732" ht="15.75" customHeight="1">
      <c r="C732" s="47"/>
    </row>
    <row r="733" ht="15.75" customHeight="1">
      <c r="C733" s="47"/>
    </row>
    <row r="734" ht="15.75" customHeight="1">
      <c r="C734" s="47"/>
    </row>
    <row r="735" ht="15.75" customHeight="1">
      <c r="C735" s="47"/>
    </row>
    <row r="736" ht="15.75" customHeight="1">
      <c r="C736" s="47"/>
    </row>
    <row r="737" ht="15.75" customHeight="1">
      <c r="C737" s="47"/>
    </row>
    <row r="738" ht="15.75" customHeight="1">
      <c r="C738" s="47"/>
    </row>
    <row r="739" ht="15.75" customHeight="1">
      <c r="C739" s="47"/>
    </row>
    <row r="740" ht="15.75" customHeight="1">
      <c r="C740" s="47"/>
    </row>
    <row r="741" ht="15.75" customHeight="1">
      <c r="C741" s="47"/>
    </row>
    <row r="742" ht="15.75" customHeight="1">
      <c r="C742" s="47"/>
    </row>
    <row r="743" ht="15.75" customHeight="1">
      <c r="C743" s="47"/>
    </row>
    <row r="744" ht="15.75" customHeight="1">
      <c r="C744" s="47"/>
    </row>
    <row r="745" ht="15.75" customHeight="1">
      <c r="C745" s="47"/>
    </row>
    <row r="746" ht="15.75" customHeight="1">
      <c r="C746" s="47"/>
    </row>
    <row r="747" ht="15.75" customHeight="1">
      <c r="C747" s="47"/>
    </row>
    <row r="748" ht="15.75" customHeight="1">
      <c r="C748" s="47"/>
    </row>
    <row r="749" ht="15.75" customHeight="1">
      <c r="C749" s="47"/>
    </row>
    <row r="750" ht="15.75" customHeight="1">
      <c r="C750" s="47"/>
    </row>
    <row r="751" ht="15.75" customHeight="1">
      <c r="C751" s="47"/>
    </row>
    <row r="752" ht="15.75" customHeight="1">
      <c r="C752" s="47"/>
    </row>
    <row r="753" ht="15.75" customHeight="1">
      <c r="C753" s="47"/>
    </row>
    <row r="754" ht="15.75" customHeight="1">
      <c r="C754" s="47"/>
    </row>
    <row r="755" ht="15.75" customHeight="1">
      <c r="C755" s="47"/>
    </row>
    <row r="756" ht="15.75" customHeight="1">
      <c r="C756" s="47"/>
    </row>
    <row r="757" ht="15.75" customHeight="1">
      <c r="C757" s="47"/>
    </row>
    <row r="758" ht="15.75" customHeight="1">
      <c r="C758" s="47"/>
    </row>
    <row r="759" ht="15.75" customHeight="1">
      <c r="C759" s="47"/>
    </row>
    <row r="760" ht="15.75" customHeight="1">
      <c r="C760" s="47"/>
    </row>
    <row r="761" ht="15.75" customHeight="1">
      <c r="C761" s="47"/>
    </row>
    <row r="762" ht="15.75" customHeight="1">
      <c r="C762" s="47"/>
    </row>
    <row r="763" ht="15.75" customHeight="1">
      <c r="C763" s="47"/>
    </row>
    <row r="764" ht="15.75" customHeight="1">
      <c r="C764" s="47"/>
    </row>
    <row r="765" ht="15.75" customHeight="1">
      <c r="C765" s="47"/>
    </row>
    <row r="766" ht="15.75" customHeight="1">
      <c r="C766" s="47"/>
    </row>
    <row r="767" ht="15.75" customHeight="1">
      <c r="C767" s="47"/>
    </row>
    <row r="768" ht="15.75" customHeight="1">
      <c r="C768" s="47"/>
    </row>
    <row r="769" ht="15.75" customHeight="1">
      <c r="C769" s="47"/>
    </row>
    <row r="770" ht="15.75" customHeight="1">
      <c r="C770" s="47"/>
    </row>
    <row r="771" ht="15.75" customHeight="1">
      <c r="C771" s="47"/>
    </row>
    <row r="772" ht="15.75" customHeight="1">
      <c r="C772" s="47"/>
    </row>
    <row r="773" ht="15.75" customHeight="1">
      <c r="C773" s="47"/>
    </row>
    <row r="774" ht="15.75" customHeight="1">
      <c r="C774" s="47"/>
    </row>
    <row r="775" ht="15.75" customHeight="1">
      <c r="C775" s="47"/>
    </row>
    <row r="776" ht="15.75" customHeight="1">
      <c r="C776" s="47"/>
    </row>
    <row r="777" ht="15.75" customHeight="1">
      <c r="C777" s="47"/>
    </row>
    <row r="778" ht="15.75" customHeight="1">
      <c r="C778" s="47"/>
    </row>
    <row r="779" ht="15.75" customHeight="1">
      <c r="C779" s="47"/>
    </row>
    <row r="780" ht="15.75" customHeight="1">
      <c r="C780" s="47"/>
    </row>
    <row r="781" ht="15.75" customHeight="1">
      <c r="C781" s="47"/>
    </row>
    <row r="782" ht="15.75" customHeight="1">
      <c r="C782" s="47"/>
    </row>
    <row r="783" ht="15.75" customHeight="1">
      <c r="C783" s="47"/>
    </row>
    <row r="784" ht="15.75" customHeight="1">
      <c r="C784" s="47"/>
    </row>
    <row r="785" ht="15.75" customHeight="1">
      <c r="C785" s="47"/>
    </row>
    <row r="786" ht="15.75" customHeight="1">
      <c r="C786" s="47"/>
    </row>
    <row r="787" ht="15.75" customHeight="1">
      <c r="C787" s="47"/>
    </row>
    <row r="788" ht="15.75" customHeight="1">
      <c r="C788" s="47"/>
    </row>
    <row r="789" ht="15.75" customHeight="1">
      <c r="C789" s="47"/>
    </row>
    <row r="790" ht="15.75" customHeight="1">
      <c r="C790" s="47"/>
    </row>
    <row r="791" ht="15.75" customHeight="1">
      <c r="C791" s="47"/>
    </row>
    <row r="792" ht="15.75" customHeight="1">
      <c r="C792" s="47"/>
    </row>
    <row r="793" ht="15.75" customHeight="1">
      <c r="C793" s="47"/>
    </row>
    <row r="794" ht="15.75" customHeight="1">
      <c r="C794" s="47"/>
    </row>
    <row r="795" ht="15.75" customHeight="1">
      <c r="C795" s="47"/>
    </row>
    <row r="796" ht="15.75" customHeight="1">
      <c r="C796" s="47"/>
    </row>
    <row r="797" ht="15.75" customHeight="1">
      <c r="C797" s="47"/>
    </row>
    <row r="798" ht="15.75" customHeight="1">
      <c r="C798" s="47"/>
    </row>
    <row r="799" ht="15.75" customHeight="1">
      <c r="C799" s="47"/>
    </row>
    <row r="800" ht="15.75" customHeight="1">
      <c r="C800" s="47"/>
    </row>
    <row r="801" ht="15.75" customHeight="1">
      <c r="C801" s="47"/>
    </row>
    <row r="802" ht="15.75" customHeight="1">
      <c r="C802" s="47"/>
    </row>
    <row r="803" ht="15.75" customHeight="1">
      <c r="C803" s="47"/>
    </row>
    <row r="804" ht="15.75" customHeight="1">
      <c r="C804" s="47"/>
    </row>
    <row r="805" ht="15.75" customHeight="1">
      <c r="C805" s="47"/>
    </row>
    <row r="806" ht="15.75" customHeight="1">
      <c r="C806" s="47"/>
    </row>
    <row r="807" ht="15.75" customHeight="1">
      <c r="C807" s="47"/>
    </row>
    <row r="808" ht="15.75" customHeight="1">
      <c r="C808" s="47"/>
    </row>
    <row r="809" ht="15.75" customHeight="1">
      <c r="C809" s="47"/>
    </row>
    <row r="810" ht="15.75" customHeight="1">
      <c r="C810" s="47"/>
    </row>
    <row r="811" ht="15.75" customHeight="1">
      <c r="C811" s="47"/>
    </row>
    <row r="812" ht="15.75" customHeight="1">
      <c r="C812" s="47"/>
    </row>
    <row r="813" ht="15.75" customHeight="1">
      <c r="C813" s="47"/>
    </row>
    <row r="814" ht="15.75" customHeight="1">
      <c r="C814" s="47"/>
    </row>
    <row r="815" ht="15.75" customHeight="1">
      <c r="C815" s="47"/>
    </row>
    <row r="816" ht="15.75" customHeight="1">
      <c r="C816" s="47"/>
    </row>
    <row r="817" ht="15.75" customHeight="1">
      <c r="C817" s="47"/>
    </row>
    <row r="818" ht="15.75" customHeight="1">
      <c r="C818" s="47"/>
    </row>
    <row r="819" ht="15.75" customHeight="1">
      <c r="C819" s="47"/>
    </row>
    <row r="820" ht="15.75" customHeight="1">
      <c r="C820" s="47"/>
    </row>
    <row r="821" ht="15.75" customHeight="1">
      <c r="C821" s="47"/>
    </row>
    <row r="822" ht="15.75" customHeight="1">
      <c r="C822" s="47"/>
    </row>
    <row r="823" ht="15.75" customHeight="1">
      <c r="C823" s="47"/>
    </row>
    <row r="824" ht="15.75" customHeight="1">
      <c r="C824" s="47"/>
    </row>
    <row r="825" ht="15.75" customHeight="1">
      <c r="C825" s="47"/>
    </row>
    <row r="826" ht="15.75" customHeight="1">
      <c r="C826" s="47"/>
    </row>
    <row r="827" ht="15.75" customHeight="1">
      <c r="C827" s="47"/>
    </row>
    <row r="828" ht="15.75" customHeight="1">
      <c r="C828" s="47"/>
    </row>
    <row r="829" ht="15.75" customHeight="1">
      <c r="C829" s="47"/>
    </row>
    <row r="830" ht="15.75" customHeight="1">
      <c r="C830" s="47"/>
    </row>
    <row r="831" ht="15.75" customHeight="1">
      <c r="C831" s="47"/>
    </row>
    <row r="832" ht="15.75" customHeight="1">
      <c r="C832" s="47"/>
    </row>
    <row r="833" ht="15.75" customHeight="1">
      <c r="C833" s="47"/>
    </row>
    <row r="834" ht="15.75" customHeight="1">
      <c r="C834" s="47"/>
    </row>
    <row r="835" ht="15.75" customHeight="1">
      <c r="C835" s="47"/>
    </row>
    <row r="836" ht="15.75" customHeight="1">
      <c r="C836" s="47"/>
    </row>
    <row r="837" ht="15.75" customHeight="1">
      <c r="C837" s="47"/>
    </row>
    <row r="838" ht="15.75" customHeight="1">
      <c r="C838" s="47"/>
    </row>
    <row r="839" ht="15.75" customHeight="1">
      <c r="C839" s="47"/>
    </row>
    <row r="840" ht="15.75" customHeight="1">
      <c r="C840" s="47"/>
    </row>
    <row r="841" ht="15.75" customHeight="1">
      <c r="C841" s="47"/>
    </row>
    <row r="842" ht="15.75" customHeight="1">
      <c r="C842" s="47"/>
    </row>
    <row r="843" ht="15.75" customHeight="1">
      <c r="C843" s="47"/>
    </row>
    <row r="844" ht="15.75" customHeight="1">
      <c r="C844" s="47"/>
    </row>
    <row r="845" ht="15.75" customHeight="1">
      <c r="C845" s="47"/>
    </row>
    <row r="846" ht="15.75" customHeight="1">
      <c r="C846" s="47"/>
    </row>
    <row r="847" ht="15.75" customHeight="1">
      <c r="C847" s="47"/>
    </row>
    <row r="848" ht="15.75" customHeight="1">
      <c r="C848" s="47"/>
    </row>
    <row r="849" ht="15.75" customHeight="1">
      <c r="C849" s="47"/>
    </row>
    <row r="850" ht="15.75" customHeight="1">
      <c r="C850" s="47"/>
    </row>
    <row r="851" ht="15.75" customHeight="1">
      <c r="C851" s="47"/>
    </row>
    <row r="852" ht="15.75" customHeight="1">
      <c r="C852" s="47"/>
    </row>
    <row r="853" ht="15.75" customHeight="1">
      <c r="C853" s="47"/>
    </row>
    <row r="854" ht="15.75" customHeight="1">
      <c r="C854" s="47"/>
    </row>
    <row r="855" ht="15.75" customHeight="1">
      <c r="C855" s="47"/>
    </row>
    <row r="856" ht="15.75" customHeight="1">
      <c r="C856" s="47"/>
    </row>
    <row r="857" ht="15.75" customHeight="1">
      <c r="C857" s="47"/>
    </row>
    <row r="858" ht="15.75" customHeight="1">
      <c r="C858" s="47"/>
    </row>
    <row r="859" ht="15.75" customHeight="1">
      <c r="C859" s="47"/>
    </row>
    <row r="860" ht="15.75" customHeight="1">
      <c r="C860" s="47"/>
    </row>
    <row r="861" ht="15.75" customHeight="1">
      <c r="C861" s="47"/>
    </row>
    <row r="862" ht="15.75" customHeight="1">
      <c r="C862" s="47"/>
    </row>
    <row r="863" ht="15.75" customHeight="1">
      <c r="C863" s="47"/>
    </row>
    <row r="864" ht="15.75" customHeight="1">
      <c r="C864" s="47"/>
    </row>
    <row r="865" ht="15.75" customHeight="1">
      <c r="C865" s="47"/>
    </row>
    <row r="866" ht="15.75" customHeight="1">
      <c r="C866" s="47"/>
    </row>
    <row r="867" ht="15.75" customHeight="1">
      <c r="C867" s="47"/>
    </row>
    <row r="868" ht="15.75" customHeight="1">
      <c r="C868" s="47"/>
    </row>
    <row r="869" ht="15.75" customHeight="1">
      <c r="C869" s="47"/>
    </row>
    <row r="870" ht="15.75" customHeight="1">
      <c r="C870" s="47"/>
    </row>
    <row r="871" ht="15.75" customHeight="1">
      <c r="C871" s="47"/>
    </row>
    <row r="872" ht="15.75" customHeight="1">
      <c r="C872" s="47"/>
    </row>
    <row r="873" ht="15.75" customHeight="1">
      <c r="C873" s="47"/>
    </row>
    <row r="874" ht="15.75" customHeight="1">
      <c r="C874" s="47"/>
    </row>
    <row r="875" ht="15.75" customHeight="1">
      <c r="C875" s="47"/>
    </row>
    <row r="876" ht="15.75" customHeight="1">
      <c r="C876" s="47"/>
    </row>
    <row r="877" ht="15.75" customHeight="1">
      <c r="C877" s="47"/>
    </row>
    <row r="878" ht="15.75" customHeight="1">
      <c r="C878" s="47"/>
    </row>
    <row r="879" ht="15.75" customHeight="1">
      <c r="C879" s="47"/>
    </row>
    <row r="880" ht="15.75" customHeight="1">
      <c r="C880" s="47"/>
    </row>
    <row r="881" ht="15.75" customHeight="1">
      <c r="C881" s="47"/>
    </row>
    <row r="882" ht="15.75" customHeight="1">
      <c r="C882" s="47"/>
    </row>
    <row r="883" ht="15.75" customHeight="1">
      <c r="C883" s="47"/>
    </row>
    <row r="884" ht="15.75" customHeight="1">
      <c r="C884" s="47"/>
    </row>
    <row r="885" ht="15.75" customHeight="1">
      <c r="C885" s="47"/>
    </row>
    <row r="886" ht="15.75" customHeight="1">
      <c r="C886" s="47"/>
    </row>
    <row r="887" ht="15.75" customHeight="1">
      <c r="C887" s="47"/>
    </row>
    <row r="888" ht="15.75" customHeight="1">
      <c r="C888" s="47"/>
    </row>
    <row r="889" ht="15.75" customHeight="1">
      <c r="C889" s="47"/>
    </row>
    <row r="890" ht="15.75" customHeight="1">
      <c r="C890" s="47"/>
    </row>
    <row r="891" ht="15.75" customHeight="1">
      <c r="C891" s="47"/>
    </row>
    <row r="892" ht="15.75" customHeight="1">
      <c r="C892" s="47"/>
    </row>
    <row r="893" ht="15.75" customHeight="1">
      <c r="C893" s="47"/>
    </row>
    <row r="894" ht="15.75" customHeight="1">
      <c r="C894" s="47"/>
    </row>
    <row r="895" ht="15.75" customHeight="1">
      <c r="C895" s="47"/>
    </row>
    <row r="896" ht="15.75" customHeight="1">
      <c r="C896" s="47"/>
    </row>
    <row r="897" ht="15.75" customHeight="1">
      <c r="C897" s="47"/>
    </row>
    <row r="898" ht="15.75" customHeight="1">
      <c r="C898" s="47"/>
    </row>
    <row r="899" ht="15.75" customHeight="1">
      <c r="C899" s="47"/>
    </row>
    <row r="900" ht="15.75" customHeight="1">
      <c r="C900" s="47"/>
    </row>
    <row r="901" ht="15.75" customHeight="1">
      <c r="C901" s="47"/>
    </row>
    <row r="902" ht="15.75" customHeight="1">
      <c r="C902" s="47"/>
    </row>
    <row r="903" ht="15.75" customHeight="1">
      <c r="C903" s="47"/>
    </row>
    <row r="904" ht="15.75" customHeight="1">
      <c r="C904" s="47"/>
    </row>
    <row r="905" ht="15.75" customHeight="1">
      <c r="C905" s="47"/>
    </row>
    <row r="906" ht="15.75" customHeight="1">
      <c r="C906" s="47"/>
    </row>
    <row r="907" ht="15.75" customHeight="1">
      <c r="C907" s="47"/>
    </row>
    <row r="908" ht="15.75" customHeight="1">
      <c r="C908" s="47"/>
    </row>
    <row r="909" ht="15.75" customHeight="1">
      <c r="C909" s="47"/>
    </row>
    <row r="910" ht="15.75" customHeight="1">
      <c r="C910" s="47"/>
    </row>
    <row r="911" ht="15.75" customHeight="1">
      <c r="C911" s="47"/>
    </row>
    <row r="912" ht="15.75" customHeight="1">
      <c r="C912" s="47"/>
    </row>
    <row r="913" ht="15.75" customHeight="1">
      <c r="C913" s="47"/>
    </row>
    <row r="914" ht="15.75" customHeight="1">
      <c r="C914" s="47"/>
    </row>
    <row r="915" ht="15.75" customHeight="1">
      <c r="C915" s="47"/>
    </row>
    <row r="916" ht="15.75" customHeight="1">
      <c r="C916" s="47"/>
    </row>
    <row r="917" ht="15.75" customHeight="1">
      <c r="C917" s="47"/>
    </row>
    <row r="918" ht="15.75" customHeight="1">
      <c r="C918" s="47"/>
    </row>
    <row r="919" ht="15.75" customHeight="1">
      <c r="C919" s="47"/>
    </row>
    <row r="920" ht="15.75" customHeight="1">
      <c r="C920" s="47"/>
    </row>
    <row r="921" ht="15.75" customHeight="1">
      <c r="C921" s="47"/>
    </row>
    <row r="922" ht="15.75" customHeight="1">
      <c r="C922" s="47"/>
    </row>
    <row r="923" ht="15.75" customHeight="1">
      <c r="C923" s="47"/>
    </row>
    <row r="924" ht="15.75" customHeight="1">
      <c r="C924" s="47"/>
    </row>
    <row r="925" ht="15.75" customHeight="1">
      <c r="C925" s="47"/>
    </row>
    <row r="926" ht="15.75" customHeight="1">
      <c r="C926" s="47"/>
    </row>
    <row r="927" ht="15.75" customHeight="1">
      <c r="C927" s="47"/>
    </row>
    <row r="928" ht="15.75" customHeight="1">
      <c r="C928" s="47"/>
    </row>
    <row r="929" ht="15.75" customHeight="1">
      <c r="C929" s="47"/>
    </row>
    <row r="930" ht="15.75" customHeight="1">
      <c r="C930" s="47"/>
    </row>
    <row r="931" ht="15.75" customHeight="1">
      <c r="C931" s="47"/>
    </row>
    <row r="932" ht="15.75" customHeight="1">
      <c r="C932" s="47"/>
    </row>
    <row r="933" ht="15.75" customHeight="1">
      <c r="C933" s="47"/>
    </row>
    <row r="934" ht="15.75" customHeight="1">
      <c r="C934" s="47"/>
    </row>
    <row r="935" ht="15.75" customHeight="1">
      <c r="C935" s="47"/>
    </row>
    <row r="936" ht="15.75" customHeight="1">
      <c r="C936" s="47"/>
    </row>
    <row r="937" ht="15.75" customHeight="1">
      <c r="C937" s="47"/>
    </row>
    <row r="938" ht="15.75" customHeight="1">
      <c r="C938" s="47"/>
    </row>
    <row r="939" ht="15.75" customHeight="1">
      <c r="C939" s="47"/>
    </row>
    <row r="940" ht="15.75" customHeight="1">
      <c r="C940" s="47"/>
    </row>
    <row r="941" ht="15.75" customHeight="1">
      <c r="C941" s="47"/>
    </row>
    <row r="942" ht="15.75" customHeight="1">
      <c r="C942" s="47"/>
    </row>
    <row r="943" ht="15.75" customHeight="1">
      <c r="C943" s="47"/>
    </row>
    <row r="944" ht="15.75" customHeight="1">
      <c r="C944" s="47"/>
    </row>
    <row r="945" ht="15.75" customHeight="1">
      <c r="C945" s="47"/>
    </row>
    <row r="946" ht="15.75" customHeight="1">
      <c r="C946" s="47"/>
    </row>
    <row r="947" ht="15.75" customHeight="1">
      <c r="C947" s="47"/>
    </row>
    <row r="948" ht="15.75" customHeight="1">
      <c r="C948" s="47"/>
    </row>
    <row r="949" ht="15.75" customHeight="1">
      <c r="C949" s="47"/>
    </row>
    <row r="950" ht="15.75" customHeight="1">
      <c r="C950" s="47"/>
    </row>
    <row r="951" ht="15.75" customHeight="1">
      <c r="C951" s="47"/>
    </row>
    <row r="952" ht="15.75" customHeight="1">
      <c r="C952" s="47"/>
    </row>
    <row r="953" ht="15.75" customHeight="1">
      <c r="C953" s="47"/>
    </row>
    <row r="954" ht="15.75" customHeight="1">
      <c r="C954" s="47"/>
    </row>
    <row r="955" ht="15.75" customHeight="1">
      <c r="C955" s="47"/>
    </row>
    <row r="956" ht="15.75" customHeight="1">
      <c r="C956" s="47"/>
    </row>
    <row r="957" ht="15.75" customHeight="1">
      <c r="C957" s="47"/>
    </row>
    <row r="958" ht="15.75" customHeight="1">
      <c r="C958" s="47"/>
    </row>
    <row r="959" ht="15.75" customHeight="1">
      <c r="C959" s="47"/>
    </row>
    <row r="960" ht="15.75" customHeight="1">
      <c r="C960" s="47"/>
    </row>
    <row r="961" ht="15.75" customHeight="1">
      <c r="C961" s="47"/>
    </row>
    <row r="962" ht="15.75" customHeight="1">
      <c r="C962" s="47"/>
    </row>
    <row r="963" ht="15.75" customHeight="1">
      <c r="C963" s="47"/>
    </row>
    <row r="964" ht="15.75" customHeight="1">
      <c r="C964" s="47"/>
    </row>
    <row r="965" ht="15.75" customHeight="1">
      <c r="C965" s="47"/>
    </row>
    <row r="966" ht="15.75" customHeight="1">
      <c r="C966" s="47"/>
    </row>
    <row r="967" ht="15.75" customHeight="1">
      <c r="C967" s="47"/>
    </row>
    <row r="968" ht="15.75" customHeight="1">
      <c r="C968" s="47"/>
    </row>
    <row r="969" ht="15.75" customHeight="1">
      <c r="C969" s="47"/>
    </row>
    <row r="970" ht="15.75" customHeight="1">
      <c r="C970" s="47"/>
    </row>
    <row r="971" ht="15.75" customHeight="1">
      <c r="C971" s="47"/>
    </row>
    <row r="972" ht="15.75" customHeight="1">
      <c r="C972" s="47"/>
    </row>
    <row r="973" ht="15.75" customHeight="1">
      <c r="C973" s="47"/>
    </row>
    <row r="974" ht="15.75" customHeight="1">
      <c r="C974" s="47"/>
    </row>
    <row r="975" ht="15.75" customHeight="1">
      <c r="C975" s="47"/>
    </row>
    <row r="976" ht="15.75" customHeight="1">
      <c r="C976" s="47"/>
    </row>
    <row r="977" ht="15.75" customHeight="1">
      <c r="C977" s="47"/>
    </row>
    <row r="978" ht="15.75" customHeight="1">
      <c r="C978" s="47"/>
    </row>
    <row r="979" ht="15.75" customHeight="1">
      <c r="C979" s="47"/>
    </row>
    <row r="980" ht="15.75" customHeight="1">
      <c r="C980" s="47"/>
    </row>
    <row r="981" ht="15.75" customHeight="1">
      <c r="C981" s="47"/>
    </row>
    <row r="982" ht="15.75" customHeight="1">
      <c r="C982" s="47"/>
    </row>
    <row r="983" ht="15.75" customHeight="1">
      <c r="C983" s="47"/>
    </row>
    <row r="984" ht="15.75" customHeight="1">
      <c r="C984" s="47"/>
    </row>
    <row r="985" ht="15.75" customHeight="1">
      <c r="C985" s="47"/>
    </row>
    <row r="986" ht="15.75" customHeight="1">
      <c r="C986" s="47"/>
    </row>
    <row r="987" ht="15.75" customHeight="1">
      <c r="C987" s="47"/>
    </row>
    <row r="988" ht="15.75" customHeight="1">
      <c r="C988" s="47"/>
    </row>
    <row r="989" ht="15.75" customHeight="1">
      <c r="C989" s="47"/>
    </row>
    <row r="990" ht="15.75" customHeight="1">
      <c r="C990" s="47"/>
    </row>
    <row r="991" ht="15.75" customHeight="1">
      <c r="C991" s="47"/>
    </row>
    <row r="992" ht="15.75" customHeight="1">
      <c r="C992" s="47"/>
    </row>
    <row r="993" ht="15.75" customHeight="1">
      <c r="C993" s="47"/>
    </row>
    <row r="994" ht="15.75" customHeight="1">
      <c r="C994" s="47"/>
    </row>
    <row r="995" ht="15.75" customHeight="1">
      <c r="C995" s="47"/>
    </row>
    <row r="996" ht="15.75" customHeight="1">
      <c r="C996" s="47"/>
    </row>
    <row r="997" ht="15.75" customHeight="1">
      <c r="C997" s="47"/>
    </row>
    <row r="998" ht="15.75" customHeight="1">
      <c r="C998" s="47"/>
    </row>
    <row r="999" ht="15.75" customHeight="1">
      <c r="C999" s="47"/>
    </row>
    <row r="1000" ht="15.75" customHeight="1">
      <c r="C1000" s="47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8.71"/>
    <col customWidth="1" min="3" max="3" width="4.43"/>
    <col customWidth="1" min="4" max="4" width="15.0"/>
    <col customWidth="1" min="5" max="5" width="17.86"/>
    <col customWidth="1" min="6" max="6" width="15.0"/>
    <col customWidth="1" hidden="1" min="7" max="7" width="7.71"/>
    <col customWidth="1" hidden="1" min="8" max="8" width="7.0"/>
    <col customWidth="1" hidden="1" min="9" max="9" width="15.0"/>
    <col customWidth="1" hidden="1" min="10" max="10" width="7.14"/>
    <col customWidth="1" min="11" max="11" width="15.0"/>
    <col customWidth="1" min="12" max="12" width="8.86"/>
    <col customWidth="1" min="13" max="13" width="9.0"/>
    <col customWidth="1" min="14" max="25" width="8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3"/>
      <c r="D2" s="4" t="s">
        <v>0</v>
      </c>
      <c r="E2" s="5"/>
      <c r="F2" s="6"/>
      <c r="G2" s="3"/>
      <c r="H2" s="3"/>
      <c r="L2" s="7">
        <f>SUM(L8:L17)</f>
        <v>0.04631764904</v>
      </c>
      <c r="M2" s="8" t="s">
        <v>1</v>
      </c>
      <c r="N2" s="9" t="s">
        <v>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3"/>
      <c r="D3" s="10" t="s">
        <v>3</v>
      </c>
      <c r="E3" s="11" t="s">
        <v>4</v>
      </c>
      <c r="F3" s="12" t="s">
        <v>5</v>
      </c>
      <c r="G3" s="3"/>
      <c r="H3" s="3"/>
      <c r="L3" s="13"/>
      <c r="M3" s="3"/>
      <c r="N3" s="9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.0" customHeight="1">
      <c r="A4" s="1"/>
      <c r="B4" s="1"/>
      <c r="C4" s="3"/>
      <c r="D4" s="14">
        <f>Novembro!F4</f>
        <v>154443.3533</v>
      </c>
      <c r="E4" s="15">
        <f>IF(SUM(I8:I17)&lt;=D4,SUM(I8:I17),"VALOR ACIMA DO DISPONÍVEL")</f>
        <v>154443.3533</v>
      </c>
      <c r="F4" s="16">
        <f>(E4*L2)+E4+(D4-E4)</f>
        <v>161596.8064</v>
      </c>
      <c r="G4" s="3"/>
      <c r="H4" s="3"/>
      <c r="L4" s="17">
        <f>F4/100000-1</f>
        <v>0.6159680639</v>
      </c>
      <c r="M4" s="8" t="s">
        <v>1</v>
      </c>
      <c r="N4" s="9" t="s">
        <v>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18" t="s">
        <v>7</v>
      </c>
      <c r="D6" s="5"/>
      <c r="E6" s="5"/>
      <c r="F6" s="5"/>
      <c r="G6" s="5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4" t="s">
        <v>8</v>
      </c>
      <c r="D7" s="6"/>
      <c r="E7" s="19" t="s">
        <v>9</v>
      </c>
      <c r="F7" s="10" t="s">
        <v>10</v>
      </c>
      <c r="G7" s="10" t="s">
        <v>11</v>
      </c>
      <c r="H7" s="20" t="s">
        <v>12</v>
      </c>
      <c r="I7" s="11" t="s">
        <v>13</v>
      </c>
      <c r="J7" s="20" t="s">
        <v>14</v>
      </c>
      <c r="K7" s="10" t="s">
        <v>15</v>
      </c>
      <c r="L7" s="4" t="s">
        <v>16</v>
      </c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21">
        <v>1.0</v>
      </c>
      <c r="D8" s="22" t="s">
        <v>29</v>
      </c>
      <c r="E8" s="23">
        <v>0.1</v>
      </c>
      <c r="F8" s="33">
        <v>16.71</v>
      </c>
      <c r="G8" s="25">
        <f t="shared" ref="G8:G17" si="1">IFERROR(((E8*$D$4)/100)/F8,0)</f>
        <v>9.242570518</v>
      </c>
      <c r="H8" s="26">
        <f t="shared" ref="H8:H17" si="2">G8</f>
        <v>9.242570518</v>
      </c>
      <c r="I8" s="27">
        <f t="shared" ref="I8:I17" si="3">H8*F8*100</f>
        <v>15444.33533</v>
      </c>
      <c r="J8" s="28">
        <f t="shared" ref="J8:J17" si="4">I8/$E$4</f>
        <v>0.1</v>
      </c>
      <c r="K8" s="35">
        <v>15.86</v>
      </c>
      <c r="L8" s="29">
        <f t="shared" ref="L8:L17" si="5">IFERROR((K8/F8-1)*J8,0)</f>
        <v>-0.005086774387</v>
      </c>
      <c r="M8" s="30">
        <f t="shared" ref="M8:M17" si="6">IFERROR(L8/J8,0)</f>
        <v>-0.05086774387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31">
        <v>2.0</v>
      </c>
      <c r="D9" s="32" t="s">
        <v>30</v>
      </c>
      <c r="E9" s="23">
        <v>0.1</v>
      </c>
      <c r="F9" s="33">
        <v>35.25</v>
      </c>
      <c r="G9" s="25">
        <f t="shared" si="1"/>
        <v>4.381371726</v>
      </c>
      <c r="H9" s="26">
        <f t="shared" si="2"/>
        <v>4.381371726</v>
      </c>
      <c r="I9" s="27">
        <f t="shared" si="3"/>
        <v>15444.33533</v>
      </c>
      <c r="J9" s="28">
        <f t="shared" si="4"/>
        <v>0.1</v>
      </c>
      <c r="K9" s="35">
        <v>42.95</v>
      </c>
      <c r="L9" s="29">
        <f t="shared" si="5"/>
        <v>0.02184397163</v>
      </c>
      <c r="M9" s="30">
        <f t="shared" si="6"/>
        <v>0.2184397163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31">
        <v>3.0</v>
      </c>
      <c r="D10" s="32" t="s">
        <v>31</v>
      </c>
      <c r="E10" s="23">
        <v>0.1</v>
      </c>
      <c r="F10" s="33">
        <v>9.89</v>
      </c>
      <c r="G10" s="25">
        <f t="shared" si="1"/>
        <v>15.61611257</v>
      </c>
      <c r="H10" s="26">
        <f t="shared" si="2"/>
        <v>15.61611257</v>
      </c>
      <c r="I10" s="27">
        <f t="shared" si="3"/>
        <v>15444.33533</v>
      </c>
      <c r="J10" s="28">
        <f t="shared" si="4"/>
        <v>0.1</v>
      </c>
      <c r="K10" s="35">
        <v>10.19</v>
      </c>
      <c r="L10" s="29">
        <f t="shared" si="5"/>
        <v>0.003033367037</v>
      </c>
      <c r="M10" s="30">
        <f t="shared" si="6"/>
        <v>0.03033367037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31">
        <v>4.0</v>
      </c>
      <c r="D11" s="32" t="s">
        <v>32</v>
      </c>
      <c r="E11" s="23">
        <v>0.1</v>
      </c>
      <c r="F11" s="33">
        <v>43.47</v>
      </c>
      <c r="G11" s="25">
        <f t="shared" si="1"/>
        <v>3.552872173</v>
      </c>
      <c r="H11" s="26">
        <f t="shared" si="2"/>
        <v>3.552872173</v>
      </c>
      <c r="I11" s="27">
        <f t="shared" si="3"/>
        <v>15444.33533</v>
      </c>
      <c r="J11" s="28">
        <f t="shared" si="4"/>
        <v>0.1</v>
      </c>
      <c r="K11" s="35">
        <v>48.33</v>
      </c>
      <c r="L11" s="29">
        <f t="shared" si="5"/>
        <v>0.01118012422</v>
      </c>
      <c r="M11" s="30">
        <f t="shared" si="6"/>
        <v>0.1118012422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31">
        <v>5.0</v>
      </c>
      <c r="D12" s="32" t="s">
        <v>33</v>
      </c>
      <c r="E12" s="23">
        <v>0.1</v>
      </c>
      <c r="F12" s="33">
        <v>29.0</v>
      </c>
      <c r="G12" s="25">
        <f t="shared" si="1"/>
        <v>5.325632874</v>
      </c>
      <c r="H12" s="26">
        <f t="shared" si="2"/>
        <v>5.325632874</v>
      </c>
      <c r="I12" s="27">
        <f t="shared" si="3"/>
        <v>15444.33533</v>
      </c>
      <c r="J12" s="28">
        <f t="shared" si="4"/>
        <v>0.1</v>
      </c>
      <c r="K12" s="35">
        <v>34.66</v>
      </c>
      <c r="L12" s="29">
        <f t="shared" si="5"/>
        <v>0.01951724138</v>
      </c>
      <c r="M12" s="30">
        <f t="shared" si="6"/>
        <v>0.1951724138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31">
        <v>6.0</v>
      </c>
      <c r="D13" s="32" t="s">
        <v>34</v>
      </c>
      <c r="E13" s="23">
        <v>0.1</v>
      </c>
      <c r="F13" s="33">
        <v>18.9</v>
      </c>
      <c r="G13" s="25">
        <f t="shared" si="1"/>
        <v>8.171605997</v>
      </c>
      <c r="H13" s="26">
        <f t="shared" si="2"/>
        <v>8.171605997</v>
      </c>
      <c r="I13" s="27">
        <f t="shared" si="3"/>
        <v>15444.33533</v>
      </c>
      <c r="J13" s="28">
        <f t="shared" si="4"/>
        <v>0.1</v>
      </c>
      <c r="K13" s="35">
        <v>19.85</v>
      </c>
      <c r="L13" s="29">
        <f t="shared" si="5"/>
        <v>0.005026455026</v>
      </c>
      <c r="M13" s="30">
        <f t="shared" si="6"/>
        <v>0.05026455026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31">
        <v>7.0</v>
      </c>
      <c r="D14" s="32" t="s">
        <v>35</v>
      </c>
      <c r="E14" s="23">
        <v>0.1</v>
      </c>
      <c r="F14" s="33">
        <v>10.76</v>
      </c>
      <c r="G14" s="25">
        <f t="shared" si="1"/>
        <v>14.3534715</v>
      </c>
      <c r="H14" s="26">
        <f t="shared" si="2"/>
        <v>14.3534715</v>
      </c>
      <c r="I14" s="27">
        <f t="shared" si="3"/>
        <v>15444.33533</v>
      </c>
      <c r="J14" s="28">
        <f t="shared" si="4"/>
        <v>0.1</v>
      </c>
      <c r="K14" s="35">
        <v>11.85</v>
      </c>
      <c r="L14" s="29">
        <f t="shared" si="5"/>
        <v>0.01013011152</v>
      </c>
      <c r="M14" s="30">
        <f t="shared" si="6"/>
        <v>0.1013011152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31">
        <v>8.0</v>
      </c>
      <c r="D15" s="32" t="s">
        <v>36</v>
      </c>
      <c r="E15" s="23">
        <v>0.1</v>
      </c>
      <c r="F15" s="33">
        <v>12.89</v>
      </c>
      <c r="G15" s="25">
        <f t="shared" si="1"/>
        <v>11.98164107</v>
      </c>
      <c r="H15" s="26">
        <f t="shared" si="2"/>
        <v>11.98164107</v>
      </c>
      <c r="I15" s="27">
        <f t="shared" si="3"/>
        <v>15444.33533</v>
      </c>
      <c r="J15" s="28">
        <f t="shared" si="4"/>
        <v>0.1</v>
      </c>
      <c r="K15" s="35">
        <v>12.46</v>
      </c>
      <c r="L15" s="29">
        <f t="shared" si="5"/>
        <v>-0.003335919317</v>
      </c>
      <c r="M15" s="30">
        <f t="shared" si="6"/>
        <v>-0.03335919317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31">
        <v>9.0</v>
      </c>
      <c r="D16" s="32" t="s">
        <v>37</v>
      </c>
      <c r="E16" s="23">
        <v>0.1</v>
      </c>
      <c r="F16" s="33">
        <v>22.7</v>
      </c>
      <c r="G16" s="25">
        <f t="shared" si="1"/>
        <v>6.803671954</v>
      </c>
      <c r="H16" s="26">
        <f t="shared" si="2"/>
        <v>6.803671954</v>
      </c>
      <c r="I16" s="27">
        <f t="shared" si="3"/>
        <v>15444.33533</v>
      </c>
      <c r="J16" s="28">
        <f t="shared" si="4"/>
        <v>0.1</v>
      </c>
      <c r="K16" s="35">
        <v>21.25</v>
      </c>
      <c r="L16" s="29">
        <f t="shared" si="5"/>
        <v>-0.006387665198</v>
      </c>
      <c r="M16" s="30">
        <f t="shared" si="6"/>
        <v>-0.06387665198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31">
        <v>10.0</v>
      </c>
      <c r="D17" s="32" t="s">
        <v>38</v>
      </c>
      <c r="E17" s="23">
        <v>0.1</v>
      </c>
      <c r="F17" s="33">
        <v>53.94</v>
      </c>
      <c r="G17" s="25">
        <f t="shared" si="1"/>
        <v>2.863243481</v>
      </c>
      <c r="H17" s="26">
        <f t="shared" si="2"/>
        <v>2.863243481</v>
      </c>
      <c r="I17" s="27">
        <f t="shared" si="3"/>
        <v>15444.33533</v>
      </c>
      <c r="J17" s="28">
        <f t="shared" si="4"/>
        <v>0.1</v>
      </c>
      <c r="K17" s="35">
        <v>48.76</v>
      </c>
      <c r="L17" s="29">
        <f t="shared" si="5"/>
        <v>-0.009603262885</v>
      </c>
      <c r="M17" s="30">
        <f t="shared" si="6"/>
        <v>-0.09603262885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36" t="s">
        <v>24</v>
      </c>
      <c r="D18" s="5"/>
      <c r="E18" s="6"/>
      <c r="F18" s="37">
        <f>D4</f>
        <v>154443.3533</v>
      </c>
      <c r="G18" s="38"/>
      <c r="H18" s="38"/>
      <c r="I18" s="38"/>
      <c r="J18" s="37"/>
      <c r="K18" s="39">
        <f>F4</f>
        <v>161596.8064</v>
      </c>
      <c r="L18" s="40">
        <f t="shared" ref="L18:L19" si="7">(K18/F18-1)</f>
        <v>0.04631764904</v>
      </c>
      <c r="M18" s="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A19" s="1"/>
      <c r="B19" s="1"/>
      <c r="C19" s="36" t="s">
        <v>26</v>
      </c>
      <c r="D19" s="5"/>
      <c r="E19" s="6"/>
      <c r="F19" s="42">
        <v>100967.2</v>
      </c>
      <c r="G19" s="43"/>
      <c r="H19" s="43"/>
      <c r="I19" s="43"/>
      <c r="J19" s="44"/>
      <c r="K19" s="45">
        <v>102673.28</v>
      </c>
      <c r="L19" s="40">
        <f t="shared" si="7"/>
        <v>0.01689736865</v>
      </c>
      <c r="M19" s="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5.75" customHeight="1">
      <c r="A20" s="1"/>
      <c r="B20" s="1"/>
      <c r="C20" s="2"/>
      <c r="D20" s="1"/>
      <c r="E20" s="4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C220" s="47"/>
    </row>
    <row r="221" ht="15.75" customHeight="1">
      <c r="C221" s="47"/>
    </row>
    <row r="222" ht="15.75" customHeight="1">
      <c r="C222" s="47"/>
    </row>
    <row r="223" ht="15.75" customHeight="1">
      <c r="C223" s="47"/>
    </row>
    <row r="224" ht="15.75" customHeight="1">
      <c r="C224" s="47"/>
    </row>
    <row r="225" ht="15.75" customHeight="1">
      <c r="C225" s="47"/>
    </row>
    <row r="226" ht="15.75" customHeight="1">
      <c r="C226" s="47"/>
    </row>
    <row r="227" ht="15.75" customHeight="1">
      <c r="C227" s="47"/>
    </row>
    <row r="228" ht="15.75" customHeight="1">
      <c r="C228" s="47"/>
    </row>
    <row r="229" ht="15.75" customHeight="1">
      <c r="C229" s="47"/>
    </row>
    <row r="230" ht="15.75" customHeight="1">
      <c r="C230" s="47"/>
    </row>
    <row r="231" ht="15.75" customHeight="1">
      <c r="C231" s="47"/>
    </row>
    <row r="232" ht="15.75" customHeight="1">
      <c r="C232" s="47"/>
    </row>
    <row r="233" ht="15.75" customHeight="1">
      <c r="C233" s="47"/>
    </row>
    <row r="234" ht="15.75" customHeight="1">
      <c r="C234" s="47"/>
    </row>
    <row r="235" ht="15.75" customHeight="1">
      <c r="C235" s="47"/>
    </row>
    <row r="236" ht="15.75" customHeight="1">
      <c r="C236" s="47"/>
    </row>
    <row r="237" ht="15.75" customHeight="1">
      <c r="C237" s="47"/>
    </row>
    <row r="238" ht="15.75" customHeight="1">
      <c r="C238" s="47"/>
    </row>
    <row r="239" ht="15.75" customHeight="1">
      <c r="C239" s="47"/>
    </row>
    <row r="240" ht="15.75" customHeight="1">
      <c r="C240" s="47"/>
    </row>
    <row r="241" ht="15.75" customHeight="1">
      <c r="C241" s="47"/>
    </row>
    <row r="242" ht="15.75" customHeight="1">
      <c r="C242" s="47"/>
    </row>
    <row r="243" ht="15.75" customHeight="1">
      <c r="C243" s="47"/>
    </row>
    <row r="244" ht="15.75" customHeight="1">
      <c r="C244" s="47"/>
    </row>
    <row r="245" ht="15.75" customHeight="1">
      <c r="C245" s="47"/>
    </row>
    <row r="246" ht="15.75" customHeight="1">
      <c r="C246" s="47"/>
    </row>
    <row r="247" ht="15.75" customHeight="1">
      <c r="C247" s="47"/>
    </row>
    <row r="248" ht="15.75" customHeight="1">
      <c r="C248" s="47"/>
    </row>
    <row r="249" ht="15.75" customHeight="1">
      <c r="C249" s="47"/>
    </row>
    <row r="250" ht="15.75" customHeight="1">
      <c r="C250" s="47"/>
    </row>
    <row r="251" ht="15.75" customHeight="1">
      <c r="C251" s="47"/>
    </row>
    <row r="252" ht="15.75" customHeight="1">
      <c r="C252" s="47"/>
    </row>
    <row r="253" ht="15.75" customHeight="1">
      <c r="C253" s="47"/>
    </row>
    <row r="254" ht="15.75" customHeight="1">
      <c r="C254" s="47"/>
    </row>
    <row r="255" ht="15.75" customHeight="1">
      <c r="C255" s="47"/>
    </row>
    <row r="256" ht="15.75" customHeight="1">
      <c r="C256" s="47"/>
    </row>
    <row r="257" ht="15.75" customHeight="1">
      <c r="C257" s="47"/>
    </row>
    <row r="258" ht="15.75" customHeight="1">
      <c r="C258" s="47"/>
    </row>
    <row r="259" ht="15.75" customHeight="1">
      <c r="C259" s="47"/>
    </row>
    <row r="260" ht="15.75" customHeight="1">
      <c r="C260" s="47"/>
    </row>
    <row r="261" ht="15.75" customHeight="1">
      <c r="C261" s="47"/>
    </row>
    <row r="262" ht="15.75" customHeight="1">
      <c r="C262" s="47"/>
    </row>
    <row r="263" ht="15.75" customHeight="1">
      <c r="C263" s="47"/>
    </row>
    <row r="264" ht="15.75" customHeight="1">
      <c r="C264" s="47"/>
    </row>
    <row r="265" ht="15.75" customHeight="1">
      <c r="C265" s="47"/>
    </row>
    <row r="266" ht="15.75" customHeight="1">
      <c r="C266" s="47"/>
    </row>
    <row r="267" ht="15.75" customHeight="1">
      <c r="C267" s="47"/>
    </row>
    <row r="268" ht="15.75" customHeight="1">
      <c r="C268" s="47"/>
    </row>
    <row r="269" ht="15.75" customHeight="1">
      <c r="C269" s="47"/>
    </row>
    <row r="270" ht="15.75" customHeight="1">
      <c r="C270" s="47"/>
    </row>
    <row r="271" ht="15.75" customHeight="1">
      <c r="C271" s="47"/>
    </row>
    <row r="272" ht="15.75" customHeight="1">
      <c r="C272" s="47"/>
    </row>
    <row r="273" ht="15.75" customHeight="1">
      <c r="C273" s="47"/>
    </row>
    <row r="274" ht="15.75" customHeight="1">
      <c r="C274" s="47"/>
    </row>
    <row r="275" ht="15.75" customHeight="1">
      <c r="C275" s="47"/>
    </row>
    <row r="276" ht="15.75" customHeight="1">
      <c r="C276" s="47"/>
    </row>
    <row r="277" ht="15.75" customHeight="1">
      <c r="C277" s="47"/>
    </row>
    <row r="278" ht="15.75" customHeight="1">
      <c r="C278" s="47"/>
    </row>
    <row r="279" ht="15.75" customHeight="1">
      <c r="C279" s="47"/>
    </row>
    <row r="280" ht="15.75" customHeight="1">
      <c r="C280" s="47"/>
    </row>
    <row r="281" ht="15.75" customHeight="1">
      <c r="C281" s="47"/>
    </row>
    <row r="282" ht="15.75" customHeight="1">
      <c r="C282" s="47"/>
    </row>
    <row r="283" ht="15.75" customHeight="1">
      <c r="C283" s="47"/>
    </row>
    <row r="284" ht="15.75" customHeight="1">
      <c r="C284" s="47"/>
    </row>
    <row r="285" ht="15.75" customHeight="1">
      <c r="C285" s="47"/>
    </row>
    <row r="286" ht="15.75" customHeight="1">
      <c r="C286" s="47"/>
    </row>
    <row r="287" ht="15.75" customHeight="1">
      <c r="C287" s="47"/>
    </row>
    <row r="288" ht="15.75" customHeight="1">
      <c r="C288" s="47"/>
    </row>
    <row r="289" ht="15.75" customHeight="1">
      <c r="C289" s="47"/>
    </row>
    <row r="290" ht="15.75" customHeight="1">
      <c r="C290" s="47"/>
    </row>
    <row r="291" ht="15.75" customHeight="1">
      <c r="C291" s="47"/>
    </row>
    <row r="292" ht="15.75" customHeight="1">
      <c r="C292" s="47"/>
    </row>
    <row r="293" ht="15.75" customHeight="1">
      <c r="C293" s="47"/>
    </row>
    <row r="294" ht="15.75" customHeight="1">
      <c r="C294" s="47"/>
    </row>
    <row r="295" ht="15.75" customHeight="1">
      <c r="C295" s="47"/>
    </row>
    <row r="296" ht="15.75" customHeight="1">
      <c r="C296" s="47"/>
    </row>
    <row r="297" ht="15.75" customHeight="1">
      <c r="C297" s="47"/>
    </row>
    <row r="298" ht="15.75" customHeight="1">
      <c r="C298" s="47"/>
    </row>
    <row r="299" ht="15.75" customHeight="1">
      <c r="C299" s="47"/>
    </row>
    <row r="300" ht="15.75" customHeight="1">
      <c r="C300" s="47"/>
    </row>
    <row r="301" ht="15.75" customHeight="1">
      <c r="C301" s="47"/>
    </row>
    <row r="302" ht="15.75" customHeight="1">
      <c r="C302" s="47"/>
    </row>
    <row r="303" ht="15.75" customHeight="1">
      <c r="C303" s="47"/>
    </row>
    <row r="304" ht="15.75" customHeight="1">
      <c r="C304" s="47"/>
    </row>
    <row r="305" ht="15.75" customHeight="1">
      <c r="C305" s="47"/>
    </row>
    <row r="306" ht="15.75" customHeight="1">
      <c r="C306" s="47"/>
    </row>
    <row r="307" ht="15.75" customHeight="1">
      <c r="C307" s="47"/>
    </row>
    <row r="308" ht="15.75" customHeight="1">
      <c r="C308" s="47"/>
    </row>
    <row r="309" ht="15.75" customHeight="1">
      <c r="C309" s="47"/>
    </row>
    <row r="310" ht="15.75" customHeight="1">
      <c r="C310" s="47"/>
    </row>
    <row r="311" ht="15.75" customHeight="1">
      <c r="C311" s="47"/>
    </row>
    <row r="312" ht="15.75" customHeight="1">
      <c r="C312" s="47"/>
    </row>
    <row r="313" ht="15.75" customHeight="1">
      <c r="C313" s="47"/>
    </row>
    <row r="314" ht="15.75" customHeight="1">
      <c r="C314" s="47"/>
    </row>
    <row r="315" ht="15.75" customHeight="1">
      <c r="C315" s="47"/>
    </row>
    <row r="316" ht="15.75" customHeight="1">
      <c r="C316" s="47"/>
    </row>
    <row r="317" ht="15.75" customHeight="1">
      <c r="C317" s="47"/>
    </row>
    <row r="318" ht="15.75" customHeight="1">
      <c r="C318" s="47"/>
    </row>
    <row r="319" ht="15.75" customHeight="1">
      <c r="C319" s="47"/>
    </row>
    <row r="320" ht="15.75" customHeight="1">
      <c r="C320" s="47"/>
    </row>
    <row r="321" ht="15.75" customHeight="1">
      <c r="C321" s="47"/>
    </row>
    <row r="322" ht="15.75" customHeight="1">
      <c r="C322" s="47"/>
    </row>
    <row r="323" ht="15.75" customHeight="1">
      <c r="C323" s="47"/>
    </row>
    <row r="324" ht="15.75" customHeight="1">
      <c r="C324" s="47"/>
    </row>
    <row r="325" ht="15.75" customHeight="1">
      <c r="C325" s="47"/>
    </row>
    <row r="326" ht="15.75" customHeight="1">
      <c r="C326" s="47"/>
    </row>
    <row r="327" ht="15.75" customHeight="1">
      <c r="C327" s="47"/>
    </row>
    <row r="328" ht="15.75" customHeight="1">
      <c r="C328" s="47"/>
    </row>
    <row r="329" ht="15.75" customHeight="1">
      <c r="C329" s="47"/>
    </row>
    <row r="330" ht="15.75" customHeight="1">
      <c r="C330" s="47"/>
    </row>
    <row r="331" ht="15.75" customHeight="1">
      <c r="C331" s="47"/>
    </row>
    <row r="332" ht="15.75" customHeight="1">
      <c r="C332" s="47"/>
    </row>
    <row r="333" ht="15.75" customHeight="1">
      <c r="C333" s="47"/>
    </row>
    <row r="334" ht="15.75" customHeight="1">
      <c r="C334" s="47"/>
    </row>
    <row r="335" ht="15.75" customHeight="1">
      <c r="C335" s="47"/>
    </row>
    <row r="336" ht="15.75" customHeight="1">
      <c r="C336" s="47"/>
    </row>
    <row r="337" ht="15.75" customHeight="1">
      <c r="C337" s="47"/>
    </row>
    <row r="338" ht="15.75" customHeight="1">
      <c r="C338" s="47"/>
    </row>
    <row r="339" ht="15.75" customHeight="1">
      <c r="C339" s="47"/>
    </row>
    <row r="340" ht="15.75" customHeight="1">
      <c r="C340" s="47"/>
    </row>
    <row r="341" ht="15.75" customHeight="1">
      <c r="C341" s="47"/>
    </row>
    <row r="342" ht="15.75" customHeight="1">
      <c r="C342" s="47"/>
    </row>
    <row r="343" ht="15.75" customHeight="1">
      <c r="C343" s="47"/>
    </row>
    <row r="344" ht="15.75" customHeight="1">
      <c r="C344" s="47"/>
    </row>
    <row r="345" ht="15.75" customHeight="1">
      <c r="C345" s="47"/>
    </row>
    <row r="346" ht="15.75" customHeight="1">
      <c r="C346" s="47"/>
    </row>
    <row r="347" ht="15.75" customHeight="1">
      <c r="C347" s="47"/>
    </row>
    <row r="348" ht="15.75" customHeight="1">
      <c r="C348" s="47"/>
    </row>
    <row r="349" ht="15.75" customHeight="1">
      <c r="C349" s="47"/>
    </row>
    <row r="350" ht="15.75" customHeight="1">
      <c r="C350" s="47"/>
    </row>
    <row r="351" ht="15.75" customHeight="1">
      <c r="C351" s="47"/>
    </row>
    <row r="352" ht="15.75" customHeight="1">
      <c r="C352" s="47"/>
    </row>
    <row r="353" ht="15.75" customHeight="1">
      <c r="C353" s="47"/>
    </row>
    <row r="354" ht="15.75" customHeight="1">
      <c r="C354" s="47"/>
    </row>
    <row r="355" ht="15.75" customHeight="1">
      <c r="C355" s="47"/>
    </row>
    <row r="356" ht="15.75" customHeight="1">
      <c r="C356" s="47"/>
    </row>
    <row r="357" ht="15.75" customHeight="1">
      <c r="C357" s="47"/>
    </row>
    <row r="358" ht="15.75" customHeight="1">
      <c r="C358" s="47"/>
    </row>
    <row r="359" ht="15.75" customHeight="1">
      <c r="C359" s="47"/>
    </row>
    <row r="360" ht="15.75" customHeight="1">
      <c r="C360" s="47"/>
    </row>
    <row r="361" ht="15.75" customHeight="1">
      <c r="C361" s="47"/>
    </row>
    <row r="362" ht="15.75" customHeight="1">
      <c r="C362" s="47"/>
    </row>
    <row r="363" ht="15.75" customHeight="1">
      <c r="C363" s="47"/>
    </row>
    <row r="364" ht="15.75" customHeight="1">
      <c r="C364" s="47"/>
    </row>
    <row r="365" ht="15.75" customHeight="1">
      <c r="C365" s="47"/>
    </row>
    <row r="366" ht="15.75" customHeight="1">
      <c r="C366" s="47"/>
    </row>
    <row r="367" ht="15.75" customHeight="1">
      <c r="C367" s="47"/>
    </row>
    <row r="368" ht="15.75" customHeight="1">
      <c r="C368" s="47"/>
    </row>
    <row r="369" ht="15.75" customHeight="1">
      <c r="C369" s="47"/>
    </row>
    <row r="370" ht="15.75" customHeight="1">
      <c r="C370" s="47"/>
    </row>
    <row r="371" ht="15.75" customHeight="1">
      <c r="C371" s="47"/>
    </row>
    <row r="372" ht="15.75" customHeight="1">
      <c r="C372" s="47"/>
    </row>
    <row r="373" ht="15.75" customHeight="1">
      <c r="C373" s="47"/>
    </row>
    <row r="374" ht="15.75" customHeight="1">
      <c r="C374" s="47"/>
    </row>
    <row r="375" ht="15.75" customHeight="1">
      <c r="C375" s="47"/>
    </row>
    <row r="376" ht="15.75" customHeight="1">
      <c r="C376" s="47"/>
    </row>
    <row r="377" ht="15.75" customHeight="1">
      <c r="C377" s="47"/>
    </row>
    <row r="378" ht="15.75" customHeight="1">
      <c r="C378" s="47"/>
    </row>
    <row r="379" ht="15.75" customHeight="1">
      <c r="C379" s="47"/>
    </row>
    <row r="380" ht="15.75" customHeight="1">
      <c r="C380" s="47"/>
    </row>
    <row r="381" ht="15.75" customHeight="1">
      <c r="C381" s="47"/>
    </row>
    <row r="382" ht="15.75" customHeight="1">
      <c r="C382" s="47"/>
    </row>
    <row r="383" ht="15.75" customHeight="1">
      <c r="C383" s="47"/>
    </row>
    <row r="384" ht="15.75" customHeight="1">
      <c r="C384" s="47"/>
    </row>
    <row r="385" ht="15.75" customHeight="1">
      <c r="C385" s="47"/>
    </row>
    <row r="386" ht="15.75" customHeight="1">
      <c r="C386" s="47"/>
    </row>
    <row r="387" ht="15.75" customHeight="1">
      <c r="C387" s="47"/>
    </row>
    <row r="388" ht="15.75" customHeight="1">
      <c r="C388" s="47"/>
    </row>
    <row r="389" ht="15.75" customHeight="1">
      <c r="C389" s="47"/>
    </row>
    <row r="390" ht="15.75" customHeight="1">
      <c r="C390" s="47"/>
    </row>
    <row r="391" ht="15.75" customHeight="1">
      <c r="C391" s="47"/>
    </row>
    <row r="392" ht="15.75" customHeight="1">
      <c r="C392" s="47"/>
    </row>
    <row r="393" ht="15.75" customHeight="1">
      <c r="C393" s="47"/>
    </row>
    <row r="394" ht="15.75" customHeight="1">
      <c r="C394" s="47"/>
    </row>
    <row r="395" ht="15.75" customHeight="1">
      <c r="C395" s="47"/>
    </row>
    <row r="396" ht="15.75" customHeight="1">
      <c r="C396" s="47"/>
    </row>
    <row r="397" ht="15.75" customHeight="1">
      <c r="C397" s="47"/>
    </row>
    <row r="398" ht="15.75" customHeight="1">
      <c r="C398" s="47"/>
    </row>
    <row r="399" ht="15.75" customHeight="1">
      <c r="C399" s="47"/>
    </row>
    <row r="400" ht="15.75" customHeight="1">
      <c r="C400" s="47"/>
    </row>
    <row r="401" ht="15.75" customHeight="1">
      <c r="C401" s="47"/>
    </row>
    <row r="402" ht="15.75" customHeight="1">
      <c r="C402" s="47"/>
    </row>
    <row r="403" ht="15.75" customHeight="1">
      <c r="C403" s="47"/>
    </row>
    <row r="404" ht="15.75" customHeight="1">
      <c r="C404" s="47"/>
    </row>
    <row r="405" ht="15.75" customHeight="1">
      <c r="C405" s="47"/>
    </row>
    <row r="406" ht="15.75" customHeight="1">
      <c r="C406" s="47"/>
    </row>
    <row r="407" ht="15.75" customHeight="1">
      <c r="C407" s="47"/>
    </row>
    <row r="408" ht="15.75" customHeight="1">
      <c r="C408" s="47"/>
    </row>
    <row r="409" ht="15.75" customHeight="1">
      <c r="C409" s="47"/>
    </row>
    <row r="410" ht="15.75" customHeight="1">
      <c r="C410" s="47"/>
    </row>
    <row r="411" ht="15.75" customHeight="1">
      <c r="C411" s="47"/>
    </row>
    <row r="412" ht="15.75" customHeight="1">
      <c r="C412" s="47"/>
    </row>
    <row r="413" ht="15.75" customHeight="1">
      <c r="C413" s="47"/>
    </row>
    <row r="414" ht="15.75" customHeight="1">
      <c r="C414" s="47"/>
    </row>
    <row r="415" ht="15.75" customHeight="1">
      <c r="C415" s="47"/>
    </row>
    <row r="416" ht="15.75" customHeight="1">
      <c r="C416" s="47"/>
    </row>
    <row r="417" ht="15.75" customHeight="1">
      <c r="C417" s="47"/>
    </row>
    <row r="418" ht="15.75" customHeight="1">
      <c r="C418" s="47"/>
    </row>
    <row r="419" ht="15.75" customHeight="1">
      <c r="C419" s="47"/>
    </row>
    <row r="420" ht="15.75" customHeight="1">
      <c r="C420" s="47"/>
    </row>
    <row r="421" ht="15.75" customHeight="1">
      <c r="C421" s="47"/>
    </row>
    <row r="422" ht="15.75" customHeight="1">
      <c r="C422" s="47"/>
    </row>
    <row r="423" ht="15.75" customHeight="1">
      <c r="C423" s="47"/>
    </row>
    <row r="424" ht="15.75" customHeight="1">
      <c r="C424" s="47"/>
    </row>
    <row r="425" ht="15.75" customHeight="1">
      <c r="C425" s="47"/>
    </row>
    <row r="426" ht="15.75" customHeight="1">
      <c r="C426" s="47"/>
    </row>
    <row r="427" ht="15.75" customHeight="1">
      <c r="C427" s="47"/>
    </row>
    <row r="428" ht="15.75" customHeight="1">
      <c r="C428" s="47"/>
    </row>
    <row r="429" ht="15.75" customHeight="1">
      <c r="C429" s="47"/>
    </row>
    <row r="430" ht="15.75" customHeight="1">
      <c r="C430" s="47"/>
    </row>
    <row r="431" ht="15.75" customHeight="1">
      <c r="C431" s="47"/>
    </row>
    <row r="432" ht="15.75" customHeight="1">
      <c r="C432" s="47"/>
    </row>
    <row r="433" ht="15.75" customHeight="1">
      <c r="C433" s="47"/>
    </row>
    <row r="434" ht="15.75" customHeight="1">
      <c r="C434" s="47"/>
    </row>
    <row r="435" ht="15.75" customHeight="1">
      <c r="C435" s="47"/>
    </row>
    <row r="436" ht="15.75" customHeight="1">
      <c r="C436" s="47"/>
    </row>
    <row r="437" ht="15.75" customHeight="1">
      <c r="C437" s="47"/>
    </row>
    <row r="438" ht="15.75" customHeight="1">
      <c r="C438" s="47"/>
    </row>
    <row r="439" ht="15.75" customHeight="1">
      <c r="C439" s="47"/>
    </row>
    <row r="440" ht="15.75" customHeight="1">
      <c r="C440" s="47"/>
    </row>
    <row r="441" ht="15.75" customHeight="1">
      <c r="C441" s="47"/>
    </row>
    <row r="442" ht="15.75" customHeight="1">
      <c r="C442" s="47"/>
    </row>
    <row r="443" ht="15.75" customHeight="1">
      <c r="C443" s="47"/>
    </row>
    <row r="444" ht="15.75" customHeight="1">
      <c r="C444" s="47"/>
    </row>
    <row r="445" ht="15.75" customHeight="1">
      <c r="C445" s="47"/>
    </row>
    <row r="446" ht="15.75" customHeight="1">
      <c r="C446" s="47"/>
    </row>
    <row r="447" ht="15.75" customHeight="1">
      <c r="C447" s="47"/>
    </row>
    <row r="448" ht="15.75" customHeight="1">
      <c r="C448" s="47"/>
    </row>
    <row r="449" ht="15.75" customHeight="1">
      <c r="C449" s="47"/>
    </row>
    <row r="450" ht="15.75" customHeight="1">
      <c r="C450" s="47"/>
    </row>
    <row r="451" ht="15.75" customHeight="1">
      <c r="C451" s="47"/>
    </row>
    <row r="452" ht="15.75" customHeight="1">
      <c r="C452" s="47"/>
    </row>
    <row r="453" ht="15.75" customHeight="1">
      <c r="C453" s="47"/>
    </row>
    <row r="454" ht="15.75" customHeight="1">
      <c r="C454" s="47"/>
    </row>
    <row r="455" ht="15.75" customHeight="1">
      <c r="C455" s="47"/>
    </row>
    <row r="456" ht="15.75" customHeight="1">
      <c r="C456" s="47"/>
    </row>
    <row r="457" ht="15.75" customHeight="1">
      <c r="C457" s="47"/>
    </row>
    <row r="458" ht="15.75" customHeight="1">
      <c r="C458" s="47"/>
    </row>
    <row r="459" ht="15.75" customHeight="1">
      <c r="C459" s="47"/>
    </row>
    <row r="460" ht="15.75" customHeight="1">
      <c r="C460" s="47"/>
    </row>
    <row r="461" ht="15.75" customHeight="1">
      <c r="C461" s="47"/>
    </row>
    <row r="462" ht="15.75" customHeight="1">
      <c r="C462" s="47"/>
    </row>
    <row r="463" ht="15.75" customHeight="1">
      <c r="C463" s="47"/>
    </row>
    <row r="464" ht="15.75" customHeight="1">
      <c r="C464" s="47"/>
    </row>
    <row r="465" ht="15.75" customHeight="1">
      <c r="C465" s="47"/>
    </row>
    <row r="466" ht="15.75" customHeight="1">
      <c r="C466" s="47"/>
    </row>
    <row r="467" ht="15.75" customHeight="1">
      <c r="C467" s="47"/>
    </row>
    <row r="468" ht="15.75" customHeight="1">
      <c r="C468" s="47"/>
    </row>
    <row r="469" ht="15.75" customHeight="1">
      <c r="C469" s="47"/>
    </row>
    <row r="470" ht="15.75" customHeight="1">
      <c r="C470" s="47"/>
    </row>
    <row r="471" ht="15.75" customHeight="1">
      <c r="C471" s="47"/>
    </row>
    <row r="472" ht="15.75" customHeight="1">
      <c r="C472" s="47"/>
    </row>
    <row r="473" ht="15.75" customHeight="1">
      <c r="C473" s="47"/>
    </row>
    <row r="474" ht="15.75" customHeight="1">
      <c r="C474" s="47"/>
    </row>
    <row r="475" ht="15.75" customHeight="1">
      <c r="C475" s="47"/>
    </row>
    <row r="476" ht="15.75" customHeight="1">
      <c r="C476" s="47"/>
    </row>
    <row r="477" ht="15.75" customHeight="1">
      <c r="C477" s="47"/>
    </row>
    <row r="478" ht="15.75" customHeight="1">
      <c r="C478" s="47"/>
    </row>
    <row r="479" ht="15.75" customHeight="1">
      <c r="C479" s="47"/>
    </row>
    <row r="480" ht="15.75" customHeight="1">
      <c r="C480" s="47"/>
    </row>
    <row r="481" ht="15.75" customHeight="1">
      <c r="C481" s="47"/>
    </row>
    <row r="482" ht="15.75" customHeight="1">
      <c r="C482" s="47"/>
    </row>
    <row r="483" ht="15.75" customHeight="1">
      <c r="C483" s="47"/>
    </row>
    <row r="484" ht="15.75" customHeight="1">
      <c r="C484" s="47"/>
    </row>
    <row r="485" ht="15.75" customHeight="1">
      <c r="C485" s="47"/>
    </row>
    <row r="486" ht="15.75" customHeight="1">
      <c r="C486" s="47"/>
    </row>
    <row r="487" ht="15.75" customHeight="1">
      <c r="C487" s="47"/>
    </row>
    <row r="488" ht="15.75" customHeight="1">
      <c r="C488" s="47"/>
    </row>
    <row r="489" ht="15.75" customHeight="1">
      <c r="C489" s="47"/>
    </row>
    <row r="490" ht="15.75" customHeight="1">
      <c r="C490" s="47"/>
    </row>
    <row r="491" ht="15.75" customHeight="1">
      <c r="C491" s="47"/>
    </row>
    <row r="492" ht="15.75" customHeight="1">
      <c r="C492" s="47"/>
    </row>
    <row r="493" ht="15.75" customHeight="1">
      <c r="C493" s="47"/>
    </row>
    <row r="494" ht="15.75" customHeight="1">
      <c r="C494" s="47"/>
    </row>
    <row r="495" ht="15.75" customHeight="1">
      <c r="C495" s="47"/>
    </row>
    <row r="496" ht="15.75" customHeight="1">
      <c r="C496" s="47"/>
    </row>
    <row r="497" ht="15.75" customHeight="1">
      <c r="C497" s="47"/>
    </row>
    <row r="498" ht="15.75" customHeight="1">
      <c r="C498" s="47"/>
    </row>
    <row r="499" ht="15.75" customHeight="1">
      <c r="C499" s="47"/>
    </row>
    <row r="500" ht="15.75" customHeight="1">
      <c r="C500" s="47"/>
    </row>
    <row r="501" ht="15.75" customHeight="1">
      <c r="C501" s="47"/>
    </row>
    <row r="502" ht="15.75" customHeight="1">
      <c r="C502" s="47"/>
    </row>
    <row r="503" ht="15.75" customHeight="1">
      <c r="C503" s="47"/>
    </row>
    <row r="504" ht="15.75" customHeight="1">
      <c r="C504" s="47"/>
    </row>
    <row r="505" ht="15.75" customHeight="1">
      <c r="C505" s="47"/>
    </row>
    <row r="506" ht="15.75" customHeight="1">
      <c r="C506" s="47"/>
    </row>
    <row r="507" ht="15.75" customHeight="1">
      <c r="C507" s="47"/>
    </row>
    <row r="508" ht="15.75" customHeight="1">
      <c r="C508" s="47"/>
    </row>
    <row r="509" ht="15.75" customHeight="1">
      <c r="C509" s="47"/>
    </row>
    <row r="510" ht="15.75" customHeight="1">
      <c r="C510" s="47"/>
    </row>
    <row r="511" ht="15.75" customHeight="1">
      <c r="C511" s="47"/>
    </row>
    <row r="512" ht="15.75" customHeight="1">
      <c r="C512" s="47"/>
    </row>
    <row r="513" ht="15.75" customHeight="1">
      <c r="C513" s="47"/>
    </row>
    <row r="514" ht="15.75" customHeight="1">
      <c r="C514" s="47"/>
    </row>
    <row r="515" ht="15.75" customHeight="1">
      <c r="C515" s="47"/>
    </row>
    <row r="516" ht="15.75" customHeight="1">
      <c r="C516" s="47"/>
    </row>
    <row r="517" ht="15.75" customHeight="1">
      <c r="C517" s="47"/>
    </row>
    <row r="518" ht="15.75" customHeight="1">
      <c r="C518" s="47"/>
    </row>
    <row r="519" ht="15.75" customHeight="1">
      <c r="C519" s="47"/>
    </row>
    <row r="520" ht="15.75" customHeight="1">
      <c r="C520" s="47"/>
    </row>
    <row r="521" ht="15.75" customHeight="1">
      <c r="C521" s="47"/>
    </row>
    <row r="522" ht="15.75" customHeight="1">
      <c r="C522" s="47"/>
    </row>
    <row r="523" ht="15.75" customHeight="1">
      <c r="C523" s="47"/>
    </row>
    <row r="524" ht="15.75" customHeight="1">
      <c r="C524" s="47"/>
    </row>
    <row r="525" ht="15.75" customHeight="1">
      <c r="C525" s="47"/>
    </row>
    <row r="526" ht="15.75" customHeight="1">
      <c r="C526" s="47"/>
    </row>
    <row r="527" ht="15.75" customHeight="1">
      <c r="C527" s="47"/>
    </row>
    <row r="528" ht="15.75" customHeight="1">
      <c r="C528" s="47"/>
    </row>
    <row r="529" ht="15.75" customHeight="1">
      <c r="C529" s="47"/>
    </row>
    <row r="530" ht="15.75" customHeight="1">
      <c r="C530" s="47"/>
    </row>
    <row r="531" ht="15.75" customHeight="1">
      <c r="C531" s="47"/>
    </row>
    <row r="532" ht="15.75" customHeight="1">
      <c r="C532" s="47"/>
    </row>
    <row r="533" ht="15.75" customHeight="1">
      <c r="C533" s="47"/>
    </row>
    <row r="534" ht="15.75" customHeight="1">
      <c r="C534" s="47"/>
    </row>
    <row r="535" ht="15.75" customHeight="1">
      <c r="C535" s="47"/>
    </row>
    <row r="536" ht="15.75" customHeight="1">
      <c r="C536" s="47"/>
    </row>
    <row r="537" ht="15.75" customHeight="1">
      <c r="C537" s="47"/>
    </row>
    <row r="538" ht="15.75" customHeight="1">
      <c r="C538" s="47"/>
    </row>
    <row r="539" ht="15.75" customHeight="1">
      <c r="C539" s="47"/>
    </row>
    <row r="540" ht="15.75" customHeight="1">
      <c r="C540" s="47"/>
    </row>
    <row r="541" ht="15.75" customHeight="1">
      <c r="C541" s="47"/>
    </row>
    <row r="542" ht="15.75" customHeight="1">
      <c r="C542" s="47"/>
    </row>
    <row r="543" ht="15.75" customHeight="1">
      <c r="C543" s="47"/>
    </row>
    <row r="544" ht="15.75" customHeight="1">
      <c r="C544" s="47"/>
    </row>
    <row r="545" ht="15.75" customHeight="1">
      <c r="C545" s="47"/>
    </row>
    <row r="546" ht="15.75" customHeight="1">
      <c r="C546" s="47"/>
    </row>
    <row r="547" ht="15.75" customHeight="1">
      <c r="C547" s="47"/>
    </row>
    <row r="548" ht="15.75" customHeight="1">
      <c r="C548" s="47"/>
    </row>
    <row r="549" ht="15.75" customHeight="1">
      <c r="C549" s="47"/>
    </row>
    <row r="550" ht="15.75" customHeight="1">
      <c r="C550" s="47"/>
    </row>
    <row r="551" ht="15.75" customHeight="1">
      <c r="C551" s="47"/>
    </row>
    <row r="552" ht="15.75" customHeight="1">
      <c r="C552" s="47"/>
    </row>
    <row r="553" ht="15.75" customHeight="1">
      <c r="C553" s="47"/>
    </row>
    <row r="554" ht="15.75" customHeight="1">
      <c r="C554" s="47"/>
    </row>
    <row r="555" ht="15.75" customHeight="1">
      <c r="C555" s="47"/>
    </row>
    <row r="556" ht="15.75" customHeight="1">
      <c r="C556" s="47"/>
    </row>
    <row r="557" ht="15.75" customHeight="1">
      <c r="C557" s="47"/>
    </row>
    <row r="558" ht="15.75" customHeight="1">
      <c r="C558" s="47"/>
    </row>
    <row r="559" ht="15.75" customHeight="1">
      <c r="C559" s="47"/>
    </row>
    <row r="560" ht="15.75" customHeight="1">
      <c r="C560" s="47"/>
    </row>
    <row r="561" ht="15.75" customHeight="1">
      <c r="C561" s="47"/>
    </row>
    <row r="562" ht="15.75" customHeight="1">
      <c r="C562" s="47"/>
    </row>
    <row r="563" ht="15.75" customHeight="1">
      <c r="C563" s="47"/>
    </row>
    <row r="564" ht="15.75" customHeight="1">
      <c r="C564" s="47"/>
    </row>
    <row r="565" ht="15.75" customHeight="1">
      <c r="C565" s="47"/>
    </row>
    <row r="566" ht="15.75" customHeight="1">
      <c r="C566" s="47"/>
    </row>
    <row r="567" ht="15.75" customHeight="1">
      <c r="C567" s="47"/>
    </row>
    <row r="568" ht="15.75" customHeight="1">
      <c r="C568" s="47"/>
    </row>
    <row r="569" ht="15.75" customHeight="1">
      <c r="C569" s="47"/>
    </row>
    <row r="570" ht="15.75" customHeight="1">
      <c r="C570" s="47"/>
    </row>
    <row r="571" ht="15.75" customHeight="1">
      <c r="C571" s="47"/>
    </row>
    <row r="572" ht="15.75" customHeight="1">
      <c r="C572" s="47"/>
    </row>
    <row r="573" ht="15.75" customHeight="1">
      <c r="C573" s="47"/>
    </row>
    <row r="574" ht="15.75" customHeight="1">
      <c r="C574" s="47"/>
    </row>
    <row r="575" ht="15.75" customHeight="1">
      <c r="C575" s="47"/>
    </row>
    <row r="576" ht="15.75" customHeight="1">
      <c r="C576" s="47"/>
    </row>
    <row r="577" ht="15.75" customHeight="1">
      <c r="C577" s="47"/>
    </row>
    <row r="578" ht="15.75" customHeight="1">
      <c r="C578" s="47"/>
    </row>
    <row r="579" ht="15.75" customHeight="1">
      <c r="C579" s="47"/>
    </row>
    <row r="580" ht="15.75" customHeight="1">
      <c r="C580" s="47"/>
    </row>
    <row r="581" ht="15.75" customHeight="1">
      <c r="C581" s="47"/>
    </row>
    <row r="582" ht="15.75" customHeight="1">
      <c r="C582" s="47"/>
    </row>
    <row r="583" ht="15.75" customHeight="1">
      <c r="C583" s="47"/>
    </row>
    <row r="584" ht="15.75" customHeight="1">
      <c r="C584" s="47"/>
    </row>
    <row r="585" ht="15.75" customHeight="1">
      <c r="C585" s="47"/>
    </row>
    <row r="586" ht="15.75" customHeight="1">
      <c r="C586" s="47"/>
    </row>
    <row r="587" ht="15.75" customHeight="1">
      <c r="C587" s="47"/>
    </row>
    <row r="588" ht="15.75" customHeight="1">
      <c r="C588" s="47"/>
    </row>
    <row r="589" ht="15.75" customHeight="1">
      <c r="C589" s="47"/>
    </row>
    <row r="590" ht="15.75" customHeight="1">
      <c r="C590" s="47"/>
    </row>
    <row r="591" ht="15.75" customHeight="1">
      <c r="C591" s="47"/>
    </row>
    <row r="592" ht="15.75" customHeight="1">
      <c r="C592" s="47"/>
    </row>
    <row r="593" ht="15.75" customHeight="1">
      <c r="C593" s="47"/>
    </row>
    <row r="594" ht="15.75" customHeight="1">
      <c r="C594" s="47"/>
    </row>
    <row r="595" ht="15.75" customHeight="1">
      <c r="C595" s="47"/>
    </row>
    <row r="596" ht="15.75" customHeight="1">
      <c r="C596" s="47"/>
    </row>
    <row r="597" ht="15.75" customHeight="1">
      <c r="C597" s="47"/>
    </row>
    <row r="598" ht="15.75" customHeight="1">
      <c r="C598" s="47"/>
    </row>
    <row r="599" ht="15.75" customHeight="1">
      <c r="C599" s="47"/>
    </row>
    <row r="600" ht="15.75" customHeight="1">
      <c r="C600" s="47"/>
    </row>
    <row r="601" ht="15.75" customHeight="1">
      <c r="C601" s="47"/>
    </row>
    <row r="602" ht="15.75" customHeight="1">
      <c r="C602" s="47"/>
    </row>
    <row r="603" ht="15.75" customHeight="1">
      <c r="C603" s="47"/>
    </row>
    <row r="604" ht="15.75" customHeight="1">
      <c r="C604" s="47"/>
    </row>
    <row r="605" ht="15.75" customHeight="1">
      <c r="C605" s="47"/>
    </row>
    <row r="606" ht="15.75" customHeight="1">
      <c r="C606" s="47"/>
    </row>
    <row r="607" ht="15.75" customHeight="1">
      <c r="C607" s="47"/>
    </row>
    <row r="608" ht="15.75" customHeight="1">
      <c r="C608" s="47"/>
    </row>
    <row r="609" ht="15.75" customHeight="1">
      <c r="C609" s="47"/>
    </row>
    <row r="610" ht="15.75" customHeight="1">
      <c r="C610" s="47"/>
    </row>
    <row r="611" ht="15.75" customHeight="1">
      <c r="C611" s="47"/>
    </row>
    <row r="612" ht="15.75" customHeight="1">
      <c r="C612" s="47"/>
    </row>
    <row r="613" ht="15.75" customHeight="1">
      <c r="C613" s="47"/>
    </row>
    <row r="614" ht="15.75" customHeight="1">
      <c r="C614" s="47"/>
    </row>
    <row r="615" ht="15.75" customHeight="1">
      <c r="C615" s="47"/>
    </row>
    <row r="616" ht="15.75" customHeight="1">
      <c r="C616" s="47"/>
    </row>
    <row r="617" ht="15.75" customHeight="1">
      <c r="C617" s="47"/>
    </row>
    <row r="618" ht="15.75" customHeight="1">
      <c r="C618" s="47"/>
    </row>
    <row r="619" ht="15.75" customHeight="1">
      <c r="C619" s="47"/>
    </row>
    <row r="620" ht="15.75" customHeight="1">
      <c r="C620" s="47"/>
    </row>
    <row r="621" ht="15.75" customHeight="1">
      <c r="C621" s="47"/>
    </row>
    <row r="622" ht="15.75" customHeight="1">
      <c r="C622" s="47"/>
    </row>
    <row r="623" ht="15.75" customHeight="1">
      <c r="C623" s="47"/>
    </row>
    <row r="624" ht="15.75" customHeight="1">
      <c r="C624" s="47"/>
    </row>
    <row r="625" ht="15.75" customHeight="1">
      <c r="C625" s="47"/>
    </row>
    <row r="626" ht="15.75" customHeight="1">
      <c r="C626" s="47"/>
    </row>
    <row r="627" ht="15.75" customHeight="1">
      <c r="C627" s="47"/>
    </row>
    <row r="628" ht="15.75" customHeight="1">
      <c r="C628" s="47"/>
    </row>
    <row r="629" ht="15.75" customHeight="1">
      <c r="C629" s="47"/>
    </row>
    <row r="630" ht="15.75" customHeight="1">
      <c r="C630" s="47"/>
    </row>
    <row r="631" ht="15.75" customHeight="1">
      <c r="C631" s="47"/>
    </row>
    <row r="632" ht="15.75" customHeight="1">
      <c r="C632" s="47"/>
    </row>
    <row r="633" ht="15.75" customHeight="1">
      <c r="C633" s="47"/>
    </row>
    <row r="634" ht="15.75" customHeight="1">
      <c r="C634" s="47"/>
    </row>
    <row r="635" ht="15.75" customHeight="1">
      <c r="C635" s="47"/>
    </row>
    <row r="636" ht="15.75" customHeight="1">
      <c r="C636" s="47"/>
    </row>
    <row r="637" ht="15.75" customHeight="1">
      <c r="C637" s="47"/>
    </row>
    <row r="638" ht="15.75" customHeight="1">
      <c r="C638" s="47"/>
    </row>
    <row r="639" ht="15.75" customHeight="1">
      <c r="C639" s="47"/>
    </row>
    <row r="640" ht="15.75" customHeight="1">
      <c r="C640" s="47"/>
    </row>
    <row r="641" ht="15.75" customHeight="1">
      <c r="C641" s="47"/>
    </row>
    <row r="642" ht="15.75" customHeight="1">
      <c r="C642" s="47"/>
    </row>
    <row r="643" ht="15.75" customHeight="1">
      <c r="C643" s="47"/>
    </row>
    <row r="644" ht="15.75" customHeight="1">
      <c r="C644" s="47"/>
    </row>
    <row r="645" ht="15.75" customHeight="1">
      <c r="C645" s="47"/>
    </row>
    <row r="646" ht="15.75" customHeight="1">
      <c r="C646" s="47"/>
    </row>
    <row r="647" ht="15.75" customHeight="1">
      <c r="C647" s="47"/>
    </row>
    <row r="648" ht="15.75" customHeight="1">
      <c r="C648" s="47"/>
    </row>
    <row r="649" ht="15.75" customHeight="1">
      <c r="C649" s="47"/>
    </row>
    <row r="650" ht="15.75" customHeight="1">
      <c r="C650" s="47"/>
    </row>
    <row r="651" ht="15.75" customHeight="1">
      <c r="C651" s="47"/>
    </row>
    <row r="652" ht="15.75" customHeight="1">
      <c r="C652" s="47"/>
    </row>
    <row r="653" ht="15.75" customHeight="1">
      <c r="C653" s="47"/>
    </row>
    <row r="654" ht="15.75" customHeight="1">
      <c r="C654" s="47"/>
    </row>
    <row r="655" ht="15.75" customHeight="1">
      <c r="C655" s="47"/>
    </row>
    <row r="656" ht="15.75" customHeight="1">
      <c r="C656" s="47"/>
    </row>
    <row r="657" ht="15.75" customHeight="1">
      <c r="C657" s="47"/>
    </row>
    <row r="658" ht="15.75" customHeight="1">
      <c r="C658" s="47"/>
    </row>
    <row r="659" ht="15.75" customHeight="1">
      <c r="C659" s="47"/>
    </row>
    <row r="660" ht="15.75" customHeight="1">
      <c r="C660" s="47"/>
    </row>
    <row r="661" ht="15.75" customHeight="1">
      <c r="C661" s="47"/>
    </row>
    <row r="662" ht="15.75" customHeight="1">
      <c r="C662" s="47"/>
    </row>
    <row r="663" ht="15.75" customHeight="1">
      <c r="C663" s="47"/>
    </row>
    <row r="664" ht="15.75" customHeight="1">
      <c r="C664" s="47"/>
    </row>
    <row r="665" ht="15.75" customHeight="1">
      <c r="C665" s="47"/>
    </row>
    <row r="666" ht="15.75" customHeight="1">
      <c r="C666" s="47"/>
    </row>
    <row r="667" ht="15.75" customHeight="1">
      <c r="C667" s="47"/>
    </row>
    <row r="668" ht="15.75" customHeight="1">
      <c r="C668" s="47"/>
    </row>
    <row r="669" ht="15.75" customHeight="1">
      <c r="C669" s="47"/>
    </row>
    <row r="670" ht="15.75" customHeight="1">
      <c r="C670" s="47"/>
    </row>
    <row r="671" ht="15.75" customHeight="1">
      <c r="C671" s="47"/>
    </row>
    <row r="672" ht="15.75" customHeight="1">
      <c r="C672" s="47"/>
    </row>
    <row r="673" ht="15.75" customHeight="1">
      <c r="C673" s="47"/>
    </row>
    <row r="674" ht="15.75" customHeight="1">
      <c r="C674" s="47"/>
    </row>
    <row r="675" ht="15.75" customHeight="1">
      <c r="C675" s="47"/>
    </row>
    <row r="676" ht="15.75" customHeight="1">
      <c r="C676" s="47"/>
    </row>
    <row r="677" ht="15.75" customHeight="1">
      <c r="C677" s="47"/>
    </row>
    <row r="678" ht="15.75" customHeight="1">
      <c r="C678" s="47"/>
    </row>
    <row r="679" ht="15.75" customHeight="1">
      <c r="C679" s="47"/>
    </row>
    <row r="680" ht="15.75" customHeight="1">
      <c r="C680" s="47"/>
    </row>
    <row r="681" ht="15.75" customHeight="1">
      <c r="C681" s="47"/>
    </row>
    <row r="682" ht="15.75" customHeight="1">
      <c r="C682" s="47"/>
    </row>
    <row r="683" ht="15.75" customHeight="1">
      <c r="C683" s="47"/>
    </row>
    <row r="684" ht="15.75" customHeight="1">
      <c r="C684" s="47"/>
    </row>
    <row r="685" ht="15.75" customHeight="1">
      <c r="C685" s="47"/>
    </row>
    <row r="686" ht="15.75" customHeight="1">
      <c r="C686" s="47"/>
    </row>
    <row r="687" ht="15.75" customHeight="1">
      <c r="C687" s="47"/>
    </row>
    <row r="688" ht="15.75" customHeight="1">
      <c r="C688" s="47"/>
    </row>
    <row r="689" ht="15.75" customHeight="1">
      <c r="C689" s="47"/>
    </row>
    <row r="690" ht="15.75" customHeight="1">
      <c r="C690" s="47"/>
    </row>
    <row r="691" ht="15.75" customHeight="1">
      <c r="C691" s="47"/>
    </row>
    <row r="692" ht="15.75" customHeight="1">
      <c r="C692" s="47"/>
    </row>
    <row r="693" ht="15.75" customHeight="1">
      <c r="C693" s="47"/>
    </row>
    <row r="694" ht="15.75" customHeight="1">
      <c r="C694" s="47"/>
    </row>
    <row r="695" ht="15.75" customHeight="1">
      <c r="C695" s="47"/>
    </row>
    <row r="696" ht="15.75" customHeight="1">
      <c r="C696" s="47"/>
    </row>
    <row r="697" ht="15.75" customHeight="1">
      <c r="C697" s="47"/>
    </row>
    <row r="698" ht="15.75" customHeight="1">
      <c r="C698" s="47"/>
    </row>
    <row r="699" ht="15.75" customHeight="1">
      <c r="C699" s="47"/>
    </row>
    <row r="700" ht="15.75" customHeight="1">
      <c r="C700" s="47"/>
    </row>
    <row r="701" ht="15.75" customHeight="1">
      <c r="C701" s="47"/>
    </row>
    <row r="702" ht="15.75" customHeight="1">
      <c r="C702" s="47"/>
    </row>
    <row r="703" ht="15.75" customHeight="1">
      <c r="C703" s="47"/>
    </row>
    <row r="704" ht="15.75" customHeight="1">
      <c r="C704" s="47"/>
    </row>
    <row r="705" ht="15.75" customHeight="1">
      <c r="C705" s="47"/>
    </row>
    <row r="706" ht="15.75" customHeight="1">
      <c r="C706" s="47"/>
    </row>
    <row r="707" ht="15.75" customHeight="1">
      <c r="C707" s="47"/>
    </row>
    <row r="708" ht="15.75" customHeight="1">
      <c r="C708" s="47"/>
    </row>
    <row r="709" ht="15.75" customHeight="1">
      <c r="C709" s="47"/>
    </row>
    <row r="710" ht="15.75" customHeight="1">
      <c r="C710" s="47"/>
    </row>
    <row r="711" ht="15.75" customHeight="1">
      <c r="C711" s="47"/>
    </row>
    <row r="712" ht="15.75" customHeight="1">
      <c r="C712" s="47"/>
    </row>
    <row r="713" ht="15.75" customHeight="1">
      <c r="C713" s="47"/>
    </row>
    <row r="714" ht="15.75" customHeight="1">
      <c r="C714" s="47"/>
    </row>
    <row r="715" ht="15.75" customHeight="1">
      <c r="C715" s="47"/>
    </row>
    <row r="716" ht="15.75" customHeight="1">
      <c r="C716" s="47"/>
    </row>
    <row r="717" ht="15.75" customHeight="1">
      <c r="C717" s="47"/>
    </row>
    <row r="718" ht="15.75" customHeight="1">
      <c r="C718" s="47"/>
    </row>
    <row r="719" ht="15.75" customHeight="1">
      <c r="C719" s="47"/>
    </row>
    <row r="720" ht="15.75" customHeight="1">
      <c r="C720" s="47"/>
    </row>
    <row r="721" ht="15.75" customHeight="1">
      <c r="C721" s="47"/>
    </row>
    <row r="722" ht="15.75" customHeight="1">
      <c r="C722" s="47"/>
    </row>
    <row r="723" ht="15.75" customHeight="1">
      <c r="C723" s="47"/>
    </row>
    <row r="724" ht="15.75" customHeight="1">
      <c r="C724" s="47"/>
    </row>
    <row r="725" ht="15.75" customHeight="1">
      <c r="C725" s="47"/>
    </row>
    <row r="726" ht="15.75" customHeight="1">
      <c r="C726" s="47"/>
    </row>
    <row r="727" ht="15.75" customHeight="1">
      <c r="C727" s="47"/>
    </row>
    <row r="728" ht="15.75" customHeight="1">
      <c r="C728" s="47"/>
    </row>
    <row r="729" ht="15.75" customHeight="1">
      <c r="C729" s="47"/>
    </row>
    <row r="730" ht="15.75" customHeight="1">
      <c r="C730" s="47"/>
    </row>
    <row r="731" ht="15.75" customHeight="1">
      <c r="C731" s="47"/>
    </row>
    <row r="732" ht="15.75" customHeight="1">
      <c r="C732" s="47"/>
    </row>
    <row r="733" ht="15.75" customHeight="1">
      <c r="C733" s="47"/>
    </row>
    <row r="734" ht="15.75" customHeight="1">
      <c r="C734" s="47"/>
    </row>
    <row r="735" ht="15.75" customHeight="1">
      <c r="C735" s="47"/>
    </row>
    <row r="736" ht="15.75" customHeight="1">
      <c r="C736" s="47"/>
    </row>
    <row r="737" ht="15.75" customHeight="1">
      <c r="C737" s="47"/>
    </row>
    <row r="738" ht="15.75" customHeight="1">
      <c r="C738" s="47"/>
    </row>
    <row r="739" ht="15.75" customHeight="1">
      <c r="C739" s="47"/>
    </row>
    <row r="740" ht="15.75" customHeight="1">
      <c r="C740" s="47"/>
    </row>
    <row r="741" ht="15.75" customHeight="1">
      <c r="C741" s="47"/>
    </row>
    <row r="742" ht="15.75" customHeight="1">
      <c r="C742" s="47"/>
    </row>
    <row r="743" ht="15.75" customHeight="1">
      <c r="C743" s="47"/>
    </row>
    <row r="744" ht="15.75" customHeight="1">
      <c r="C744" s="47"/>
    </row>
    <row r="745" ht="15.75" customHeight="1">
      <c r="C745" s="47"/>
    </row>
    <row r="746" ht="15.75" customHeight="1">
      <c r="C746" s="47"/>
    </row>
    <row r="747" ht="15.75" customHeight="1">
      <c r="C747" s="47"/>
    </row>
    <row r="748" ht="15.75" customHeight="1">
      <c r="C748" s="47"/>
    </row>
    <row r="749" ht="15.75" customHeight="1">
      <c r="C749" s="47"/>
    </row>
    <row r="750" ht="15.75" customHeight="1">
      <c r="C750" s="47"/>
    </row>
    <row r="751" ht="15.75" customHeight="1">
      <c r="C751" s="47"/>
    </row>
    <row r="752" ht="15.75" customHeight="1">
      <c r="C752" s="47"/>
    </row>
    <row r="753" ht="15.75" customHeight="1">
      <c r="C753" s="47"/>
    </row>
    <row r="754" ht="15.75" customHeight="1">
      <c r="C754" s="47"/>
    </row>
    <row r="755" ht="15.75" customHeight="1">
      <c r="C755" s="47"/>
    </row>
    <row r="756" ht="15.75" customHeight="1">
      <c r="C756" s="47"/>
    </row>
    <row r="757" ht="15.75" customHeight="1">
      <c r="C757" s="47"/>
    </row>
    <row r="758" ht="15.75" customHeight="1">
      <c r="C758" s="47"/>
    </row>
    <row r="759" ht="15.75" customHeight="1">
      <c r="C759" s="47"/>
    </row>
    <row r="760" ht="15.75" customHeight="1">
      <c r="C760" s="47"/>
    </row>
    <row r="761" ht="15.75" customHeight="1">
      <c r="C761" s="47"/>
    </row>
    <row r="762" ht="15.75" customHeight="1">
      <c r="C762" s="47"/>
    </row>
    <row r="763" ht="15.75" customHeight="1">
      <c r="C763" s="47"/>
    </row>
    <row r="764" ht="15.75" customHeight="1">
      <c r="C764" s="47"/>
    </row>
    <row r="765" ht="15.75" customHeight="1">
      <c r="C765" s="47"/>
    </row>
    <row r="766" ht="15.75" customHeight="1">
      <c r="C766" s="47"/>
    </row>
    <row r="767" ht="15.75" customHeight="1">
      <c r="C767" s="47"/>
    </row>
    <row r="768" ht="15.75" customHeight="1">
      <c r="C768" s="47"/>
    </row>
    <row r="769" ht="15.75" customHeight="1">
      <c r="C769" s="47"/>
    </row>
    <row r="770" ht="15.75" customHeight="1">
      <c r="C770" s="47"/>
    </row>
    <row r="771" ht="15.75" customHeight="1">
      <c r="C771" s="47"/>
    </row>
    <row r="772" ht="15.75" customHeight="1">
      <c r="C772" s="47"/>
    </row>
    <row r="773" ht="15.75" customHeight="1">
      <c r="C773" s="47"/>
    </row>
    <row r="774" ht="15.75" customHeight="1">
      <c r="C774" s="47"/>
    </row>
    <row r="775" ht="15.75" customHeight="1">
      <c r="C775" s="47"/>
    </row>
    <row r="776" ht="15.75" customHeight="1">
      <c r="C776" s="47"/>
    </row>
    <row r="777" ht="15.75" customHeight="1">
      <c r="C777" s="47"/>
    </row>
    <row r="778" ht="15.75" customHeight="1">
      <c r="C778" s="47"/>
    </row>
    <row r="779" ht="15.75" customHeight="1">
      <c r="C779" s="47"/>
    </row>
    <row r="780" ht="15.75" customHeight="1">
      <c r="C780" s="47"/>
    </row>
    <row r="781" ht="15.75" customHeight="1">
      <c r="C781" s="47"/>
    </row>
    <row r="782" ht="15.75" customHeight="1">
      <c r="C782" s="47"/>
    </row>
    <row r="783" ht="15.75" customHeight="1">
      <c r="C783" s="47"/>
    </row>
    <row r="784" ht="15.75" customHeight="1">
      <c r="C784" s="47"/>
    </row>
    <row r="785" ht="15.75" customHeight="1">
      <c r="C785" s="47"/>
    </row>
    <row r="786" ht="15.75" customHeight="1">
      <c r="C786" s="47"/>
    </row>
    <row r="787" ht="15.75" customHeight="1">
      <c r="C787" s="47"/>
    </row>
    <row r="788" ht="15.75" customHeight="1">
      <c r="C788" s="47"/>
    </row>
    <row r="789" ht="15.75" customHeight="1">
      <c r="C789" s="47"/>
    </row>
    <row r="790" ht="15.75" customHeight="1">
      <c r="C790" s="47"/>
    </row>
    <row r="791" ht="15.75" customHeight="1">
      <c r="C791" s="47"/>
    </row>
    <row r="792" ht="15.75" customHeight="1">
      <c r="C792" s="47"/>
    </row>
    <row r="793" ht="15.75" customHeight="1">
      <c r="C793" s="47"/>
    </row>
    <row r="794" ht="15.75" customHeight="1">
      <c r="C794" s="47"/>
    </row>
    <row r="795" ht="15.75" customHeight="1">
      <c r="C795" s="47"/>
    </row>
    <row r="796" ht="15.75" customHeight="1">
      <c r="C796" s="47"/>
    </row>
    <row r="797" ht="15.75" customHeight="1">
      <c r="C797" s="47"/>
    </row>
    <row r="798" ht="15.75" customHeight="1">
      <c r="C798" s="47"/>
    </row>
    <row r="799" ht="15.75" customHeight="1">
      <c r="C799" s="47"/>
    </row>
    <row r="800" ht="15.75" customHeight="1">
      <c r="C800" s="47"/>
    </row>
    <row r="801" ht="15.75" customHeight="1">
      <c r="C801" s="47"/>
    </row>
    <row r="802" ht="15.75" customHeight="1">
      <c r="C802" s="47"/>
    </row>
    <row r="803" ht="15.75" customHeight="1">
      <c r="C803" s="47"/>
    </row>
    <row r="804" ht="15.75" customHeight="1">
      <c r="C804" s="47"/>
    </row>
    <row r="805" ht="15.75" customHeight="1">
      <c r="C805" s="47"/>
    </row>
    <row r="806" ht="15.75" customHeight="1">
      <c r="C806" s="47"/>
    </row>
    <row r="807" ht="15.75" customHeight="1">
      <c r="C807" s="47"/>
    </row>
    <row r="808" ht="15.75" customHeight="1">
      <c r="C808" s="47"/>
    </row>
    <row r="809" ht="15.75" customHeight="1">
      <c r="C809" s="47"/>
    </row>
    <row r="810" ht="15.75" customHeight="1">
      <c r="C810" s="47"/>
    </row>
    <row r="811" ht="15.75" customHeight="1">
      <c r="C811" s="47"/>
    </row>
    <row r="812" ht="15.75" customHeight="1">
      <c r="C812" s="47"/>
    </row>
    <row r="813" ht="15.75" customHeight="1">
      <c r="C813" s="47"/>
    </row>
    <row r="814" ht="15.75" customHeight="1">
      <c r="C814" s="47"/>
    </row>
    <row r="815" ht="15.75" customHeight="1">
      <c r="C815" s="47"/>
    </row>
    <row r="816" ht="15.75" customHeight="1">
      <c r="C816" s="47"/>
    </row>
    <row r="817" ht="15.75" customHeight="1">
      <c r="C817" s="47"/>
    </row>
    <row r="818" ht="15.75" customHeight="1">
      <c r="C818" s="47"/>
    </row>
    <row r="819" ht="15.75" customHeight="1">
      <c r="C819" s="47"/>
    </row>
    <row r="820" ht="15.75" customHeight="1">
      <c r="C820" s="47"/>
    </row>
    <row r="821" ht="15.75" customHeight="1">
      <c r="C821" s="47"/>
    </row>
    <row r="822" ht="15.75" customHeight="1">
      <c r="C822" s="47"/>
    </row>
    <row r="823" ht="15.75" customHeight="1">
      <c r="C823" s="47"/>
    </row>
    <row r="824" ht="15.75" customHeight="1">
      <c r="C824" s="47"/>
    </row>
    <row r="825" ht="15.75" customHeight="1">
      <c r="C825" s="47"/>
    </row>
    <row r="826" ht="15.75" customHeight="1">
      <c r="C826" s="47"/>
    </row>
    <row r="827" ht="15.75" customHeight="1">
      <c r="C827" s="47"/>
    </row>
    <row r="828" ht="15.75" customHeight="1">
      <c r="C828" s="47"/>
    </row>
    <row r="829" ht="15.75" customHeight="1">
      <c r="C829" s="47"/>
    </row>
    <row r="830" ht="15.75" customHeight="1">
      <c r="C830" s="47"/>
    </row>
    <row r="831" ht="15.75" customHeight="1">
      <c r="C831" s="47"/>
    </row>
    <row r="832" ht="15.75" customHeight="1">
      <c r="C832" s="47"/>
    </row>
    <row r="833" ht="15.75" customHeight="1">
      <c r="C833" s="47"/>
    </row>
    <row r="834" ht="15.75" customHeight="1">
      <c r="C834" s="47"/>
    </row>
    <row r="835" ht="15.75" customHeight="1">
      <c r="C835" s="47"/>
    </row>
    <row r="836" ht="15.75" customHeight="1">
      <c r="C836" s="47"/>
    </row>
    <row r="837" ht="15.75" customHeight="1">
      <c r="C837" s="47"/>
    </row>
    <row r="838" ht="15.75" customHeight="1">
      <c r="C838" s="47"/>
    </row>
    <row r="839" ht="15.75" customHeight="1">
      <c r="C839" s="47"/>
    </row>
    <row r="840" ht="15.75" customHeight="1">
      <c r="C840" s="47"/>
    </row>
    <row r="841" ht="15.75" customHeight="1">
      <c r="C841" s="47"/>
    </row>
    <row r="842" ht="15.75" customHeight="1">
      <c r="C842" s="47"/>
    </row>
    <row r="843" ht="15.75" customHeight="1">
      <c r="C843" s="47"/>
    </row>
    <row r="844" ht="15.75" customHeight="1">
      <c r="C844" s="47"/>
    </row>
    <row r="845" ht="15.75" customHeight="1">
      <c r="C845" s="47"/>
    </row>
    <row r="846" ht="15.75" customHeight="1">
      <c r="C846" s="47"/>
    </row>
    <row r="847" ht="15.75" customHeight="1">
      <c r="C847" s="47"/>
    </row>
    <row r="848" ht="15.75" customHeight="1">
      <c r="C848" s="47"/>
    </row>
    <row r="849" ht="15.75" customHeight="1">
      <c r="C849" s="47"/>
    </row>
    <row r="850" ht="15.75" customHeight="1">
      <c r="C850" s="47"/>
    </row>
    <row r="851" ht="15.75" customHeight="1">
      <c r="C851" s="47"/>
    </row>
    <row r="852" ht="15.75" customHeight="1">
      <c r="C852" s="47"/>
    </row>
    <row r="853" ht="15.75" customHeight="1">
      <c r="C853" s="47"/>
    </row>
    <row r="854" ht="15.75" customHeight="1">
      <c r="C854" s="47"/>
    </row>
    <row r="855" ht="15.75" customHeight="1">
      <c r="C855" s="47"/>
    </row>
    <row r="856" ht="15.75" customHeight="1">
      <c r="C856" s="47"/>
    </row>
    <row r="857" ht="15.75" customHeight="1">
      <c r="C857" s="47"/>
    </row>
    <row r="858" ht="15.75" customHeight="1">
      <c r="C858" s="47"/>
    </row>
    <row r="859" ht="15.75" customHeight="1">
      <c r="C859" s="47"/>
    </row>
    <row r="860" ht="15.75" customHeight="1">
      <c r="C860" s="47"/>
    </row>
    <row r="861" ht="15.75" customHeight="1">
      <c r="C861" s="47"/>
    </row>
    <row r="862" ht="15.75" customHeight="1">
      <c r="C862" s="47"/>
    </row>
    <row r="863" ht="15.75" customHeight="1">
      <c r="C863" s="47"/>
    </row>
    <row r="864" ht="15.75" customHeight="1">
      <c r="C864" s="47"/>
    </row>
    <row r="865" ht="15.75" customHeight="1">
      <c r="C865" s="47"/>
    </row>
    <row r="866" ht="15.75" customHeight="1">
      <c r="C866" s="47"/>
    </row>
    <row r="867" ht="15.75" customHeight="1">
      <c r="C867" s="47"/>
    </row>
    <row r="868" ht="15.75" customHeight="1">
      <c r="C868" s="47"/>
    </row>
    <row r="869" ht="15.75" customHeight="1">
      <c r="C869" s="47"/>
    </row>
    <row r="870" ht="15.75" customHeight="1">
      <c r="C870" s="47"/>
    </row>
    <row r="871" ht="15.75" customHeight="1">
      <c r="C871" s="47"/>
    </row>
    <row r="872" ht="15.75" customHeight="1">
      <c r="C872" s="47"/>
    </row>
    <row r="873" ht="15.75" customHeight="1">
      <c r="C873" s="47"/>
    </row>
    <row r="874" ht="15.75" customHeight="1">
      <c r="C874" s="47"/>
    </row>
    <row r="875" ht="15.75" customHeight="1">
      <c r="C875" s="47"/>
    </row>
    <row r="876" ht="15.75" customHeight="1">
      <c r="C876" s="47"/>
    </row>
    <row r="877" ht="15.75" customHeight="1">
      <c r="C877" s="47"/>
    </row>
    <row r="878" ht="15.75" customHeight="1">
      <c r="C878" s="47"/>
    </row>
    <row r="879" ht="15.75" customHeight="1">
      <c r="C879" s="47"/>
    </row>
    <row r="880" ht="15.75" customHeight="1">
      <c r="C880" s="47"/>
    </row>
    <row r="881" ht="15.75" customHeight="1">
      <c r="C881" s="47"/>
    </row>
    <row r="882" ht="15.75" customHeight="1">
      <c r="C882" s="47"/>
    </row>
    <row r="883" ht="15.75" customHeight="1">
      <c r="C883" s="47"/>
    </row>
    <row r="884" ht="15.75" customHeight="1">
      <c r="C884" s="47"/>
    </row>
    <row r="885" ht="15.75" customHeight="1">
      <c r="C885" s="47"/>
    </row>
    <row r="886" ht="15.75" customHeight="1">
      <c r="C886" s="47"/>
    </row>
    <row r="887" ht="15.75" customHeight="1">
      <c r="C887" s="47"/>
    </row>
    <row r="888" ht="15.75" customHeight="1">
      <c r="C888" s="47"/>
    </row>
    <row r="889" ht="15.75" customHeight="1">
      <c r="C889" s="47"/>
    </row>
    <row r="890" ht="15.75" customHeight="1">
      <c r="C890" s="47"/>
    </row>
    <row r="891" ht="15.75" customHeight="1">
      <c r="C891" s="47"/>
    </row>
    <row r="892" ht="15.75" customHeight="1">
      <c r="C892" s="47"/>
    </row>
    <row r="893" ht="15.75" customHeight="1">
      <c r="C893" s="47"/>
    </row>
    <row r="894" ht="15.75" customHeight="1">
      <c r="C894" s="47"/>
    </row>
    <row r="895" ht="15.75" customHeight="1">
      <c r="C895" s="47"/>
    </row>
    <row r="896" ht="15.75" customHeight="1">
      <c r="C896" s="47"/>
    </row>
    <row r="897" ht="15.75" customHeight="1">
      <c r="C897" s="47"/>
    </row>
    <row r="898" ht="15.75" customHeight="1">
      <c r="C898" s="47"/>
    </row>
    <row r="899" ht="15.75" customHeight="1">
      <c r="C899" s="47"/>
    </row>
    <row r="900" ht="15.75" customHeight="1">
      <c r="C900" s="47"/>
    </row>
    <row r="901" ht="15.75" customHeight="1">
      <c r="C901" s="47"/>
    </row>
    <row r="902" ht="15.75" customHeight="1">
      <c r="C902" s="47"/>
    </row>
    <row r="903" ht="15.75" customHeight="1">
      <c r="C903" s="47"/>
    </row>
    <row r="904" ht="15.75" customHeight="1">
      <c r="C904" s="47"/>
    </row>
    <row r="905" ht="15.75" customHeight="1">
      <c r="C905" s="47"/>
    </row>
    <row r="906" ht="15.75" customHeight="1">
      <c r="C906" s="47"/>
    </row>
    <row r="907" ht="15.75" customHeight="1">
      <c r="C907" s="47"/>
    </row>
    <row r="908" ht="15.75" customHeight="1">
      <c r="C908" s="47"/>
    </row>
    <row r="909" ht="15.75" customHeight="1">
      <c r="C909" s="47"/>
    </row>
    <row r="910" ht="15.75" customHeight="1">
      <c r="C910" s="47"/>
    </row>
    <row r="911" ht="15.75" customHeight="1">
      <c r="C911" s="47"/>
    </row>
    <row r="912" ht="15.75" customHeight="1">
      <c r="C912" s="47"/>
    </row>
    <row r="913" ht="15.75" customHeight="1">
      <c r="C913" s="47"/>
    </row>
    <row r="914" ht="15.75" customHeight="1">
      <c r="C914" s="47"/>
    </row>
    <row r="915" ht="15.75" customHeight="1">
      <c r="C915" s="47"/>
    </row>
    <row r="916" ht="15.75" customHeight="1">
      <c r="C916" s="47"/>
    </row>
    <row r="917" ht="15.75" customHeight="1">
      <c r="C917" s="47"/>
    </row>
    <row r="918" ht="15.75" customHeight="1">
      <c r="C918" s="47"/>
    </row>
    <row r="919" ht="15.75" customHeight="1">
      <c r="C919" s="47"/>
    </row>
    <row r="920" ht="15.75" customHeight="1">
      <c r="C920" s="47"/>
    </row>
    <row r="921" ht="15.75" customHeight="1">
      <c r="C921" s="47"/>
    </row>
    <row r="922" ht="15.75" customHeight="1">
      <c r="C922" s="47"/>
    </row>
    <row r="923" ht="15.75" customHeight="1">
      <c r="C923" s="47"/>
    </row>
    <row r="924" ht="15.75" customHeight="1">
      <c r="C924" s="47"/>
    </row>
    <row r="925" ht="15.75" customHeight="1">
      <c r="C925" s="47"/>
    </row>
    <row r="926" ht="15.75" customHeight="1">
      <c r="C926" s="47"/>
    </row>
    <row r="927" ht="15.75" customHeight="1">
      <c r="C927" s="47"/>
    </row>
    <row r="928" ht="15.75" customHeight="1">
      <c r="C928" s="47"/>
    </row>
    <row r="929" ht="15.75" customHeight="1">
      <c r="C929" s="47"/>
    </row>
    <row r="930" ht="15.75" customHeight="1">
      <c r="C930" s="47"/>
    </row>
    <row r="931" ht="15.75" customHeight="1">
      <c r="C931" s="47"/>
    </row>
    <row r="932" ht="15.75" customHeight="1">
      <c r="C932" s="47"/>
    </row>
    <row r="933" ht="15.75" customHeight="1">
      <c r="C933" s="47"/>
    </row>
    <row r="934" ht="15.75" customHeight="1">
      <c r="C934" s="47"/>
    </row>
    <row r="935" ht="15.75" customHeight="1">
      <c r="C935" s="47"/>
    </row>
    <row r="936" ht="15.75" customHeight="1">
      <c r="C936" s="47"/>
    </row>
    <row r="937" ht="15.75" customHeight="1">
      <c r="C937" s="47"/>
    </row>
    <row r="938" ht="15.75" customHeight="1">
      <c r="C938" s="47"/>
    </row>
    <row r="939" ht="15.75" customHeight="1">
      <c r="C939" s="47"/>
    </row>
    <row r="940" ht="15.75" customHeight="1">
      <c r="C940" s="47"/>
    </row>
    <row r="941" ht="15.75" customHeight="1">
      <c r="C941" s="47"/>
    </row>
    <row r="942" ht="15.75" customHeight="1">
      <c r="C942" s="47"/>
    </row>
    <row r="943" ht="15.75" customHeight="1">
      <c r="C943" s="47"/>
    </row>
    <row r="944" ht="15.75" customHeight="1">
      <c r="C944" s="47"/>
    </row>
    <row r="945" ht="15.75" customHeight="1">
      <c r="C945" s="47"/>
    </row>
    <row r="946" ht="15.75" customHeight="1">
      <c r="C946" s="47"/>
    </row>
    <row r="947" ht="15.75" customHeight="1">
      <c r="C947" s="47"/>
    </row>
    <row r="948" ht="15.75" customHeight="1">
      <c r="C948" s="47"/>
    </row>
    <row r="949" ht="15.75" customHeight="1">
      <c r="C949" s="47"/>
    </row>
    <row r="950" ht="15.75" customHeight="1">
      <c r="C950" s="47"/>
    </row>
    <row r="951" ht="15.75" customHeight="1">
      <c r="C951" s="47"/>
    </row>
    <row r="952" ht="15.75" customHeight="1">
      <c r="C952" s="47"/>
    </row>
    <row r="953" ht="15.75" customHeight="1">
      <c r="C953" s="47"/>
    </row>
    <row r="954" ht="15.75" customHeight="1">
      <c r="C954" s="47"/>
    </row>
    <row r="955" ht="15.75" customHeight="1">
      <c r="C955" s="47"/>
    </row>
    <row r="956" ht="15.75" customHeight="1">
      <c r="C956" s="47"/>
    </row>
    <row r="957" ht="15.75" customHeight="1">
      <c r="C957" s="47"/>
    </row>
    <row r="958" ht="15.75" customHeight="1">
      <c r="C958" s="47"/>
    </row>
    <row r="959" ht="15.75" customHeight="1">
      <c r="C959" s="47"/>
    </row>
    <row r="960" ht="15.75" customHeight="1">
      <c r="C960" s="47"/>
    </row>
    <row r="961" ht="15.75" customHeight="1">
      <c r="C961" s="47"/>
    </row>
    <row r="962" ht="15.75" customHeight="1">
      <c r="C962" s="47"/>
    </row>
    <row r="963" ht="15.75" customHeight="1">
      <c r="C963" s="47"/>
    </row>
    <row r="964" ht="15.75" customHeight="1">
      <c r="C964" s="47"/>
    </row>
    <row r="965" ht="15.75" customHeight="1">
      <c r="C965" s="47"/>
    </row>
    <row r="966" ht="15.75" customHeight="1">
      <c r="C966" s="47"/>
    </row>
    <row r="967" ht="15.75" customHeight="1">
      <c r="C967" s="47"/>
    </row>
    <row r="968" ht="15.75" customHeight="1">
      <c r="C968" s="47"/>
    </row>
    <row r="969" ht="15.75" customHeight="1">
      <c r="C969" s="47"/>
    </row>
    <row r="970" ht="15.75" customHeight="1">
      <c r="C970" s="47"/>
    </row>
    <row r="971" ht="15.75" customHeight="1">
      <c r="C971" s="47"/>
    </row>
    <row r="972" ht="15.75" customHeight="1">
      <c r="C972" s="47"/>
    </row>
    <row r="973" ht="15.75" customHeight="1">
      <c r="C973" s="47"/>
    </row>
    <row r="974" ht="15.75" customHeight="1">
      <c r="C974" s="47"/>
    </row>
    <row r="975" ht="15.75" customHeight="1">
      <c r="C975" s="47"/>
    </row>
    <row r="976" ht="15.75" customHeight="1">
      <c r="C976" s="47"/>
    </row>
    <row r="977" ht="15.75" customHeight="1">
      <c r="C977" s="47"/>
    </row>
    <row r="978" ht="15.75" customHeight="1">
      <c r="C978" s="47"/>
    </row>
    <row r="979" ht="15.75" customHeight="1">
      <c r="C979" s="47"/>
    </row>
    <row r="980" ht="15.75" customHeight="1">
      <c r="C980" s="47"/>
    </row>
    <row r="981" ht="15.75" customHeight="1">
      <c r="C981" s="47"/>
    </row>
    <row r="982" ht="15.75" customHeight="1">
      <c r="C982" s="47"/>
    </row>
    <row r="983" ht="15.75" customHeight="1">
      <c r="C983" s="47"/>
    </row>
    <row r="984" ht="15.75" customHeight="1">
      <c r="C984" s="47"/>
    </row>
    <row r="985" ht="15.75" customHeight="1">
      <c r="C985" s="47"/>
    </row>
    <row r="986" ht="15.75" customHeight="1">
      <c r="C986" s="47"/>
    </row>
    <row r="987" ht="15.75" customHeight="1">
      <c r="C987" s="47"/>
    </row>
    <row r="988" ht="15.75" customHeight="1">
      <c r="C988" s="47"/>
    </row>
    <row r="989" ht="15.75" customHeight="1">
      <c r="C989" s="47"/>
    </row>
    <row r="990" ht="15.75" customHeight="1">
      <c r="C990" s="47"/>
    </row>
    <row r="991" ht="15.75" customHeight="1">
      <c r="C991" s="47"/>
    </row>
    <row r="992" ht="15.75" customHeight="1">
      <c r="C992" s="47"/>
    </row>
    <row r="993" ht="15.75" customHeight="1">
      <c r="C993" s="47"/>
    </row>
    <row r="994" ht="15.75" customHeight="1">
      <c r="C994" s="47"/>
    </row>
    <row r="995" ht="15.75" customHeight="1">
      <c r="C995" s="47"/>
    </row>
    <row r="996" ht="15.75" customHeight="1">
      <c r="C996" s="47"/>
    </row>
    <row r="997" ht="15.75" customHeight="1">
      <c r="C997" s="47"/>
    </row>
    <row r="998" ht="15.75" customHeight="1">
      <c r="C998" s="47"/>
    </row>
    <row r="999" ht="15.75" customHeight="1">
      <c r="C999" s="47"/>
    </row>
    <row r="1000" ht="15.75" customHeight="1">
      <c r="C1000" s="47"/>
    </row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2020-05-03T02:55:49Z</dcterms:created>
  <dc:creator>Igor Simões</dc:creator>
</cp:coreProperties>
</file>