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9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Abril" sheetId="1" state="hidden" r:id="rId2"/>
    <sheet name="Maio" sheetId="2" state="visible" r:id="rId3"/>
    <sheet name="Junho" sheetId="3" state="visible" r:id="rId4"/>
    <sheet name="Julho" sheetId="4" state="visible" r:id="rId5"/>
    <sheet name="Agosto" sheetId="5" state="visible" r:id="rId6"/>
    <sheet name="Setembro" sheetId="6" state="visible" r:id="rId7"/>
    <sheet name="Outubro" sheetId="7" state="visible" r:id="rId8"/>
    <sheet name="Novembro" sheetId="8" state="visible" r:id="rId9"/>
    <sheet name="Dezembro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<sst xmlns="http://schemas.openxmlformats.org/spreadsheetml/2006/main" count="278" uniqueCount="39">
  <si>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</si>
  <si>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</si>
  <si>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</si>
  <si>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</si>
  <si>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</si>
  <si>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</si>
  <si>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</si>
  <si>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</si>
  <si>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</si>
  <si>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</si>
  <si>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</si>
  <si>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</si>
  <si>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</si>
  <si>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</si>
  <si>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</si>
  <si>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</si>
  <si>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</si>
  <si>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ITSA4</t>
  </si>
  <si>
    <t xml:space="preserve">VALE3</t>
  </si>
  <si>
    <t xml:space="preserve">VVAR3</t>
  </si>
  <si>
    <t xml:space="preserve">PETR4</t>
  </si>
  <si>
    <t xml:space="preserve">SLCE3</t>
  </si>
  <si>
    <t xml:space="preserve">BEEF3</t>
  </si>
  <si>
    <t xml:space="preserve">LOGN3</t>
  </si>
  <si>
    <t xml:space="preserve">KLBN11</t>
  </si>
  <si>
    <t xml:space="preserve">COGN3</t>
  </si>
  <si>
    <t xml:space="preserve">SQIA3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</si>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</sst>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729000</xdr:colOff>
      <xdr:row>5</xdr:row>
      <xdr:rowOff>198720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5840" cy="129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729000</xdr:colOff>
      <xdr:row>5</xdr:row>
      <xdr:rowOff>198720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5840" cy="129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729000</xdr:colOff>
      <xdr:row>5</xdr:row>
      <xdr:rowOff>198720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5840" cy="129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729000</xdr:colOff>
      <xdr:row>5</xdr:row>
      <xdr:rowOff>198720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5840" cy="129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729000</xdr:colOff>
      <xdr:row>5</xdr:row>
      <xdr:rowOff>198720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5840" cy="129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729000</xdr:colOff>
      <xdr:row>5</xdr:row>
      <xdr:rowOff>198720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5840" cy="129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729000</xdr:colOff>
      <xdr:row>5</xdr:row>
      <xdr:rowOff>198720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5840" cy="129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729000</xdr:colOff>
      <xdr:row>5</xdr:row>
      <xdr:rowOff>198720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5840" cy="129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729000</xdr:colOff>
      <xdr:row>5</xdr:row>
      <xdr:rowOff>198720</xdr:rowOff>
    </xdr:to>
    <xdr:pic>
      <xdr:nvPicPr>
        <xdr:cNvPr id="8" name="image1.png" descr=""/>
        <xdr:cNvPicPr/>
      </xdr:nvPicPr>
      <xdr:blipFill>
        <a:blip r:embed="rId1"/>
        <a:stretch/>
      </xdr:blipFill>
      <xdr:spPr>
        <a:xfrm>
          <a:off x="85680" y="76320"/>
          <a:ext cx="1455840" cy="1293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0.25393219610466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99575.4</v>
      </c>
      <c r="F4" s="15" t="n">
        <f aca="false">(E4*I2)+E4+(D4-E4)</f>
        <v>125285.4</v>
      </c>
      <c r="G4" s="3"/>
      <c r="H4" s="3"/>
      <c r="I4" s="16" t="n">
        <f aca="false">F4/D4-1</f>
        <v>0.252854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</v>
      </c>
      <c r="F8" s="24" t="n">
        <v>8.77</v>
      </c>
      <c r="G8" s="25" t="n">
        <f aca="false">((E8*$D$4)/100)/F8</f>
        <v>11.4025085518814</v>
      </c>
      <c r="H8" s="26" t="n">
        <v>11.4</v>
      </c>
      <c r="I8" s="27" t="n">
        <f aca="false">H8*F8*100</f>
        <v>9997.8</v>
      </c>
      <c r="J8" s="28" t="n">
        <f aca="false">I8/$E$4</f>
        <v>0.100404316728831</v>
      </c>
      <c r="K8" s="29" t="n">
        <v>9</v>
      </c>
      <c r="L8" s="30" t="n">
        <f aca="false">IFERROR((K8/F8-1)*J8,0)</f>
        <v>0.0026331804843365</v>
      </c>
      <c r="M8" s="31" t="n">
        <f aca="false">IFERROR(L8/J8,0)</f>
        <v>0.0262257696693273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18</v>
      </c>
      <c r="E9" s="23" t="n">
        <v>0.1</v>
      </c>
      <c r="F9" s="24" t="n">
        <v>43.22</v>
      </c>
      <c r="G9" s="25" t="n">
        <f aca="false">((E9*$D$4)/100)/F9</f>
        <v>2.313743637205</v>
      </c>
      <c r="H9" s="26" t="n">
        <v>2.3</v>
      </c>
      <c r="I9" s="27" t="n">
        <f aca="false">H9*F9*100</f>
        <v>9940.6</v>
      </c>
      <c r="J9" s="28" t="n">
        <f aca="false">I9/$E$4</f>
        <v>0.0998298776605466</v>
      </c>
      <c r="K9" s="29" t="n">
        <v>44.86</v>
      </c>
      <c r="L9" s="30" t="n">
        <f aca="false">IFERROR((K9/F9-1)*J9,0)</f>
        <v>0.00378808420553672</v>
      </c>
      <c r="M9" s="31" t="n">
        <f aca="false">IFERROR(L9/J9,0)</f>
        <v>0.0379453956501621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</v>
      </c>
      <c r="F10" s="24" t="n">
        <v>5.28</v>
      </c>
      <c r="G10" s="25" t="n">
        <f aca="false">((E10*$D$4)/100)/F10</f>
        <v>18.9393939393939</v>
      </c>
      <c r="H10" s="26" t="n">
        <v>18.9</v>
      </c>
      <c r="I10" s="27" t="n">
        <f aca="false">H10*F10*100</f>
        <v>9979.2</v>
      </c>
      <c r="J10" s="28" t="n">
        <f aca="false">I10/$E$4</f>
        <v>0.100217523605228</v>
      </c>
      <c r="K10" s="29" t="n">
        <v>9.18</v>
      </c>
      <c r="L10" s="30" t="n">
        <f aca="false">IFERROR((K10/F10-1)*J10,0)</f>
        <v>0.0740243072084069</v>
      </c>
      <c r="M10" s="31" t="n">
        <f aca="false">IFERROR(L10/J10,0)</f>
        <v>0.738636363636364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13.99</v>
      </c>
      <c r="G11" s="25" t="n">
        <f aca="false">((E11*$D$4)/100)/F11</f>
        <v>7.14796283059328</v>
      </c>
      <c r="H11" s="26" t="n">
        <v>7.1</v>
      </c>
      <c r="I11" s="27" t="n">
        <f aca="false">H11*F11*100</f>
        <v>9932.9</v>
      </c>
      <c r="J11" s="28" t="n">
        <f aca="false">I11/$E$4</f>
        <v>0.0997525493244315</v>
      </c>
      <c r="K11" s="29" t="n">
        <v>18.05</v>
      </c>
      <c r="L11" s="30" t="n">
        <f aca="false">IFERROR((K11/F11-1)*J11,0)</f>
        <v>0.0289489171020151</v>
      </c>
      <c r="M11" s="31" t="n">
        <f aca="false">IFERROR(L11/J11,0)</f>
        <v>0.290207290922087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23" t="n">
        <v>0.1</v>
      </c>
      <c r="F12" s="24" t="n">
        <v>22.7</v>
      </c>
      <c r="G12" s="25" t="n">
        <f aca="false">((E12*$D$4)/100)/F12</f>
        <v>4.40528634361234</v>
      </c>
      <c r="H12" s="26" t="n">
        <v>4.4</v>
      </c>
      <c r="I12" s="27" t="n">
        <f aca="false">H12*F12*100</f>
        <v>9988</v>
      </c>
      <c r="J12" s="28" t="n">
        <f aca="false">I12/$E$4</f>
        <v>0.100305898846502</v>
      </c>
      <c r="K12" s="29" t="n">
        <v>24</v>
      </c>
      <c r="L12" s="30" t="n">
        <f aca="false">IFERROR((K12/F12-1)*J12,0)</f>
        <v>0.00574439068283934</v>
      </c>
      <c r="M12" s="31" t="n">
        <f aca="false">IFERROR(L12/J12,0)</f>
        <v>0.0572687224669604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3" t="n">
        <v>0.1</v>
      </c>
      <c r="F13" s="24" t="n">
        <v>7.95</v>
      </c>
      <c r="G13" s="25" t="n">
        <f aca="false">((E13*$D$4)/100)/F13</f>
        <v>12.5786163522013</v>
      </c>
      <c r="H13" s="26" t="n">
        <v>12.5</v>
      </c>
      <c r="I13" s="27" t="n">
        <f aca="false">H13*F13*100</f>
        <v>9937.5</v>
      </c>
      <c r="J13" s="28" t="n">
        <f aca="false">I13/$E$4</f>
        <v>0.0997987454732795</v>
      </c>
      <c r="K13" s="29" t="n">
        <v>12.26</v>
      </c>
      <c r="L13" s="30" t="n">
        <f aca="false">IFERROR((K13/F13-1)*J13,0)</f>
        <v>0.0541047286779666</v>
      </c>
      <c r="M13" s="31" t="n">
        <f aca="false">IFERROR(L13/J13,0)</f>
        <v>0.542138364779874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23</v>
      </c>
      <c r="E14" s="23" t="n">
        <v>0.1</v>
      </c>
      <c r="F14" s="24" t="n">
        <v>14.26</v>
      </c>
      <c r="G14" s="25" t="n">
        <f aca="false">((E14*$D$4)/100)/F14</f>
        <v>7.01262272089762</v>
      </c>
      <c r="H14" s="26" t="n">
        <v>7</v>
      </c>
      <c r="I14" s="27" t="n">
        <f aca="false">H14*F14*100</f>
        <v>9982</v>
      </c>
      <c r="J14" s="28" t="n">
        <f aca="false">I14/$E$4</f>
        <v>0.100245643000179</v>
      </c>
      <c r="K14" s="29" t="n">
        <v>13.75</v>
      </c>
      <c r="L14" s="30" t="n">
        <f aca="false">IFERROR((K14/F14-1)*J14,0)</f>
        <v>-0.00358522285624763</v>
      </c>
      <c r="M14" s="31" t="n">
        <f aca="false">IFERROR(L14/J14,0)</f>
        <v>-0.0357643758765779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24</v>
      </c>
      <c r="E15" s="23" t="n">
        <v>0.1</v>
      </c>
      <c r="F15" s="24" t="n">
        <v>15.99</v>
      </c>
      <c r="G15" s="25" t="n">
        <f aca="false">((E15*$D$4)/100)/F15</f>
        <v>6.25390869293308</v>
      </c>
      <c r="H15" s="26" t="n">
        <v>6.2</v>
      </c>
      <c r="I15" s="27" t="n">
        <f aca="false">H15*F15*100</f>
        <v>9913.8</v>
      </c>
      <c r="J15" s="28" t="n">
        <f aca="false">I15/$E$4</f>
        <v>0.0995607348803018</v>
      </c>
      <c r="K15" s="29" t="n">
        <v>17.81</v>
      </c>
      <c r="L15" s="30" t="n">
        <f aca="false">IFERROR((K15/F15-1)*J15,0)</f>
        <v>0.0113321161652376</v>
      </c>
      <c r="M15" s="31" t="n">
        <f aca="false">IFERROR(L15/J15,0)</f>
        <v>0.113821138211382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25</v>
      </c>
      <c r="E16" s="23" t="n">
        <v>0.1</v>
      </c>
      <c r="F16" s="24" t="n">
        <v>4</v>
      </c>
      <c r="G16" s="25" t="n">
        <f aca="false">((E16*$D$4)/100)/F16</f>
        <v>25</v>
      </c>
      <c r="H16" s="26" t="n">
        <v>25</v>
      </c>
      <c r="I16" s="27" t="n">
        <f aca="false">H16*F16*100</f>
        <v>10000</v>
      </c>
      <c r="J16" s="28" t="n">
        <f aca="false">I16/$E$4</f>
        <v>0.100426410539149</v>
      </c>
      <c r="K16" s="29" t="n">
        <v>5.54</v>
      </c>
      <c r="L16" s="30" t="n">
        <f aca="false">IFERROR((K16/F16-1)*J16,0)</f>
        <v>0.0386641680575724</v>
      </c>
      <c r="M16" s="31" t="n">
        <f aca="false">IFERROR(L16/J16,0)</f>
        <v>0.385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26</v>
      </c>
      <c r="E17" s="23" t="n">
        <v>0.1</v>
      </c>
      <c r="F17" s="24" t="n">
        <v>15.72</v>
      </c>
      <c r="G17" s="25" t="n">
        <f aca="false">((E17*$D$4)/100)/F17</f>
        <v>6.36132315521629</v>
      </c>
      <c r="H17" s="26" t="n">
        <v>6.3</v>
      </c>
      <c r="I17" s="27" t="n">
        <f aca="false">H17*F17*100</f>
        <v>9903.6</v>
      </c>
      <c r="J17" s="28" t="n">
        <f aca="false">I17/$E$4</f>
        <v>0.0994582999415518</v>
      </c>
      <c r="K17" s="29" t="n">
        <v>21.77</v>
      </c>
      <c r="L17" s="30" t="n">
        <f aca="false">IFERROR((K17/F17-1)*J17,0)</f>
        <v>0.0382775263769967</v>
      </c>
      <c r="M17" s="31" t="n">
        <f aca="false">IFERROR(L17/J17,0)</f>
        <v>0.384860050890585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125285.4</v>
      </c>
      <c r="L18" s="38" t="n">
        <f aca="false">(K18/F18-1)</f>
        <v>0.252854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73019.76</v>
      </c>
      <c r="G19" s="41"/>
      <c r="H19" s="41"/>
      <c r="I19" s="41"/>
      <c r="J19" s="42"/>
      <c r="K19" s="43" t="n">
        <v>80505.89</v>
      </c>
      <c r="L19" s="38" t="n">
        <f aca="false">(K19/F19-1)</f>
        <v>0.102521974873651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C2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0.0739051770550009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99929.4</v>
      </c>
      <c r="F4" s="15" t="n">
        <f aca="false">(E4*I2)+E4+(D4-E4)</f>
        <v>107385.3</v>
      </c>
      <c r="G4" s="3"/>
      <c r="H4" s="3"/>
      <c r="I4" s="16" t="n">
        <f aca="false">F4/D4-1</f>
        <v>0.0738529999999999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</v>
      </c>
      <c r="F8" s="24" t="n">
        <v>9</v>
      </c>
      <c r="G8" s="25" t="n">
        <f aca="false">((E8*$D$4)/100)/F8</f>
        <v>11.1111111111111</v>
      </c>
      <c r="H8" s="26" t="n">
        <v>11.5</v>
      </c>
      <c r="I8" s="27" t="n">
        <f aca="false">H8*F8*100</f>
        <v>10350</v>
      </c>
      <c r="J8" s="28" t="n">
        <f aca="false">I8/$E$4</f>
        <v>0.103573122624573</v>
      </c>
      <c r="K8" s="29" t="n">
        <v>8.86</v>
      </c>
      <c r="L8" s="30" t="n">
        <f aca="false">IFERROR((K8/F8-1)*J8,0)</f>
        <v>-0.00161113746304892</v>
      </c>
      <c r="M8" s="31" t="n">
        <f aca="false">IFERROR(L8/J8,0)</f>
        <v>-0.0155555555555557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18</v>
      </c>
      <c r="E9" s="23" t="n">
        <v>0.1</v>
      </c>
      <c r="F9" s="24" t="n">
        <v>44.86</v>
      </c>
      <c r="G9" s="25" t="n">
        <f aca="false">((E9*$D$4)/100)/F9</f>
        <v>2.22915737851092</v>
      </c>
      <c r="H9" s="26" t="n">
        <v>2.2</v>
      </c>
      <c r="I9" s="27" t="n">
        <f aca="false">H9*F9*100</f>
        <v>9869.2</v>
      </c>
      <c r="J9" s="28" t="n">
        <f aca="false">I9/$E$4</f>
        <v>0.0987617257783996</v>
      </c>
      <c r="K9" s="29" t="n">
        <v>53</v>
      </c>
      <c r="L9" s="30" t="n">
        <f aca="false">IFERROR((K9/F9-1)*J9,0)</f>
        <v>0.0179206519802981</v>
      </c>
      <c r="M9" s="31" t="n">
        <f aca="false">IFERROR(L9/J9,0)</f>
        <v>0.181453410610789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</v>
      </c>
      <c r="F10" s="24" t="n">
        <v>9.18</v>
      </c>
      <c r="G10" s="25" t="n">
        <f aca="false">((E10*$D$4)/100)/F10</f>
        <v>10.8932461873638</v>
      </c>
      <c r="H10" s="26" t="n">
        <v>10.9</v>
      </c>
      <c r="I10" s="27" t="n">
        <f aca="false">H10*F10*100</f>
        <v>10006.2</v>
      </c>
      <c r="J10" s="28" t="n">
        <f aca="false">I10/$E$4</f>
        <v>0.100132693681739</v>
      </c>
      <c r="K10" s="29" t="n">
        <v>12.4</v>
      </c>
      <c r="L10" s="30" t="n">
        <f aca="false">IFERROR((K10/F10-1)*J10,0)</f>
        <v>0.0351227966944663</v>
      </c>
      <c r="M10" s="31" t="n">
        <f aca="false">IFERROR(L10/J10,0)</f>
        <v>0.350762527233116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18.05</v>
      </c>
      <c r="G11" s="25" t="n">
        <f aca="false">((E11*$D$4)/100)/F11</f>
        <v>5.54016620498615</v>
      </c>
      <c r="H11" s="26" t="n">
        <v>5.5</v>
      </c>
      <c r="I11" s="27" t="n">
        <f aca="false">H11*F11*100</f>
        <v>9927.5</v>
      </c>
      <c r="J11" s="28" t="n">
        <f aca="false">I11/$E$4</f>
        <v>0.0993451376671931</v>
      </c>
      <c r="K11" s="29" t="n">
        <v>20.34</v>
      </c>
      <c r="L11" s="30" t="n">
        <f aca="false">IFERROR((K11/F11-1)*J11,0)</f>
        <v>0.0126038983522367</v>
      </c>
      <c r="M11" s="31" t="n">
        <f aca="false">IFERROR(L11/J11,0)</f>
        <v>0.126869806094183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23" t="n">
        <v>0.1</v>
      </c>
      <c r="F12" s="24" t="n">
        <v>24</v>
      </c>
      <c r="G12" s="25" t="n">
        <f aca="false">((E12*$D$4)/100)/F12</f>
        <v>4.16666666666667</v>
      </c>
      <c r="H12" s="26" t="n">
        <v>4.2</v>
      </c>
      <c r="I12" s="27" t="n">
        <f aca="false">H12*F12*100</f>
        <v>10080</v>
      </c>
      <c r="J12" s="28" t="n">
        <f aca="false">I12/$E$4</f>
        <v>0.100871215077845</v>
      </c>
      <c r="K12" s="29" t="n">
        <v>24.91</v>
      </c>
      <c r="L12" s="30" t="n">
        <f aca="false">IFERROR((K12/F12-1)*J12,0)</f>
        <v>0.00382470023836828</v>
      </c>
      <c r="M12" s="31" t="n">
        <f aca="false">IFERROR(L12/J12,0)</f>
        <v>0.0379166666666666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3" t="n">
        <v>0.1</v>
      </c>
      <c r="F13" s="24" t="n">
        <v>12.26</v>
      </c>
      <c r="G13" s="25" t="n">
        <f aca="false">((E13*$D$4)/100)/F13</f>
        <v>8.15660685154976</v>
      </c>
      <c r="H13" s="26" t="n">
        <v>8</v>
      </c>
      <c r="I13" s="27" t="n">
        <f aca="false">H13*F13*100</f>
        <v>9808</v>
      </c>
      <c r="J13" s="28" t="n">
        <f aca="false">I13/$E$4</f>
        <v>0.0981492934011412</v>
      </c>
      <c r="K13" s="29" t="n">
        <v>13.39</v>
      </c>
      <c r="L13" s="30" t="n">
        <f aca="false">IFERROR((K13/F13-1)*J13,0)</f>
        <v>0.00904638674904484</v>
      </c>
      <c r="M13" s="31" t="n">
        <f aca="false">IFERROR(L13/J13,0)</f>
        <v>0.0921696574225124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23</v>
      </c>
      <c r="E14" s="23" t="n">
        <v>0.1</v>
      </c>
      <c r="F14" s="24" t="n">
        <v>13.75</v>
      </c>
      <c r="G14" s="25" t="n">
        <f aca="false">((E14*$D$4)/100)/F14</f>
        <v>7.27272727272727</v>
      </c>
      <c r="H14" s="26" t="n">
        <v>7.1</v>
      </c>
      <c r="I14" s="27" t="n">
        <f aca="false">H14*F14*100</f>
        <v>9762.5</v>
      </c>
      <c r="J14" s="28" t="n">
        <f aca="false">I14/$E$4</f>
        <v>0.0976939719441926</v>
      </c>
      <c r="K14" s="29" t="n">
        <v>13.95</v>
      </c>
      <c r="L14" s="30" t="n">
        <f aca="false">IFERROR((K14/F14-1)*J14,0)</f>
        <v>0.00142100322827915</v>
      </c>
      <c r="M14" s="31" t="n">
        <f aca="false">IFERROR(L14/J14,0)</f>
        <v>0.0145454545454544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24</v>
      </c>
      <c r="E15" s="23" t="n">
        <v>0.1</v>
      </c>
      <c r="F15" s="24" t="n">
        <v>17.81</v>
      </c>
      <c r="G15" s="25" t="n">
        <f aca="false">((E15*$D$4)/100)/F15</f>
        <v>5.61482313307131</v>
      </c>
      <c r="H15" s="26" t="n">
        <v>5.6</v>
      </c>
      <c r="I15" s="27" t="n">
        <f aca="false">H15*F15*100</f>
        <v>9973.6</v>
      </c>
      <c r="J15" s="28" t="n">
        <f aca="false">I15/$E$4</f>
        <v>0.0998064633631344</v>
      </c>
      <c r="K15" s="29" t="n">
        <v>19.71</v>
      </c>
      <c r="L15" s="30" t="n">
        <f aca="false">IFERROR((K15/F15-1)*J15,0)</f>
        <v>0.0106475171471059</v>
      </c>
      <c r="M15" s="31" t="n">
        <f aca="false">IFERROR(L15/J15,0)</f>
        <v>0.106681639528355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25</v>
      </c>
      <c r="E16" s="23" t="n">
        <v>0.1</v>
      </c>
      <c r="F16" s="24" t="n">
        <v>5.54</v>
      </c>
      <c r="G16" s="25" t="n">
        <f aca="false">((E16*$D$4)/100)/F16</f>
        <v>18.0505415162455</v>
      </c>
      <c r="H16" s="26" t="n">
        <v>18.3</v>
      </c>
      <c r="I16" s="27" t="n">
        <f aca="false">H16*F16*100</f>
        <v>10138.2</v>
      </c>
      <c r="J16" s="28" t="n">
        <f aca="false">I16/$E$4</f>
        <v>0.10145362626014</v>
      </c>
      <c r="K16" s="29" t="n">
        <v>5.26</v>
      </c>
      <c r="L16" s="30" t="n">
        <f aca="false">IFERROR((K16/F16-1)*J16,0)</f>
        <v>-0.00512762009979046</v>
      </c>
      <c r="M16" s="31" t="n">
        <f aca="false">IFERROR(L16/J16,0)</f>
        <v>-0.0505415162454874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26</v>
      </c>
      <c r="E17" s="23" t="n">
        <v>0.1</v>
      </c>
      <c r="F17" s="24" t="n">
        <v>21.77</v>
      </c>
      <c r="G17" s="25" t="n">
        <f aca="false">((E17*$D$4)/100)/F17</f>
        <v>4.59347726228755</v>
      </c>
      <c r="H17" s="26" t="n">
        <v>4.6</v>
      </c>
      <c r="I17" s="27" t="n">
        <f aca="false">H17*F17*100</f>
        <v>10014.2</v>
      </c>
      <c r="J17" s="28" t="n">
        <f aca="false">I17/$E$4</f>
        <v>0.100212750201642</v>
      </c>
      <c r="K17" s="29" t="n">
        <v>19.61</v>
      </c>
      <c r="L17" s="30" t="n">
        <f aca="false">IFERROR((K17/F17-1)*J17,0)</f>
        <v>-0.009943019771959</v>
      </c>
      <c r="M17" s="31" t="n">
        <f aca="false">IFERROR(L17/J17,0)</f>
        <v>-0.0992191088654111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107385.3</v>
      </c>
      <c r="L18" s="38" t="n">
        <f aca="false">(K18/F18-1)</f>
        <v>0.0738529999999999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3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107385.3</v>
      </c>
      <c r="E4" s="14" t="n">
        <f aca="false">IF(SUM(I8:I17)&lt;=D4,SUM(I8:I17),"VALOR ACIMA DO DISPONÍVEL")</f>
        <v>102868.36</v>
      </c>
      <c r="F4" s="15" t="n">
        <f aca="false">(E4*I2)+E4+(D4-E4)</f>
        <v>112045.73</v>
      </c>
      <c r="G4" s="3"/>
      <c r="H4" s="3"/>
      <c r="I4" s="16" t="n">
        <f aca="false">F4/100000-1</f>
        <v>0.1204573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30</v>
      </c>
      <c r="E8" s="23" t="n">
        <v>0.1</v>
      </c>
      <c r="F8" s="24" t="n">
        <v>16.71</v>
      </c>
      <c r="G8" s="25" t="n">
        <f aca="false">((E8*$D$4)/100)/F8</f>
        <v>6.42640933572711</v>
      </c>
      <c r="H8" s="26" t="n">
        <v>6.27</v>
      </c>
      <c r="I8" s="27" t="n">
        <f aca="false">H8*F8*100</f>
        <v>10477.17</v>
      </c>
      <c r="J8" s="28" t="n">
        <f aca="false">I8/$E$4</f>
        <v>0.101850267662477</v>
      </c>
      <c r="K8" s="29" t="n">
        <v>15.86</v>
      </c>
      <c r="L8" s="30" t="n">
        <f aca="false">IFERROR((K8/F8-1)*J8,0)</f>
        <v>-0.00518089332813317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31</v>
      </c>
      <c r="E9" s="23" t="n">
        <v>0.1</v>
      </c>
      <c r="F9" s="24" t="n">
        <v>35.25</v>
      </c>
      <c r="G9" s="25" t="n">
        <f aca="false">((E9*$D$4)/100)/F9</f>
        <v>3.0463914893617</v>
      </c>
      <c r="H9" s="26" t="n">
        <v>2.97</v>
      </c>
      <c r="I9" s="27" t="n">
        <f aca="false">H9*F9*100</f>
        <v>10469.25</v>
      </c>
      <c r="J9" s="28" t="n">
        <f aca="false">I9/$E$4</f>
        <v>0.101773276058839</v>
      </c>
      <c r="K9" s="29" t="n">
        <v>42.95</v>
      </c>
      <c r="L9" s="30" t="n">
        <f aca="false">IFERROR((K9/F9-1)*J9,0)</f>
        <v>0.0222313255504414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32</v>
      </c>
      <c r="E10" s="23" t="n">
        <v>0.1</v>
      </c>
      <c r="F10" s="24" t="n">
        <v>9.89</v>
      </c>
      <c r="G10" s="25" t="n">
        <f aca="false">((E10*$D$4)/100)/F10</f>
        <v>10.8579676440849</v>
      </c>
      <c r="H10" s="26" t="n">
        <v>10.6</v>
      </c>
      <c r="I10" s="27" t="n">
        <f aca="false">H10*F10*100</f>
        <v>10483.4</v>
      </c>
      <c r="J10" s="28" t="n">
        <f aca="false">I10/$E$4</f>
        <v>0.101910830502207</v>
      </c>
      <c r="K10" s="29" t="n">
        <v>10.19</v>
      </c>
      <c r="L10" s="30" t="n">
        <f aca="false">IFERROR((K10/F10-1)*J10,0)</f>
        <v>0.00309132954000625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33</v>
      </c>
      <c r="E11" s="23" t="n">
        <v>0.1</v>
      </c>
      <c r="F11" s="24" t="n">
        <v>43.47</v>
      </c>
      <c r="G11" s="25" t="n">
        <f aca="false">((E11*$D$4)/100)/F11</f>
        <v>2.47033126293996</v>
      </c>
      <c r="H11" s="26" t="n">
        <v>2.41</v>
      </c>
      <c r="I11" s="27" t="n">
        <f aca="false">H11*F11*100</f>
        <v>10476.27</v>
      </c>
      <c r="J11" s="28" t="n">
        <f aca="false">I11/$E$4</f>
        <v>0.101841518616609</v>
      </c>
      <c r="K11" s="29" t="n">
        <v>48.33</v>
      </c>
      <c r="L11" s="30" t="n">
        <f aca="false">IFERROR((K11/F11-1)*J11,0)</f>
        <v>0.0113860082925401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34</v>
      </c>
      <c r="E12" s="23" t="n">
        <v>0.1</v>
      </c>
      <c r="F12" s="24" t="n">
        <v>29</v>
      </c>
      <c r="G12" s="25" t="n">
        <f aca="false">((E12*$D$4)/100)/F12</f>
        <v>3.70294137931034</v>
      </c>
      <c r="H12" s="26" t="n">
        <v>3.62</v>
      </c>
      <c r="I12" s="27" t="n">
        <f aca="false">H12*F12*100</f>
        <v>10498</v>
      </c>
      <c r="J12" s="28" t="n">
        <f aca="false">I12/$E$4</f>
        <v>0.102052759468509</v>
      </c>
      <c r="K12" s="29" t="n">
        <v>34.66</v>
      </c>
      <c r="L12" s="30" t="n">
        <f aca="false">IFERROR((K12/F12-1)*J12,0)</f>
        <v>0.0199178833997159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35</v>
      </c>
      <c r="E13" s="23" t="n">
        <v>0.1</v>
      </c>
      <c r="F13" s="24" t="n">
        <v>18.9</v>
      </c>
      <c r="G13" s="25" t="n">
        <f aca="false">((E13*$D$4)/100)/F13</f>
        <v>5.68176190476191</v>
      </c>
      <c r="H13" s="26" t="n">
        <v>5.55</v>
      </c>
      <c r="I13" s="27" t="n">
        <f aca="false">H13*F13*100</f>
        <v>10489.5</v>
      </c>
      <c r="J13" s="28" t="n">
        <f aca="false">I13/$E$4</f>
        <v>0.101970129590867</v>
      </c>
      <c r="K13" s="29" t="n">
        <v>19.85</v>
      </c>
      <c r="L13" s="30" t="n">
        <f aca="false">IFERROR((K13/F13-1)*J13,0)</f>
        <v>0.00512548270430288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3" t="n">
        <v>0.1</v>
      </c>
      <c r="F14" s="24" t="n">
        <v>10.76</v>
      </c>
      <c r="G14" s="25" t="n">
        <f aca="false">((E14*$D$4)/100)/F14</f>
        <v>9.98004646840149</v>
      </c>
      <c r="H14" s="26" t="n">
        <v>7.94</v>
      </c>
      <c r="I14" s="27" t="n">
        <f aca="false">H14*F14*100</f>
        <v>8543.44</v>
      </c>
      <c r="J14" s="28" t="n">
        <f aca="false">I14/$E$4</f>
        <v>0.0830521649222366</v>
      </c>
      <c r="K14" s="29" t="n">
        <v>11.85</v>
      </c>
      <c r="L14" s="30" t="n">
        <f aca="false">IFERROR((K14/F14-1)*J14,0)</f>
        <v>0.00841327692985482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17</v>
      </c>
      <c r="E15" s="23" t="n">
        <v>0.1</v>
      </c>
      <c r="F15" s="24" t="n">
        <v>12.89</v>
      </c>
      <c r="G15" s="25" t="n">
        <f aca="false">((E15*$D$4)/100)/F15</f>
        <v>8.33089992242048</v>
      </c>
      <c r="H15" s="26" t="n">
        <v>8.13</v>
      </c>
      <c r="I15" s="27" t="n">
        <f aca="false">H15*F15*100</f>
        <v>10479.57</v>
      </c>
      <c r="J15" s="28" t="n">
        <f aca="false">I15/$E$4</f>
        <v>0.101873598451458</v>
      </c>
      <c r="K15" s="29" t="n">
        <v>12.46</v>
      </c>
      <c r="L15" s="30" t="n">
        <f aca="false">IFERROR((K15/F15-1)*J15,0)</f>
        <v>-0.00339842104997105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3" t="n">
        <v>0.1</v>
      </c>
      <c r="F16" s="24" t="n">
        <v>22.7</v>
      </c>
      <c r="G16" s="25" t="n">
        <f aca="false">((E16*$D$4)/100)/F16</f>
        <v>4.73062995594714</v>
      </c>
      <c r="H16" s="26" t="n">
        <v>4.62</v>
      </c>
      <c r="I16" s="27" t="n">
        <f aca="false">H16*F16*100</f>
        <v>10487.4</v>
      </c>
      <c r="J16" s="28" t="n">
        <f aca="false">I16/$E$4</f>
        <v>0.101949715150509</v>
      </c>
      <c r="K16" s="29" t="n">
        <v>21.25</v>
      </c>
      <c r="L16" s="30" t="n">
        <f aca="false">IFERROR((K16/F16-1)*J16,0)</f>
        <v>-0.00651220647437171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3" t="n">
        <v>0.1</v>
      </c>
      <c r="F17" s="24" t="n">
        <v>53.94</v>
      </c>
      <c r="G17" s="25" t="n">
        <f aca="false">((E17*$D$4)/100)/F17</f>
        <v>1.99082869855395</v>
      </c>
      <c r="H17" s="26" t="n">
        <v>1.94</v>
      </c>
      <c r="I17" s="27" t="n">
        <f aca="false">H17*F17*100</f>
        <v>10464.36</v>
      </c>
      <c r="J17" s="28" t="n">
        <f aca="false">I17/$E$4</f>
        <v>0.10172573957629</v>
      </c>
      <c r="K17" s="29" t="n">
        <v>48.76</v>
      </c>
      <c r="L17" s="30" t="n">
        <f aca="false">IFERROR((K17/F17-1)*J17,0)</f>
        <v>-0.00976899019290286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107385.3</v>
      </c>
      <c r="G18" s="36"/>
      <c r="H18" s="36"/>
      <c r="I18" s="36"/>
      <c r="J18" s="35"/>
      <c r="K18" s="37" t="n">
        <f aca="false">F4</f>
        <v>112045.73</v>
      </c>
      <c r="L18" s="38" t="n">
        <f aca="false">(K18/F18-1)</f>
        <v>0.0433991430856924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112045.73</v>
      </c>
      <c r="E4" s="14" t="n">
        <f aca="false">IF(SUM(I8:I17)&lt;=D4,SUM(I8:I17),"VALOR ACIMA DO DISPONÍVEL")</f>
        <v>83516</v>
      </c>
      <c r="F4" s="15" t="n">
        <f aca="false">(E4*I2)+E4+(D4-E4)</f>
        <v>116885.73</v>
      </c>
      <c r="G4" s="3"/>
      <c r="H4" s="3"/>
      <c r="I4" s="16" t="n">
        <f aca="false">F4/100000-1</f>
        <v>0.1688573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30</v>
      </c>
      <c r="E8" s="23" t="n">
        <v>0.1</v>
      </c>
      <c r="F8" s="24" t="n">
        <v>16.71</v>
      </c>
      <c r="G8" s="25" t="n">
        <f aca="false">((E8*$D$4)/100)/F8</f>
        <v>6.70530999401556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31</v>
      </c>
      <c r="E9" s="23" t="n">
        <v>0.1</v>
      </c>
      <c r="F9" s="24" t="n">
        <v>35.25</v>
      </c>
      <c r="G9" s="25" t="n">
        <f aca="false">((E9*$D$4)/100)/F9</f>
        <v>3.17860226950355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32</v>
      </c>
      <c r="E10" s="23" t="n">
        <v>0.1</v>
      </c>
      <c r="F10" s="24" t="n">
        <v>9.89</v>
      </c>
      <c r="G10" s="25" t="n">
        <f aca="false">((E10*$D$4)/100)/F10</f>
        <v>11.3291941354904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33</v>
      </c>
      <c r="E11" s="23" t="n">
        <v>0.1</v>
      </c>
      <c r="F11" s="24" t="n">
        <v>43.47</v>
      </c>
      <c r="G11" s="25" t="n">
        <f aca="false">((E11*$D$4)/100)/F11</f>
        <v>2.57754152288935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34</v>
      </c>
      <c r="E12" s="23" t="n">
        <v>0.1</v>
      </c>
      <c r="F12" s="24" t="n">
        <v>29</v>
      </c>
      <c r="G12" s="25" t="n">
        <f aca="false">((E12*$D$4)/100)/F12</f>
        <v>3.86364586206897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35</v>
      </c>
      <c r="E13" s="23" t="n">
        <v>0.1</v>
      </c>
      <c r="F13" s="24" t="n">
        <v>18.9</v>
      </c>
      <c r="G13" s="25" t="n">
        <f aca="false">((E13*$D$4)/100)/F13</f>
        <v>5.9283455026455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3" t="n">
        <v>0.1</v>
      </c>
      <c r="F14" s="24" t="n">
        <v>10.76</v>
      </c>
      <c r="G14" s="25" t="n">
        <f aca="false">((E14*$D$4)/100)/F14</f>
        <v>10.4131719330855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17</v>
      </c>
      <c r="E15" s="23" t="n">
        <v>0.1</v>
      </c>
      <c r="F15" s="24" t="n">
        <v>12.89</v>
      </c>
      <c r="G15" s="25" t="n">
        <f aca="false">((E15*$D$4)/100)/F15</f>
        <v>8.69245384018619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3" t="n">
        <v>0.1</v>
      </c>
      <c r="F16" s="24" t="n">
        <v>22.7</v>
      </c>
      <c r="G16" s="25" t="n">
        <f aca="false">((E16*$D$4)/100)/F16</f>
        <v>4.93593524229075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3" t="n">
        <v>0.1</v>
      </c>
      <c r="F17" s="24" t="n">
        <v>53.94</v>
      </c>
      <c r="G17" s="25" t="n">
        <f aca="false">((E17*$D$4)/100)/F17</f>
        <v>2.07722895810159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112045.73</v>
      </c>
      <c r="G18" s="36"/>
      <c r="H18" s="36"/>
      <c r="I18" s="36"/>
      <c r="J18" s="35"/>
      <c r="K18" s="37" t="n">
        <f aca="false">F4</f>
        <v>116885.73</v>
      </c>
      <c r="L18" s="38" t="n">
        <f aca="false">(K18/F18-1)</f>
        <v>0.0431966483684831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116885.73</v>
      </c>
      <c r="E4" s="14" t="n">
        <f aca="false">IF(SUM(I8:I17)&lt;=D4,SUM(I8:I17),"VALOR ACIMA DO DISPONÍVEL")</f>
        <v>83516</v>
      </c>
      <c r="F4" s="15" t="n">
        <f aca="false">(E4*I2)+E4+(D4-E4)</f>
        <v>121725.73</v>
      </c>
      <c r="G4" s="3"/>
      <c r="H4" s="3"/>
      <c r="I4" s="16" t="n">
        <f aca="false">F4/100000-1</f>
        <v>0.2172573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30</v>
      </c>
      <c r="E8" s="23" t="n">
        <v>0.1</v>
      </c>
      <c r="F8" s="24" t="n">
        <v>16.71</v>
      </c>
      <c r="G8" s="25" t="n">
        <f aca="false">((E8*$D$4)/100)/F8</f>
        <v>6.99495691202873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31</v>
      </c>
      <c r="E9" s="23" t="n">
        <v>0.1</v>
      </c>
      <c r="F9" s="24" t="n">
        <v>35.25</v>
      </c>
      <c r="G9" s="25" t="n">
        <f aca="false">((E9*$D$4)/100)/F9</f>
        <v>3.31590723404255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32</v>
      </c>
      <c r="E10" s="23" t="n">
        <v>0.09</v>
      </c>
      <c r="F10" s="24" t="n">
        <v>9.89</v>
      </c>
      <c r="G10" s="25" t="n">
        <f aca="false">((E10*$D$4)/100)/F10</f>
        <v>10.6367196157735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33</v>
      </c>
      <c r="E11" s="23" t="n">
        <v>0.09</v>
      </c>
      <c r="F11" s="24" t="n">
        <v>43.47</v>
      </c>
      <c r="G11" s="25" t="n">
        <f aca="false">((E11*$D$4)/100)/F11</f>
        <v>2.41999440993789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34</v>
      </c>
      <c r="E12" s="23" t="n">
        <v>0.08</v>
      </c>
      <c r="F12" s="24" t="n">
        <v>29</v>
      </c>
      <c r="G12" s="25" t="n">
        <f aca="false">((E12*$D$4)/100)/F12</f>
        <v>3.22443393103448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35</v>
      </c>
      <c r="E13" s="23" t="n">
        <v>0.09</v>
      </c>
      <c r="F13" s="24" t="n">
        <v>18.9</v>
      </c>
      <c r="G13" s="25" t="n">
        <f aca="false">((E13*$D$4)/100)/F13</f>
        <v>5.56598714285714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3" t="n">
        <v>0.07</v>
      </c>
      <c r="F14" s="24" t="n">
        <v>10.76</v>
      </c>
      <c r="G14" s="25" t="n">
        <f aca="false">((E14*$D$4)/100)/F14</f>
        <v>7.60409024163569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17</v>
      </c>
      <c r="E15" s="23" t="n">
        <v>0.07</v>
      </c>
      <c r="F15" s="24" t="n">
        <v>12.89</v>
      </c>
      <c r="G15" s="25" t="n">
        <f aca="false">((E15*$D$4)/100)/F15</f>
        <v>6.34755709852599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3" t="n">
        <v>0.07</v>
      </c>
      <c r="F16" s="24" t="n">
        <v>22.7</v>
      </c>
      <c r="G16" s="25" t="n">
        <f aca="false">((E16*$D$4)/100)/F16</f>
        <v>3.60440577092511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3" t="n">
        <v>0.08</v>
      </c>
      <c r="F17" s="24" t="n">
        <v>53.94</v>
      </c>
      <c r="G17" s="25" t="n">
        <f aca="false">((E17*$D$4)/100)/F17</f>
        <v>1.73356662958843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116885.73</v>
      </c>
      <c r="G18" s="36"/>
      <c r="H18" s="36"/>
      <c r="I18" s="36"/>
      <c r="J18" s="35"/>
      <c r="K18" s="37" t="n">
        <f aca="false">F4</f>
        <v>121725.73</v>
      </c>
      <c r="L18" s="38" t="n">
        <f aca="false">(K18/F18-1)</f>
        <v>0.0414079631448596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121725.73</v>
      </c>
      <c r="E4" s="14" t="n">
        <f aca="false">IF(SUM(I8:I17)&lt;=D4,SUM(I8:I17),"VALOR ACIMA DO DISPONÍVEL")</f>
        <v>83516</v>
      </c>
      <c r="F4" s="15" t="n">
        <f aca="false">(E4*I2)+E4+(D4-E4)</f>
        <v>126565.73</v>
      </c>
      <c r="G4" s="3"/>
      <c r="H4" s="3"/>
      <c r="I4" s="16" t="n">
        <f aca="false">F4/100000-1</f>
        <v>0.2656573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30</v>
      </c>
      <c r="E8" s="23" t="n">
        <v>0.1</v>
      </c>
      <c r="F8" s="24" t="n">
        <v>16.71</v>
      </c>
      <c r="G8" s="25" t="n">
        <f aca="false">((E8*$D$4)/100)/F8</f>
        <v>7.28460383004189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31</v>
      </c>
      <c r="E9" s="23" t="n">
        <v>0.1</v>
      </c>
      <c r="F9" s="24" t="n">
        <v>35.25</v>
      </c>
      <c r="G9" s="25" t="n">
        <f aca="false">((E9*$D$4)/100)/F9</f>
        <v>3.45321219858156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32</v>
      </c>
      <c r="E10" s="23" t="n">
        <v>0.09</v>
      </c>
      <c r="F10" s="24" t="n">
        <v>9.89</v>
      </c>
      <c r="G10" s="25" t="n">
        <f aca="false">((E10*$D$4)/100)/F10</f>
        <v>11.0771645096057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33</v>
      </c>
      <c r="E11" s="23" t="n">
        <v>0.09</v>
      </c>
      <c r="F11" s="24" t="n">
        <v>43.47</v>
      </c>
      <c r="G11" s="25" t="n">
        <f aca="false">((E11*$D$4)/100)/F11</f>
        <v>2.52020144927536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34</v>
      </c>
      <c r="E12" s="23" t="n">
        <v>0.08</v>
      </c>
      <c r="F12" s="24" t="n">
        <v>29</v>
      </c>
      <c r="G12" s="25" t="n">
        <f aca="false">((E12*$D$4)/100)/F12</f>
        <v>3.35795117241379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35</v>
      </c>
      <c r="E13" s="23" t="n">
        <v>0.09</v>
      </c>
      <c r="F13" s="24" t="n">
        <v>18.9</v>
      </c>
      <c r="G13" s="25" t="n">
        <f aca="false">((E13*$D$4)/100)/F13</f>
        <v>5.79646333333333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3" t="n">
        <v>0.07</v>
      </c>
      <c r="F14" s="24" t="n">
        <v>10.76</v>
      </c>
      <c r="G14" s="25" t="n">
        <f aca="false">((E14*$D$4)/100)/F14</f>
        <v>7.91896013011152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17</v>
      </c>
      <c r="E15" s="23" t="n">
        <v>0.07</v>
      </c>
      <c r="F15" s="24" t="n">
        <v>12.89</v>
      </c>
      <c r="G15" s="25" t="n">
        <f aca="false">((E15*$D$4)/100)/F15</f>
        <v>6.61039650892164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3" t="n">
        <v>0.07</v>
      </c>
      <c r="F16" s="24" t="n">
        <v>22.7</v>
      </c>
      <c r="G16" s="25" t="n">
        <f aca="false">((E16*$D$4)/100)/F16</f>
        <v>3.7536568722467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3" t="n">
        <v>0.08</v>
      </c>
      <c r="F17" s="24" t="n">
        <v>53.94</v>
      </c>
      <c r="G17" s="25" t="n">
        <f aca="false">((E17*$D$4)/100)/F17</f>
        <v>1.80535009269559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121725.73</v>
      </c>
      <c r="G18" s="36"/>
      <c r="H18" s="36"/>
      <c r="I18" s="36"/>
      <c r="J18" s="35"/>
      <c r="K18" s="37" t="n">
        <f aca="false">F4</f>
        <v>126565.73</v>
      </c>
      <c r="L18" s="38" t="n">
        <f aca="false">(K18/F18-1)</f>
        <v>0.0397615196064136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126565.73</v>
      </c>
      <c r="E4" s="14" t="n">
        <f aca="false">IF(SUM(I8:I17)&lt;=D4,SUM(I8:I17),"VALOR ACIMA DO DISPONÍVEL")</f>
        <v>83516</v>
      </c>
      <c r="F4" s="15" t="n">
        <f aca="false">(E4*I2)+E4+(D4-E4)</f>
        <v>131405.73</v>
      </c>
      <c r="G4" s="3"/>
      <c r="H4" s="3"/>
      <c r="I4" s="16" t="n">
        <f aca="false">F4/100000-1</f>
        <v>0.3140573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30</v>
      </c>
      <c r="E8" s="23" t="n">
        <v>0.1</v>
      </c>
      <c r="F8" s="24" t="n">
        <v>16.71</v>
      </c>
      <c r="G8" s="25" t="n">
        <f aca="false">((E8*$D$4)/100)/F8</f>
        <v>7.57425074805506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31</v>
      </c>
      <c r="E9" s="23" t="n">
        <v>0.1</v>
      </c>
      <c r="F9" s="24" t="n">
        <v>35.25</v>
      </c>
      <c r="G9" s="25" t="n">
        <f aca="false">((E9*$D$4)/100)/F9</f>
        <v>3.59051716312057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32</v>
      </c>
      <c r="E10" s="23" t="n">
        <v>0.09</v>
      </c>
      <c r="F10" s="24" t="n">
        <v>9.89</v>
      </c>
      <c r="G10" s="25" t="n">
        <f aca="false">((E10*$D$4)/100)/F10</f>
        <v>11.5176094034378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33</v>
      </c>
      <c r="E11" s="23" t="n">
        <v>0.09</v>
      </c>
      <c r="F11" s="24" t="n">
        <v>43.47</v>
      </c>
      <c r="G11" s="25" t="n">
        <f aca="false">((E11*$D$4)/100)/F11</f>
        <v>2.62040848861284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34</v>
      </c>
      <c r="E12" s="23" t="n">
        <v>0.08</v>
      </c>
      <c r="F12" s="24" t="n">
        <v>29</v>
      </c>
      <c r="G12" s="25" t="n">
        <f aca="false">((E12*$D$4)/100)/F12</f>
        <v>3.4914684137931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35</v>
      </c>
      <c r="E13" s="23" t="n">
        <v>0.09</v>
      </c>
      <c r="F13" s="24" t="n">
        <v>18.9</v>
      </c>
      <c r="G13" s="25" t="n">
        <f aca="false">((E13*$D$4)/100)/F13</f>
        <v>6.02693952380952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3" t="n">
        <v>0.07</v>
      </c>
      <c r="F14" s="24" t="n">
        <v>10.76</v>
      </c>
      <c r="G14" s="25" t="n">
        <f aca="false">((E14*$D$4)/100)/F14</f>
        <v>8.23383001858736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17</v>
      </c>
      <c r="E15" s="23" t="n">
        <v>0.07</v>
      </c>
      <c r="F15" s="24" t="n">
        <v>12.89</v>
      </c>
      <c r="G15" s="25" t="n">
        <f aca="false">((E15*$D$4)/100)/F15</f>
        <v>6.8732359193173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3" t="n">
        <v>0.07</v>
      </c>
      <c r="F16" s="24" t="n">
        <v>22.7</v>
      </c>
      <c r="G16" s="25" t="n">
        <f aca="false">((E16*$D$4)/100)/F16</f>
        <v>3.90290797356828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3" t="n">
        <v>0.08</v>
      </c>
      <c r="F17" s="24" t="n">
        <v>53.94</v>
      </c>
      <c r="G17" s="25" t="n">
        <f aca="false">((E17*$D$4)/100)/F17</f>
        <v>1.87713355580274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126565.73</v>
      </c>
      <c r="G18" s="36"/>
      <c r="H18" s="36"/>
      <c r="I18" s="36"/>
      <c r="J18" s="35"/>
      <c r="K18" s="37" t="n">
        <f aca="false">F4</f>
        <v>131405.73</v>
      </c>
      <c r="L18" s="38" t="n">
        <f aca="false">(K18/F18-1)</f>
        <v>0.0382409993605692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131405.73</v>
      </c>
      <c r="E4" s="14" t="n">
        <f aca="false">IF(SUM(I8:I17)&lt;=D4,SUM(I8:I17),"VALOR ACIMA DO DISPONÍVEL")</f>
        <v>83516</v>
      </c>
      <c r="F4" s="15" t="n">
        <f aca="false">(E4*I2)+E4+(D4-E4)</f>
        <v>136245.73</v>
      </c>
      <c r="G4" s="3"/>
      <c r="H4" s="3"/>
      <c r="I4" s="16" t="n">
        <f aca="false">F4/100000-1</f>
        <v>0.3624573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30</v>
      </c>
      <c r="E8" s="23" t="n">
        <v>0.1</v>
      </c>
      <c r="F8" s="24" t="n">
        <v>16.71</v>
      </c>
      <c r="G8" s="25" t="n">
        <f aca="false">((E8*$D$4)/100)/F8</f>
        <v>7.86389766606822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31</v>
      </c>
      <c r="E9" s="23" t="n">
        <v>0.1</v>
      </c>
      <c r="F9" s="24" t="n">
        <v>35.25</v>
      </c>
      <c r="G9" s="25" t="n">
        <f aca="false">((E9*$D$4)/100)/F9</f>
        <v>3.72782212765957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32</v>
      </c>
      <c r="E10" s="23" t="n">
        <v>0.1</v>
      </c>
      <c r="F10" s="24" t="n">
        <v>9.89</v>
      </c>
      <c r="G10" s="25" t="n">
        <f aca="false">((E10*$D$4)/100)/F10</f>
        <v>13.2867269969666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33</v>
      </c>
      <c r="E11" s="23" t="n">
        <v>0.1</v>
      </c>
      <c r="F11" s="24" t="n">
        <v>43.47</v>
      </c>
      <c r="G11" s="25" t="n">
        <f aca="false">((E11*$D$4)/100)/F11</f>
        <v>3.02290614216701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34</v>
      </c>
      <c r="E12" s="23" t="n">
        <v>0.1</v>
      </c>
      <c r="F12" s="24" t="n">
        <v>29</v>
      </c>
      <c r="G12" s="25" t="n">
        <f aca="false">((E12*$D$4)/100)/F12</f>
        <v>4.53123206896552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35</v>
      </c>
      <c r="E13" s="23" t="n">
        <v>0.1</v>
      </c>
      <c r="F13" s="24" t="n">
        <v>18.9</v>
      </c>
      <c r="G13" s="25" t="n">
        <f aca="false">((E13*$D$4)/100)/F13</f>
        <v>6.95268412698413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3" t="n">
        <v>0.1</v>
      </c>
      <c r="F14" s="24" t="n">
        <v>10.76</v>
      </c>
      <c r="G14" s="25" t="n">
        <f aca="false">((E14*$D$4)/100)/F14</f>
        <v>12.2124284386617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17</v>
      </c>
      <c r="E15" s="23" t="n">
        <v>0.1</v>
      </c>
      <c r="F15" s="24" t="n">
        <v>12.89</v>
      </c>
      <c r="G15" s="25" t="n">
        <f aca="false">((E15*$D$4)/100)/F15</f>
        <v>10.1943933281614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3" t="n">
        <v>0.1</v>
      </c>
      <c r="F16" s="24" t="n">
        <v>22.7</v>
      </c>
      <c r="G16" s="25" t="n">
        <f aca="false">((E16*$D$4)/100)/F16</f>
        <v>5.7887986784141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3" t="n">
        <v>0.1</v>
      </c>
      <c r="F17" s="24" t="n">
        <v>53.94</v>
      </c>
      <c r="G17" s="25" t="n">
        <f aca="false">((E17*$D$4)/100)/F17</f>
        <v>2.43614627363737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131405.73</v>
      </c>
      <c r="G18" s="36"/>
      <c r="H18" s="36"/>
      <c r="I18" s="36"/>
      <c r="J18" s="35"/>
      <c r="K18" s="37" t="n">
        <f aca="false">F4</f>
        <v>136245.73</v>
      </c>
      <c r="L18" s="38" t="n">
        <f aca="false">(K18/F18-1)</f>
        <v>0.0368324882027595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136245.73</v>
      </c>
      <c r="E4" s="14" t="n">
        <f aca="false">IF(SUM(I8:I17)&lt;=D4,SUM(I8:I17),"VALOR ACIMA DO DISPONÍVEL")</f>
        <v>124663</v>
      </c>
      <c r="F4" s="15" t="n">
        <f aca="false">(E4*I2)+E4+(D4-E4)</f>
        <v>141421.73</v>
      </c>
      <c r="G4" s="3"/>
      <c r="H4" s="3"/>
      <c r="I4" s="16" t="n">
        <f aca="false">F4/100000-1</f>
        <v>0.4142173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30</v>
      </c>
      <c r="E8" s="23" t="n">
        <v>0.1</v>
      </c>
      <c r="F8" s="24" t="n">
        <v>16.71</v>
      </c>
      <c r="G8" s="25" t="n">
        <f aca="false">((E8*$D$4)/100)/F8</f>
        <v>8.15354458408139</v>
      </c>
      <c r="H8" s="26" t="n">
        <v>6</v>
      </c>
      <c r="I8" s="27" t="n">
        <f aca="false">H8*F8*100</f>
        <v>10026</v>
      </c>
      <c r="J8" s="28" t="n">
        <f aca="false">I8/$E$4</f>
        <v>0.0804248253290872</v>
      </c>
      <c r="K8" s="29" t="n">
        <v>15.86</v>
      </c>
      <c r="L8" s="30" t="n">
        <f aca="false">IFERROR((K8/F8-1)*J8,0)</f>
        <v>-0.00409102941530367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31</v>
      </c>
      <c r="E9" s="23" t="n">
        <v>0.1</v>
      </c>
      <c r="F9" s="24" t="n">
        <v>35.25</v>
      </c>
      <c r="G9" s="25" t="n">
        <f aca="false">((E9*$D$4)/100)/F9</f>
        <v>3.86512709219858</v>
      </c>
      <c r="H9" s="26" t="n">
        <v>3</v>
      </c>
      <c r="I9" s="27" t="n">
        <f aca="false">H9*F9*100</f>
        <v>10575</v>
      </c>
      <c r="J9" s="28" t="n">
        <f aca="false">I9/$E$4</f>
        <v>0.0848286981702671</v>
      </c>
      <c r="K9" s="29" t="n">
        <v>42.95</v>
      </c>
      <c r="L9" s="30" t="n">
        <f aca="false">IFERROR((K9/F9-1)*J9,0)</f>
        <v>0.0185299567634342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32</v>
      </c>
      <c r="E10" s="23" t="n">
        <v>0.1</v>
      </c>
      <c r="F10" s="24" t="n">
        <v>9.89</v>
      </c>
      <c r="G10" s="25" t="n">
        <f aca="false">((E10*$D$4)/100)/F10</f>
        <v>13.7761102123357</v>
      </c>
      <c r="H10" s="26" t="n">
        <v>13</v>
      </c>
      <c r="I10" s="27" t="n">
        <f aca="false">H10*F10*100</f>
        <v>12857</v>
      </c>
      <c r="J10" s="28" t="n">
        <f aca="false">I10/$E$4</f>
        <v>0.103134049397175</v>
      </c>
      <c r="K10" s="29" t="n">
        <v>10.19</v>
      </c>
      <c r="L10" s="30" t="n">
        <f aca="false">IFERROR((K10/F10-1)*J10,0)</f>
        <v>0.0031284342587616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33</v>
      </c>
      <c r="E11" s="23" t="n">
        <v>0.1</v>
      </c>
      <c r="F11" s="24" t="n">
        <v>43.47</v>
      </c>
      <c r="G11" s="25" t="n">
        <f aca="false">((E11*$D$4)/100)/F11</f>
        <v>3.13424729698643</v>
      </c>
      <c r="H11" s="26" t="n">
        <v>3</v>
      </c>
      <c r="I11" s="27" t="n">
        <f aca="false">H11*F11*100</f>
        <v>13041</v>
      </c>
      <c r="J11" s="28" t="n">
        <f aca="false">I11/$E$4</f>
        <v>0.104610028637206</v>
      </c>
      <c r="K11" s="29" t="n">
        <v>48.33</v>
      </c>
      <c r="L11" s="30" t="n">
        <f aca="false">IFERROR((K11/F11-1)*J11,0)</f>
        <v>0.0116955311519858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34</v>
      </c>
      <c r="E12" s="23" t="n">
        <v>0.1</v>
      </c>
      <c r="F12" s="24" t="n">
        <v>29</v>
      </c>
      <c r="G12" s="25" t="n">
        <f aca="false">((E12*$D$4)/100)/F12</f>
        <v>4.69812862068966</v>
      </c>
      <c r="H12" s="26" t="n">
        <v>4</v>
      </c>
      <c r="I12" s="27" t="n">
        <f aca="false">H12*F12*100</f>
        <v>11600</v>
      </c>
      <c r="J12" s="28" t="n">
        <f aca="false">I12/$E$4</f>
        <v>0.0930508651323969</v>
      </c>
      <c r="K12" s="29" t="n">
        <v>34.66</v>
      </c>
      <c r="L12" s="30" t="n">
        <f aca="false">IFERROR((K12/F12-1)*J12,0)</f>
        <v>0.0181609619534264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35</v>
      </c>
      <c r="E13" s="23" t="n">
        <v>0.1</v>
      </c>
      <c r="F13" s="24" t="n">
        <v>18.9</v>
      </c>
      <c r="G13" s="25" t="n">
        <f aca="false">((E13*$D$4)/100)/F13</f>
        <v>7.20876878306878</v>
      </c>
      <c r="H13" s="26" t="n">
        <v>7</v>
      </c>
      <c r="I13" s="27" t="n">
        <f aca="false">H13*F13*100</f>
        <v>13230</v>
      </c>
      <c r="J13" s="28" t="n">
        <f aca="false">I13/$E$4</f>
        <v>0.10612611600876</v>
      </c>
      <c r="K13" s="29" t="n">
        <v>19.85</v>
      </c>
      <c r="L13" s="30" t="n">
        <f aca="false">IFERROR((K13/F13-1)*J13,0)</f>
        <v>0.00533438149250381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3" t="n">
        <v>0.1</v>
      </c>
      <c r="F14" s="24" t="n">
        <v>10.76</v>
      </c>
      <c r="G14" s="25" t="n">
        <f aca="false">((E14*$D$4)/100)/F14</f>
        <v>12.6622425650558</v>
      </c>
      <c r="H14" s="26" t="n">
        <v>12</v>
      </c>
      <c r="I14" s="27" t="n">
        <f aca="false">H14*F14*100</f>
        <v>12912</v>
      </c>
      <c r="J14" s="28" t="n">
        <f aca="false">I14/$E$4</f>
        <v>0.103575238843923</v>
      </c>
      <c r="K14" s="29" t="n">
        <v>11.85</v>
      </c>
      <c r="L14" s="30" t="n">
        <f aca="false">IFERROR((K14/F14-1)*J14,0)</f>
        <v>0.0104922872063082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17</v>
      </c>
      <c r="E15" s="23" t="n">
        <v>0.1</v>
      </c>
      <c r="F15" s="24" t="n">
        <v>12.89</v>
      </c>
      <c r="G15" s="25" t="n">
        <f aca="false">((E15*$D$4)/100)/F15</f>
        <v>10.5698782001552</v>
      </c>
      <c r="H15" s="26" t="n">
        <v>10</v>
      </c>
      <c r="I15" s="27" t="n">
        <f aca="false">H15*F15*100</f>
        <v>12890</v>
      </c>
      <c r="J15" s="28" t="n">
        <f aca="false">I15/$E$4</f>
        <v>0.103398763065224</v>
      </c>
      <c r="K15" s="29" t="n">
        <v>12.46</v>
      </c>
      <c r="L15" s="30" t="n">
        <f aca="false">IFERROR((K15/F15-1)*J15,0)</f>
        <v>-0.0034492993109423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3" t="n">
        <v>0.1</v>
      </c>
      <c r="F16" s="24" t="n">
        <v>22.7</v>
      </c>
      <c r="G16" s="25" t="n">
        <f aca="false">((E16*$D$4)/100)/F16</f>
        <v>6.00201453744493</v>
      </c>
      <c r="H16" s="26" t="n">
        <v>5</v>
      </c>
      <c r="I16" s="27" t="n">
        <f aca="false">H16*F16*100</f>
        <v>11350</v>
      </c>
      <c r="J16" s="28" t="n">
        <f aca="false">I16/$E$4</f>
        <v>0.0910454585562677</v>
      </c>
      <c r="K16" s="29" t="n">
        <v>21.25</v>
      </c>
      <c r="L16" s="30" t="n">
        <f aca="false">IFERROR((K16/F16-1)*J16,0)</f>
        <v>-0.0058156790707748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3" t="n">
        <v>0.1</v>
      </c>
      <c r="F17" s="24" t="n">
        <v>53.94</v>
      </c>
      <c r="G17" s="25" t="n">
        <f aca="false">((E17*$D$4)/100)/F17</f>
        <v>2.52587560252132</v>
      </c>
      <c r="H17" s="26" t="n">
        <v>3</v>
      </c>
      <c r="I17" s="27" t="n">
        <f aca="false">H17*F17*100</f>
        <v>16182</v>
      </c>
      <c r="J17" s="28" t="n">
        <f aca="false">I17/$E$4</f>
        <v>0.129805956859694</v>
      </c>
      <c r="K17" s="29" t="n">
        <v>48.76</v>
      </c>
      <c r="L17" s="30" t="n">
        <f aca="false">IFERROR((K17/F17-1)*J17,0)</f>
        <v>-0.0124656072772194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136245.73</v>
      </c>
      <c r="G18" s="36"/>
      <c r="H18" s="36"/>
      <c r="I18" s="36"/>
      <c r="J18" s="35"/>
      <c r="K18" s="37" t="n">
        <f aca="false">F4</f>
        <v>141421.73</v>
      </c>
      <c r="L18" s="38" t="n">
        <f aca="false">(K18/F18-1)</f>
        <v>0.0379901814170616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2020-05-03T00:50:55Z</dcterms:created>
  <dc:creator>Aurélio</dc:creator>
  <dc:description/>
  <dc:language>en-US</dc:language>
  <cp:lastModifiedBy/>
  <dcterms:modified xsi:type="dcterms:W3CDTF">2020-05-29T22:01:01Z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