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16.png" ContentType="image/png"/>
  <Override PartName="/xl/media/image15.png" ContentType="image/png"/>
  <Override PartName="/xl/media/image10.png" ContentType="image/png"/>
  <Override PartName="/xl/media/image9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<sst xmlns="http://schemas.openxmlformats.org/spreadsheetml/2006/main" count="247" uniqueCount="38">
  <si>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</si>
  <si>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</si>
  <si>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</si>
  <si>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</si>
  <si>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</si>
  <si>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</si>
  <si>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</si>
  <si>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</si>
  <si>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</si>
  <si>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</si>
  <si>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</si>
  <si>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</si>
  <si>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</si>
  <si>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</si>
  <si>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</si>
  <si>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</si>
  <si>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</si>
  <si>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</si>
  <si>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ITSA4</t>
  </si>
  <si>
    <t xml:space="preserve">EGIE3</t>
  </si>
  <si>
    <t xml:space="preserve">SQIA3</t>
  </si>
  <si>
    <t xml:space="preserve">WEGE3</t>
  </si>
  <si>
    <t xml:space="preserve">B3SA3</t>
  </si>
  <si>
    <t xml:space="preserve">PRIO3</t>
  </si>
  <si>
    <t xml:space="preserve">VALE3</t>
  </si>
  <si>
    <t xml:space="preserve">JBSS3</t>
  </si>
  <si>
    <t xml:space="preserve">FLRY3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</si>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</sst>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  <numFmt numFmtId="170" formatCode="&quot;R$ &quot;#,##0.00;[RED]&quot;-R$ &quot;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732600</xdr:colOff>
      <xdr:row>6</xdr:row>
      <xdr:rowOff>30240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SUM(L8:L21)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IF(SUM(I8:I21)&lt;=D4,SUM(I8:I21),"VALOR ACIMA DO DISPONÍVEL")</f>
        <v>98995.5</v>
      </c>
      <c r="F4" s="15" t="n">
        <f aca="false">(E4*I2)+E4+(D4-E4)</f>
        <v>100000</v>
      </c>
      <c r="G4" s="3"/>
      <c r="H4" s="3"/>
      <c r="I4" s="16" t="n">
        <f aca="false">F4/D4-1</f>
        <v>0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4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0.18</v>
      </c>
      <c r="F8" s="24" t="n">
        <v>49.7</v>
      </c>
      <c r="G8" s="25" t="n">
        <f aca="false">((E8*$D$4)/100)/F8</f>
        <v>3.62173038229376</v>
      </c>
      <c r="H8" s="25" t="n">
        <v>3.5</v>
      </c>
      <c r="I8" s="26" t="n">
        <f aca="false">H8*F8*100</f>
        <v>17395</v>
      </c>
      <c r="J8" s="27" t="n">
        <f aca="false">I8/$E$4</f>
        <v>0.175715057755151</v>
      </c>
      <c r="K8" s="28" t="n">
        <v>49.7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18</v>
      </c>
      <c r="E9" s="23" t="n">
        <v>0.17</v>
      </c>
      <c r="F9" s="32" t="n">
        <v>9</v>
      </c>
      <c r="G9" s="25" t="n">
        <f aca="false">((E9*$D$4)/100)/F9</f>
        <v>18.8888888888889</v>
      </c>
      <c r="H9" s="25" t="n">
        <v>19</v>
      </c>
      <c r="I9" s="26" t="n">
        <f aca="false">H9*F9*100</f>
        <v>17100</v>
      </c>
      <c r="J9" s="27" t="n">
        <f aca="false">I9/$E$4</f>
        <v>0.172735124323833</v>
      </c>
      <c r="K9" s="28" t="n">
        <v>9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3" t="s">
        <v>19</v>
      </c>
      <c r="E10" s="23" t="n">
        <v>0.15</v>
      </c>
      <c r="F10" s="32" t="n">
        <v>39.12</v>
      </c>
      <c r="G10" s="25" t="n">
        <f aca="false">((E10*$D$4)/100)/F10</f>
        <v>3.83435582822086</v>
      </c>
      <c r="H10" s="25" t="n">
        <v>4</v>
      </c>
      <c r="I10" s="26" t="n">
        <f aca="false">H10*F10*100</f>
        <v>15648</v>
      </c>
      <c r="J10" s="27" t="n">
        <f aca="false">I10/$E$4</f>
        <v>0.158067790960195</v>
      </c>
      <c r="K10" s="28" t="n">
        <v>39.12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20</v>
      </c>
      <c r="E11" s="23" t="n">
        <v>0.1</v>
      </c>
      <c r="F11" s="32" t="n">
        <v>21.77</v>
      </c>
      <c r="G11" s="25" t="n">
        <f aca="false">((E11*$D$4)/100)/F11</f>
        <v>4.59347726228755</v>
      </c>
      <c r="H11" s="25" t="n">
        <v>4.5</v>
      </c>
      <c r="I11" s="26" t="n">
        <f aca="false">H11*F11*100</f>
        <v>9796.5</v>
      </c>
      <c r="J11" s="27" t="n">
        <f aca="false">I11/$E$4</f>
        <v>0.0989590435928906</v>
      </c>
      <c r="K11" s="28" t="n">
        <v>21.77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21</v>
      </c>
      <c r="E12" s="23" t="n">
        <v>0.09</v>
      </c>
      <c r="F12" s="32" t="n">
        <v>39.94</v>
      </c>
      <c r="G12" s="25" t="n">
        <f aca="false">((E12*$D$4)/100)/F12</f>
        <v>2.25338007010516</v>
      </c>
      <c r="H12" s="25" t="n">
        <v>2</v>
      </c>
      <c r="I12" s="26" t="n">
        <f aca="false">H12*F12*100</f>
        <v>7988</v>
      </c>
      <c r="J12" s="27" t="n">
        <f aca="false">I12/$E$4</f>
        <v>0.080690536438525</v>
      </c>
      <c r="K12" s="28" t="n">
        <v>39.94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22</v>
      </c>
      <c r="E13" s="23" t="n">
        <v>0.08</v>
      </c>
      <c r="F13" s="32" t="n">
        <v>38.42</v>
      </c>
      <c r="G13" s="25" t="n">
        <f aca="false">((E13*$D$4)/100)/F13</f>
        <v>2.08224882873503</v>
      </c>
      <c r="H13" s="25" t="n">
        <v>2</v>
      </c>
      <c r="I13" s="26" t="n">
        <f aca="false">H13*F13*100</f>
        <v>7684</v>
      </c>
      <c r="J13" s="27" t="n">
        <f aca="false">I13/$E$4</f>
        <v>0.0776196897838791</v>
      </c>
      <c r="K13" s="28" t="n">
        <v>38.42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23</v>
      </c>
      <c r="E14" s="23" t="n">
        <v>0.06</v>
      </c>
      <c r="F14" s="32" t="n">
        <v>20.45</v>
      </c>
      <c r="G14" s="25" t="n">
        <f aca="false">((E14*$D$4)/100)/F14</f>
        <v>2.93398533007335</v>
      </c>
      <c r="H14" s="25" t="n">
        <v>3</v>
      </c>
      <c r="I14" s="26" t="n">
        <f aca="false">H14*F14*100</f>
        <v>6135</v>
      </c>
      <c r="J14" s="27" t="n">
        <f aca="false">I14/$E$4</f>
        <v>0.0619725139021471</v>
      </c>
      <c r="K14" s="28" t="n">
        <v>20.45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4" t="s">
        <v>24</v>
      </c>
      <c r="E15" s="23" t="n">
        <v>0.06</v>
      </c>
      <c r="F15" s="35" t="n">
        <v>44.86</v>
      </c>
      <c r="G15" s="25" t="n">
        <f aca="false">((E15*$D$4)/100)/F15</f>
        <v>1.33749442710655</v>
      </c>
      <c r="H15" s="25" t="n">
        <v>1.5</v>
      </c>
      <c r="I15" s="26" t="n">
        <f aca="false">H15*F15*100</f>
        <v>6729</v>
      </c>
      <c r="J15" s="27" t="n">
        <f aca="false">I15/$E$4</f>
        <v>0.067972786641817</v>
      </c>
      <c r="K15" s="28" t="n">
        <v>44.86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25</v>
      </c>
      <c r="E16" s="23" t="n">
        <v>0.06</v>
      </c>
      <c r="F16" s="32" t="n">
        <v>23.84</v>
      </c>
      <c r="G16" s="25" t="n">
        <f aca="false">((E16*$D$4)/100)/F16</f>
        <v>2.51677852348993</v>
      </c>
      <c r="H16" s="25" t="n">
        <v>2.5</v>
      </c>
      <c r="I16" s="26" t="n">
        <f aca="false">H16*F16*100</f>
        <v>5960</v>
      </c>
      <c r="J16" s="27" t="n">
        <f aca="false">I16/$E$4</f>
        <v>0.0602047567818739</v>
      </c>
      <c r="K16" s="28" t="n">
        <v>23.84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26</v>
      </c>
      <c r="E17" s="23" t="n">
        <v>0.05</v>
      </c>
      <c r="F17" s="36" t="n">
        <v>22.8</v>
      </c>
      <c r="G17" s="25" t="n">
        <f aca="false">((E17*$D$4)/100)/F17</f>
        <v>2.19298245614035</v>
      </c>
      <c r="H17" s="25" t="n">
        <v>2</v>
      </c>
      <c r="I17" s="26" t="n">
        <f aca="false">H17*F17*100</f>
        <v>4560</v>
      </c>
      <c r="J17" s="27" t="n">
        <f aca="false">I17/$E$4</f>
        <v>0.0460626998196888</v>
      </c>
      <c r="K17" s="28" t="n">
        <v>22.8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38" t="n">
        <v>100000</v>
      </c>
      <c r="G18" s="39"/>
      <c r="H18" s="39"/>
      <c r="I18" s="39"/>
      <c r="J18" s="40"/>
      <c r="K18" s="41" t="n">
        <f aca="false">F4</f>
        <v>100000</v>
      </c>
      <c r="L18" s="42" t="n">
        <f aca="false">(K18/F18-1)</f>
        <v>0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>
      <c r="A20" s="2"/>
      <c r="B20" s="2"/>
      <c r="C20" s="3"/>
      <c r="D20" s="2"/>
      <c r="E20" s="4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.75" hidden="false" customHeight="true" outlineLevel="0" collapsed="false">
      <c r="A21" s="2"/>
      <c r="B21" s="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7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100000</v>
      </c>
      <c r="E4" s="14" t="str">
        <f aca="false">IF(SUM(I8:I17)&lt;=D4,SUM(I8:I17),"VALOR ACIMA DO DISPONÍVEL")</f>
        <v>VALOR ACIMA DO DISPONÍVEL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n">
        <f aca="false">((E8*$D$4)/100)/F8</f>
        <v>5.98444045481747</v>
      </c>
      <c r="H8" s="52" t="n">
        <v>6.27</v>
      </c>
      <c r="I8" s="26" t="n">
        <f aca="false">H8*F8*100</f>
        <v>10477.17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n">
        <f aca="false">((E9*$D$4)/100)/F9</f>
        <v>2.83687943262411</v>
      </c>
      <c r="H9" s="52" t="n">
        <v>2.97</v>
      </c>
      <c r="I9" s="26" t="n">
        <f aca="false">H9*F9*100</f>
        <v>10469.25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0.1</v>
      </c>
      <c r="F10" s="50" t="n">
        <v>9.89</v>
      </c>
      <c r="G10" s="51" t="n">
        <f aca="false">((E10*$D$4)/100)/F10</f>
        <v>10.1112234580384</v>
      </c>
      <c r="H10" s="52" t="n">
        <v>10.6</v>
      </c>
      <c r="I10" s="26" t="n">
        <f aca="false">H10*F10*100</f>
        <v>10483.4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0.1</v>
      </c>
      <c r="F11" s="50" t="n">
        <v>43.47</v>
      </c>
      <c r="G11" s="51" t="n">
        <f aca="false">((E11*$D$4)/100)/F11</f>
        <v>2.30043708304578</v>
      </c>
      <c r="H11" s="52" t="n">
        <v>2.41</v>
      </c>
      <c r="I11" s="26" t="n">
        <f aca="false">H11*F11*100</f>
        <v>10476.27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0.1</v>
      </c>
      <c r="F12" s="50" t="n">
        <v>29</v>
      </c>
      <c r="G12" s="51" t="n">
        <f aca="false">((E12*$D$4)/100)/F12</f>
        <v>3.44827586206897</v>
      </c>
      <c r="H12" s="52" t="n">
        <v>3.62</v>
      </c>
      <c r="I12" s="26" t="n">
        <f aca="false">H12*F12*100</f>
        <v>10498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0.1</v>
      </c>
      <c r="F13" s="50" t="n">
        <v>18.9</v>
      </c>
      <c r="G13" s="51" t="n">
        <f aca="false">((E13*$D$4)/100)/F13</f>
        <v>5.29100529100529</v>
      </c>
      <c r="H13" s="52" t="n">
        <v>5.55</v>
      </c>
      <c r="I13" s="26" t="n">
        <f aca="false">H13*F13*100</f>
        <v>10489.5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0.1</v>
      </c>
      <c r="F14" s="50" t="n">
        <v>10.76</v>
      </c>
      <c r="G14" s="51" t="n">
        <f aca="false">((E14*$D$4)/100)/F14</f>
        <v>9.29368029739777</v>
      </c>
      <c r="H14" s="52" t="n">
        <v>7.94</v>
      </c>
      <c r="I14" s="26" t="n">
        <f aca="false">H14*F14*100</f>
        <v>8543.44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0.1</v>
      </c>
      <c r="F15" s="50" t="n">
        <v>12.89</v>
      </c>
      <c r="G15" s="51" t="n">
        <f aca="false">((E15*$D$4)/100)/F15</f>
        <v>7.75795190069822</v>
      </c>
      <c r="H15" s="52" t="n">
        <v>8.13</v>
      </c>
      <c r="I15" s="26" t="n">
        <f aca="false">H15*F15*100</f>
        <v>10479.57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0.1</v>
      </c>
      <c r="F16" s="50" t="n">
        <v>22.7</v>
      </c>
      <c r="G16" s="51" t="n">
        <f aca="false">((E16*$D$4)/100)/F16</f>
        <v>4.40528634361234</v>
      </c>
      <c r="H16" s="52" t="n">
        <v>4.62</v>
      </c>
      <c r="I16" s="26" t="n">
        <f aca="false">H16*F16*100</f>
        <v>10487.4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0.1</v>
      </c>
      <c r="F17" s="50" t="n">
        <v>53.94</v>
      </c>
      <c r="G17" s="51" t="n">
        <f aca="false">((E17*$D$4)/100)/F17</f>
        <v>1.85391175380052</v>
      </c>
      <c r="H17" s="52" t="n">
        <v>1.94</v>
      </c>
      <c r="I17" s="26" t="n">
        <f aca="false">H17*F17*100</f>
        <v>10464.36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n">
        <f aca="false">D4</f>
        <v>100000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Junho!F4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0.1</v>
      </c>
      <c r="F10" s="50" t="n">
        <v>9.89</v>
      </c>
      <c r="G10" s="51" t="e">
        <f aca="false">((E10*$D$4)/100)/F10</f>
        <v>#VALUE!</v>
      </c>
      <c r="H10" s="52" t="n">
        <v>10</v>
      </c>
      <c r="I10" s="26" t="n">
        <f aca="false">H10*F10*100</f>
        <v>9890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0.1</v>
      </c>
      <c r="F11" s="50" t="n">
        <v>43.47</v>
      </c>
      <c r="G11" s="51" t="e">
        <f aca="false">((E11*$D$4)/100)/F11</f>
        <v>#VALUE!</v>
      </c>
      <c r="H11" s="52" t="n">
        <v>2</v>
      </c>
      <c r="I11" s="26" t="n">
        <f aca="false">H11*F11*100</f>
        <v>8694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0.1</v>
      </c>
      <c r="F12" s="50" t="n">
        <v>29</v>
      </c>
      <c r="G12" s="51" t="e">
        <f aca="false">((E12*$D$4)/100)/F12</f>
        <v>#VALUE!</v>
      </c>
      <c r="H12" s="52" t="n">
        <v>3</v>
      </c>
      <c r="I12" s="26" t="n">
        <f aca="false">H12*F12*100</f>
        <v>8700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0.1</v>
      </c>
      <c r="F13" s="50" t="n">
        <v>18.9</v>
      </c>
      <c r="G13" s="51" t="e">
        <f aca="false">((E13*$D$4)/100)/F13</f>
        <v>#VALUE!</v>
      </c>
      <c r="H13" s="52" t="n">
        <v>5</v>
      </c>
      <c r="I13" s="26" t="n">
        <f aca="false">H13*F13*100</f>
        <v>9450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0.1</v>
      </c>
      <c r="F14" s="50" t="n">
        <v>10.76</v>
      </c>
      <c r="G14" s="51" t="e">
        <f aca="false">((E14*$D$4)/100)/F14</f>
        <v>#VALUE!</v>
      </c>
      <c r="H14" s="52" t="n">
        <v>7</v>
      </c>
      <c r="I14" s="26" t="n">
        <f aca="false">H14*F14*100</f>
        <v>7532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0.1</v>
      </c>
      <c r="F15" s="50" t="n">
        <v>12.89</v>
      </c>
      <c r="G15" s="51" t="e">
        <f aca="false">((E15*$D$4)/100)/F15</f>
        <v>#VALUE!</v>
      </c>
      <c r="H15" s="52" t="n">
        <v>5</v>
      </c>
      <c r="I15" s="26" t="n">
        <f aca="false">H15*F15*100</f>
        <v>6445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0.1</v>
      </c>
      <c r="F16" s="50" t="n">
        <v>22.7</v>
      </c>
      <c r="G16" s="51" t="e">
        <f aca="false">((E16*$D$4)/100)/F16</f>
        <v>#VALUE!</v>
      </c>
      <c r="H16" s="52" t="n">
        <v>3</v>
      </c>
      <c r="I16" s="26" t="n">
        <f aca="false">H16*F16*100</f>
        <v>6810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0.1</v>
      </c>
      <c r="F17" s="50" t="n">
        <v>53.94</v>
      </c>
      <c r="G17" s="51" t="e">
        <f aca="false">((E17*$D$4)/100)/F17</f>
        <v>#VALUE!</v>
      </c>
      <c r="H17" s="52" t="n">
        <v>1</v>
      </c>
      <c r="I17" s="26" t="n">
        <f aca="false">H17*F17*100</f>
        <v>5394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Julho!F4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0.09</v>
      </c>
      <c r="F10" s="50" t="n">
        <v>9.89</v>
      </c>
      <c r="G10" s="51" t="e">
        <f aca="false">((E10*$D$4)/100)/F10</f>
        <v>#VALUE!</v>
      </c>
      <c r="H10" s="52" t="n">
        <v>10</v>
      </c>
      <c r="I10" s="26" t="n">
        <f aca="false">H10*F10*100</f>
        <v>9890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0.09</v>
      </c>
      <c r="F11" s="50" t="n">
        <v>43.47</v>
      </c>
      <c r="G11" s="51" t="e">
        <f aca="false">((E11*$D$4)/100)/F11</f>
        <v>#VALUE!</v>
      </c>
      <c r="H11" s="52" t="n">
        <v>2</v>
      </c>
      <c r="I11" s="26" t="n">
        <f aca="false">H11*F11*100</f>
        <v>8694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0.08</v>
      </c>
      <c r="F12" s="50" t="n">
        <v>29</v>
      </c>
      <c r="G12" s="51" t="e">
        <f aca="false">((E12*$D$4)/100)/F12</f>
        <v>#VALUE!</v>
      </c>
      <c r="H12" s="52" t="n">
        <v>3</v>
      </c>
      <c r="I12" s="26" t="n">
        <f aca="false">H12*F12*100</f>
        <v>8700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0.09</v>
      </c>
      <c r="F13" s="50" t="n">
        <v>18.9</v>
      </c>
      <c r="G13" s="51" t="e">
        <f aca="false">((E13*$D$4)/100)/F13</f>
        <v>#VALUE!</v>
      </c>
      <c r="H13" s="52" t="n">
        <v>5</v>
      </c>
      <c r="I13" s="26" t="n">
        <f aca="false">H13*F13*100</f>
        <v>9450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0.07</v>
      </c>
      <c r="F14" s="50" t="n">
        <v>10.76</v>
      </c>
      <c r="G14" s="51" t="e">
        <f aca="false">((E14*$D$4)/100)/F14</f>
        <v>#VALUE!</v>
      </c>
      <c r="H14" s="52" t="n">
        <v>7</v>
      </c>
      <c r="I14" s="26" t="n">
        <f aca="false">H14*F14*100</f>
        <v>7532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0.07</v>
      </c>
      <c r="F15" s="50" t="n">
        <v>12.89</v>
      </c>
      <c r="G15" s="51" t="e">
        <f aca="false">((E15*$D$4)/100)/F15</f>
        <v>#VALUE!</v>
      </c>
      <c r="H15" s="52" t="n">
        <v>5</v>
      </c>
      <c r="I15" s="26" t="n">
        <f aca="false">H15*F15*100</f>
        <v>6445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0.07</v>
      </c>
      <c r="F16" s="50" t="n">
        <v>22.7</v>
      </c>
      <c r="G16" s="51" t="e">
        <f aca="false">((E16*$D$4)/100)/F16</f>
        <v>#VALUE!</v>
      </c>
      <c r="H16" s="52" t="n">
        <v>3</v>
      </c>
      <c r="I16" s="26" t="n">
        <f aca="false">H16*F16*100</f>
        <v>6810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0.08</v>
      </c>
      <c r="F17" s="50" t="n">
        <v>53.94</v>
      </c>
      <c r="G17" s="51" t="e">
        <f aca="false">((E17*$D$4)/100)/F17</f>
        <v>#VALUE!</v>
      </c>
      <c r="H17" s="52" t="n">
        <v>1</v>
      </c>
      <c r="I17" s="26" t="n">
        <f aca="false">H17*F17*100</f>
        <v>5394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Agosto!F4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0.09</v>
      </c>
      <c r="F10" s="50" t="n">
        <v>9.89</v>
      </c>
      <c r="G10" s="51" t="e">
        <f aca="false">((E10*$D$4)/100)/F10</f>
        <v>#VALUE!</v>
      </c>
      <c r="H10" s="52" t="n">
        <v>10</v>
      </c>
      <c r="I10" s="26" t="n">
        <f aca="false">H10*F10*100</f>
        <v>9890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0.09</v>
      </c>
      <c r="F11" s="50" t="n">
        <v>43.47</v>
      </c>
      <c r="G11" s="51" t="e">
        <f aca="false">((E11*$D$4)/100)/F11</f>
        <v>#VALUE!</v>
      </c>
      <c r="H11" s="52" t="n">
        <v>2</v>
      </c>
      <c r="I11" s="26" t="n">
        <f aca="false">H11*F11*100</f>
        <v>8694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0.08</v>
      </c>
      <c r="F12" s="50" t="n">
        <v>29</v>
      </c>
      <c r="G12" s="51" t="e">
        <f aca="false">((E12*$D$4)/100)/F12</f>
        <v>#VALUE!</v>
      </c>
      <c r="H12" s="52" t="n">
        <v>3</v>
      </c>
      <c r="I12" s="26" t="n">
        <f aca="false">H12*F12*100</f>
        <v>8700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0.09</v>
      </c>
      <c r="F13" s="50" t="n">
        <v>18.9</v>
      </c>
      <c r="G13" s="51" t="e">
        <f aca="false">((E13*$D$4)/100)/F13</f>
        <v>#VALUE!</v>
      </c>
      <c r="H13" s="52" t="n">
        <v>5</v>
      </c>
      <c r="I13" s="26" t="n">
        <f aca="false">H13*F13*100</f>
        <v>9450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0.07</v>
      </c>
      <c r="F14" s="50" t="n">
        <v>10.76</v>
      </c>
      <c r="G14" s="51" t="e">
        <f aca="false">((E14*$D$4)/100)/F14</f>
        <v>#VALUE!</v>
      </c>
      <c r="H14" s="52" t="n">
        <v>7</v>
      </c>
      <c r="I14" s="26" t="n">
        <f aca="false">H14*F14*100</f>
        <v>7532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0.07</v>
      </c>
      <c r="F15" s="50" t="n">
        <v>12.89</v>
      </c>
      <c r="G15" s="51" t="e">
        <f aca="false">((E15*$D$4)/100)/F15</f>
        <v>#VALUE!</v>
      </c>
      <c r="H15" s="52" t="n">
        <v>5</v>
      </c>
      <c r="I15" s="26" t="n">
        <f aca="false">H15*F15*100</f>
        <v>6445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0.07</v>
      </c>
      <c r="F16" s="50" t="n">
        <v>22.7</v>
      </c>
      <c r="G16" s="51" t="e">
        <f aca="false">((E16*$D$4)/100)/F16</f>
        <v>#VALUE!</v>
      </c>
      <c r="H16" s="52" t="n">
        <v>3</v>
      </c>
      <c r="I16" s="26" t="n">
        <f aca="false">H16*F16*100</f>
        <v>6810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0.08</v>
      </c>
      <c r="F17" s="50" t="n">
        <v>53.94</v>
      </c>
      <c r="G17" s="51" t="e">
        <f aca="false">((E17*$D$4)/100)/F17</f>
        <v>#VALUE!</v>
      </c>
      <c r="H17" s="52" t="n">
        <v>1</v>
      </c>
      <c r="I17" s="26" t="n">
        <f aca="false">H17*F17*100</f>
        <v>5394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Setembro!F4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0.09</v>
      </c>
      <c r="F10" s="50" t="n">
        <v>9.89</v>
      </c>
      <c r="G10" s="51" t="e">
        <f aca="false">((E10*$D$4)/100)/F10</f>
        <v>#VALUE!</v>
      </c>
      <c r="H10" s="52" t="n">
        <v>10</v>
      </c>
      <c r="I10" s="26" t="n">
        <f aca="false">H10*F10*100</f>
        <v>9890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0.09</v>
      </c>
      <c r="F11" s="50" t="n">
        <v>43.47</v>
      </c>
      <c r="G11" s="51" t="e">
        <f aca="false">((E11*$D$4)/100)/F11</f>
        <v>#VALUE!</v>
      </c>
      <c r="H11" s="52" t="n">
        <v>2</v>
      </c>
      <c r="I11" s="26" t="n">
        <f aca="false">H11*F11*100</f>
        <v>8694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0.08</v>
      </c>
      <c r="F12" s="50" t="n">
        <v>29</v>
      </c>
      <c r="G12" s="51" t="e">
        <f aca="false">((E12*$D$4)/100)/F12</f>
        <v>#VALUE!</v>
      </c>
      <c r="H12" s="52" t="n">
        <v>3</v>
      </c>
      <c r="I12" s="26" t="n">
        <f aca="false">H12*F12*100</f>
        <v>8700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0.09</v>
      </c>
      <c r="F13" s="50" t="n">
        <v>18.9</v>
      </c>
      <c r="G13" s="51" t="e">
        <f aca="false">((E13*$D$4)/100)/F13</f>
        <v>#VALUE!</v>
      </c>
      <c r="H13" s="52" t="n">
        <v>5</v>
      </c>
      <c r="I13" s="26" t="n">
        <f aca="false">H13*F13*100</f>
        <v>9450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0.07</v>
      </c>
      <c r="F14" s="50" t="n">
        <v>10.76</v>
      </c>
      <c r="G14" s="51" t="e">
        <f aca="false">((E14*$D$4)/100)/F14</f>
        <v>#VALUE!</v>
      </c>
      <c r="H14" s="52" t="n">
        <v>7</v>
      </c>
      <c r="I14" s="26" t="n">
        <f aca="false">H14*F14*100</f>
        <v>7532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0.07</v>
      </c>
      <c r="F15" s="50" t="n">
        <v>12.89</v>
      </c>
      <c r="G15" s="51" t="e">
        <f aca="false">((E15*$D$4)/100)/F15</f>
        <v>#VALUE!</v>
      </c>
      <c r="H15" s="52" t="n">
        <v>5</v>
      </c>
      <c r="I15" s="26" t="n">
        <f aca="false">H15*F15*100</f>
        <v>6445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0.07</v>
      </c>
      <c r="F16" s="50" t="n">
        <v>22.7</v>
      </c>
      <c r="G16" s="51" t="e">
        <f aca="false">((E16*$D$4)/100)/F16</f>
        <v>#VALUE!</v>
      </c>
      <c r="H16" s="52" t="n">
        <v>3</v>
      </c>
      <c r="I16" s="26" t="n">
        <f aca="false">H16*F16*100</f>
        <v>6810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0.08</v>
      </c>
      <c r="F17" s="50" t="n">
        <v>53.94</v>
      </c>
      <c r="G17" s="51" t="e">
        <f aca="false">((E17*$D$4)/100)/F17</f>
        <v>#VALUE!</v>
      </c>
      <c r="H17" s="52" t="n">
        <v>1</v>
      </c>
      <c r="I17" s="26" t="n">
        <f aca="false">H17*F17*100</f>
        <v>5394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Outubro!F4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0.1</v>
      </c>
      <c r="F10" s="50" t="n">
        <v>9.89</v>
      </c>
      <c r="G10" s="51" t="e">
        <f aca="false">((E10*$D$4)/100)/F10</f>
        <v>#VALUE!</v>
      </c>
      <c r="H10" s="52" t="n">
        <v>10</v>
      </c>
      <c r="I10" s="26" t="n">
        <f aca="false">H10*F10*100</f>
        <v>9890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0.1</v>
      </c>
      <c r="F11" s="50" t="n">
        <v>43.47</v>
      </c>
      <c r="G11" s="51" t="e">
        <f aca="false">((E11*$D$4)/100)/F11</f>
        <v>#VALUE!</v>
      </c>
      <c r="H11" s="52" t="n">
        <v>2</v>
      </c>
      <c r="I11" s="26" t="n">
        <f aca="false">H11*F11*100</f>
        <v>8694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0.1</v>
      </c>
      <c r="F12" s="50" t="n">
        <v>29</v>
      </c>
      <c r="G12" s="51" t="e">
        <f aca="false">((E12*$D$4)/100)/F12</f>
        <v>#VALUE!</v>
      </c>
      <c r="H12" s="52" t="n">
        <v>3</v>
      </c>
      <c r="I12" s="26" t="n">
        <f aca="false">H12*F12*100</f>
        <v>8700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0.1</v>
      </c>
      <c r="F13" s="50" t="n">
        <v>18.9</v>
      </c>
      <c r="G13" s="51" t="e">
        <f aca="false">((E13*$D$4)/100)/F13</f>
        <v>#VALUE!</v>
      </c>
      <c r="H13" s="52" t="n">
        <v>5</v>
      </c>
      <c r="I13" s="26" t="n">
        <f aca="false">H13*F13*100</f>
        <v>9450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0.1</v>
      </c>
      <c r="F14" s="50" t="n">
        <v>10.76</v>
      </c>
      <c r="G14" s="51" t="e">
        <f aca="false">((E14*$D$4)/100)/F14</f>
        <v>#VALUE!</v>
      </c>
      <c r="H14" s="52" t="n">
        <v>7</v>
      </c>
      <c r="I14" s="26" t="n">
        <f aca="false">H14*F14*100</f>
        <v>7532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0.1</v>
      </c>
      <c r="F15" s="50" t="n">
        <v>12.89</v>
      </c>
      <c r="G15" s="51" t="e">
        <f aca="false">((E15*$D$4)/100)/F15</f>
        <v>#VALUE!</v>
      </c>
      <c r="H15" s="52" t="n">
        <v>5</v>
      </c>
      <c r="I15" s="26" t="n">
        <f aca="false">H15*F15*100</f>
        <v>6445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0.1</v>
      </c>
      <c r="F16" s="50" t="n">
        <v>22.7</v>
      </c>
      <c r="G16" s="51" t="e">
        <f aca="false">((E16*$D$4)/100)/F16</f>
        <v>#VALUE!</v>
      </c>
      <c r="H16" s="52" t="n">
        <v>3</v>
      </c>
      <c r="I16" s="26" t="n">
        <f aca="false">H16*F16*100</f>
        <v>6810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0.1</v>
      </c>
      <c r="F17" s="50" t="n">
        <v>53.94</v>
      </c>
      <c r="G17" s="51" t="e">
        <f aca="false">((E17*$D$4)/100)/F17</f>
        <v>#VALUE!</v>
      </c>
      <c r="H17" s="52" t="n">
        <v>1</v>
      </c>
      <c r="I17" s="26" t="n">
        <f aca="false">H17*F17*100</f>
        <v>5394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43" t="s">
        <v>28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Novembro!F4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49" t="s">
        <v>30</v>
      </c>
      <c r="E8" s="23" t="n">
        <v>0.1</v>
      </c>
      <c r="F8" s="50" t="n">
        <v>16.71</v>
      </c>
      <c r="G8" s="51" t="e">
        <f aca="false">((E8*$D$4)/100)/F8</f>
        <v>#VALUE!</v>
      </c>
      <c r="H8" s="52" t="n">
        <v>6</v>
      </c>
      <c r="I8" s="26" t="n">
        <f aca="false">H8*F8*100</f>
        <v>10026</v>
      </c>
      <c r="J8" s="27" t="e">
        <f aca="false">I8/$E$4</f>
        <v>#VALUE!</v>
      </c>
      <c r="K8" s="28" t="n">
        <v>15.86</v>
      </c>
      <c r="L8" s="29" t="n">
        <f aca="false">IFERROR((K8/F8-1)*J8,0)</f>
        <v>0</v>
      </c>
      <c r="M8" s="30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22" t="s">
        <v>31</v>
      </c>
      <c r="E9" s="23" t="n">
        <v>0.1</v>
      </c>
      <c r="F9" s="50" t="n">
        <v>35.25</v>
      </c>
      <c r="G9" s="51" t="e">
        <f aca="false">((E9*$D$4)/100)/F9</f>
        <v>#VALUE!</v>
      </c>
      <c r="H9" s="52" t="n">
        <v>3</v>
      </c>
      <c r="I9" s="26" t="n">
        <f aca="false">H9*F9*100</f>
        <v>10575</v>
      </c>
      <c r="J9" s="27" t="e">
        <f aca="false">I9/$E$4</f>
        <v>#VALUE!</v>
      </c>
      <c r="K9" s="28" t="n">
        <v>42.95</v>
      </c>
      <c r="L9" s="29" t="n">
        <f aca="false">IFERROR((K9/F9-1)*J9,0)</f>
        <v>0</v>
      </c>
      <c r="M9" s="30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22" t="s">
        <v>32</v>
      </c>
      <c r="E10" s="23" t="n">
        <v>0.1</v>
      </c>
      <c r="F10" s="50" t="n">
        <v>9.89</v>
      </c>
      <c r="G10" s="51" t="e">
        <f aca="false">((E10*$D$4)/100)/F10</f>
        <v>#VALUE!</v>
      </c>
      <c r="H10" s="52" t="n">
        <v>13</v>
      </c>
      <c r="I10" s="26" t="n">
        <f aca="false">H10*F10*100</f>
        <v>12857</v>
      </c>
      <c r="J10" s="27" t="e">
        <f aca="false">I10/$E$4</f>
        <v>#VALUE!</v>
      </c>
      <c r="K10" s="28" t="n">
        <v>10.19</v>
      </c>
      <c r="L10" s="29" t="n">
        <f aca="false">IFERROR((K10/F10-1)*J10,0)</f>
        <v>0</v>
      </c>
      <c r="M10" s="30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22" t="s">
        <v>19</v>
      </c>
      <c r="E11" s="23" t="n">
        <v>0.1</v>
      </c>
      <c r="F11" s="50" t="n">
        <v>43.47</v>
      </c>
      <c r="G11" s="51" t="e">
        <f aca="false">((E11*$D$4)/100)/F11</f>
        <v>#VALUE!</v>
      </c>
      <c r="H11" s="52" t="n">
        <v>3</v>
      </c>
      <c r="I11" s="26" t="n">
        <f aca="false">H11*F11*100</f>
        <v>13041</v>
      </c>
      <c r="J11" s="27" t="e">
        <f aca="false">I11/$E$4</f>
        <v>#VALUE!</v>
      </c>
      <c r="K11" s="28" t="n">
        <v>48.33</v>
      </c>
      <c r="L11" s="29" t="n">
        <f aca="false">IFERROR((K11/F11-1)*J11,0)</f>
        <v>0</v>
      </c>
      <c r="M11" s="30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22" t="s">
        <v>33</v>
      </c>
      <c r="E12" s="23" t="n">
        <v>0.1</v>
      </c>
      <c r="F12" s="50" t="n">
        <v>29</v>
      </c>
      <c r="G12" s="51" t="e">
        <f aca="false">((E12*$D$4)/100)/F12</f>
        <v>#VALUE!</v>
      </c>
      <c r="H12" s="52" t="n">
        <v>4</v>
      </c>
      <c r="I12" s="26" t="n">
        <f aca="false">H12*F12*100</f>
        <v>11600</v>
      </c>
      <c r="J12" s="27" t="e">
        <f aca="false">I12/$E$4</f>
        <v>#VALUE!</v>
      </c>
      <c r="K12" s="28" t="n">
        <v>34.66</v>
      </c>
      <c r="L12" s="29" t="n">
        <f aca="false">IFERROR((K12/F12-1)*J12,0)</f>
        <v>0</v>
      </c>
      <c r="M12" s="30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22" t="s">
        <v>34</v>
      </c>
      <c r="E13" s="23" t="n">
        <v>0.1</v>
      </c>
      <c r="F13" s="50" t="n">
        <v>18.9</v>
      </c>
      <c r="G13" s="51" t="e">
        <f aca="false">((E13*$D$4)/100)/F13</f>
        <v>#VALUE!</v>
      </c>
      <c r="H13" s="52" t="n">
        <v>7</v>
      </c>
      <c r="I13" s="26" t="n">
        <f aca="false">H13*F13*100</f>
        <v>13230</v>
      </c>
      <c r="J13" s="27" t="e">
        <f aca="false">I13/$E$4</f>
        <v>#VALUE!</v>
      </c>
      <c r="K13" s="28" t="n">
        <v>19.85</v>
      </c>
      <c r="L13" s="29" t="n">
        <f aca="false">IFERROR((K13/F13-1)*J13,0)</f>
        <v>0</v>
      </c>
      <c r="M13" s="30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22" t="s">
        <v>35</v>
      </c>
      <c r="E14" s="23" t="n">
        <v>0.1</v>
      </c>
      <c r="F14" s="50" t="n">
        <v>10.76</v>
      </c>
      <c r="G14" s="51" t="e">
        <f aca="false">((E14*$D$4)/100)/F14</f>
        <v>#VALUE!</v>
      </c>
      <c r="H14" s="52" t="n">
        <v>12</v>
      </c>
      <c r="I14" s="26" t="n">
        <f aca="false">H14*F14*100</f>
        <v>12912</v>
      </c>
      <c r="J14" s="27" t="e">
        <f aca="false">I14/$E$4</f>
        <v>#VALUE!</v>
      </c>
      <c r="K14" s="28" t="n">
        <v>11.85</v>
      </c>
      <c r="L14" s="29" t="n">
        <f aca="false">IFERROR((K14/F14-1)*J14,0)</f>
        <v>0</v>
      </c>
      <c r="M14" s="30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22" t="s">
        <v>18</v>
      </c>
      <c r="E15" s="23" t="n">
        <v>0.1</v>
      </c>
      <c r="F15" s="50" t="n">
        <v>12.89</v>
      </c>
      <c r="G15" s="51" t="e">
        <f aca="false">((E15*$D$4)/100)/F15</f>
        <v>#VALUE!</v>
      </c>
      <c r="H15" s="52" t="n">
        <v>10</v>
      </c>
      <c r="I15" s="26" t="n">
        <f aca="false">H15*F15*100</f>
        <v>12890</v>
      </c>
      <c r="J15" s="27" t="e">
        <f aca="false">I15/$E$4</f>
        <v>#VALUE!</v>
      </c>
      <c r="K15" s="28" t="n">
        <v>12.46</v>
      </c>
      <c r="L15" s="29" t="n">
        <f aca="false">IFERROR((K15/F15-1)*J15,0)</f>
        <v>0</v>
      </c>
      <c r="M15" s="30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22" t="s">
        <v>36</v>
      </c>
      <c r="E16" s="23" t="n">
        <v>0.1</v>
      </c>
      <c r="F16" s="50" t="n">
        <v>22.7</v>
      </c>
      <c r="G16" s="51" t="e">
        <f aca="false">((E16*$D$4)/100)/F16</f>
        <v>#VALUE!</v>
      </c>
      <c r="H16" s="52" t="n">
        <v>5</v>
      </c>
      <c r="I16" s="26" t="n">
        <f aca="false">H16*F16*100</f>
        <v>11350</v>
      </c>
      <c r="J16" s="27" t="e">
        <f aca="false">I16/$E$4</f>
        <v>#VALUE!</v>
      </c>
      <c r="K16" s="28" t="n">
        <v>21.25</v>
      </c>
      <c r="L16" s="29" t="n">
        <f aca="false">IFERROR((K16/F16-1)*J16,0)</f>
        <v>0</v>
      </c>
      <c r="M16" s="30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22" t="s">
        <v>37</v>
      </c>
      <c r="E17" s="23" t="n">
        <v>0.1</v>
      </c>
      <c r="F17" s="50" t="n">
        <v>53.94</v>
      </c>
      <c r="G17" s="51" t="e">
        <f aca="false">((E17*$D$4)/100)/F17</f>
        <v>#VALUE!</v>
      </c>
      <c r="H17" s="52" t="n">
        <v>3</v>
      </c>
      <c r="I17" s="26" t="n">
        <f aca="false">H17*F17*100</f>
        <v>16182</v>
      </c>
      <c r="J17" s="27" t="e">
        <f aca="false">I17/$E$4</f>
        <v>#VALUE!</v>
      </c>
      <c r="K17" s="28" t="n">
        <v>48.76</v>
      </c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7" t="s">
        <v>27</v>
      </c>
      <c r="D18" s="37"/>
      <c r="E18" s="37"/>
      <c r="F18" s="40" t="e">
        <f aca="false">D4</f>
        <v>#VALUE!</v>
      </c>
      <c r="G18" s="39"/>
      <c r="H18" s="39"/>
      <c r="I18" s="39"/>
      <c r="J18" s="40"/>
      <c r="K18" s="41" t="e">
        <f aca="false">F4</f>
        <v>#VALUE!</v>
      </c>
      <c r="L18" s="42" t="e">
        <f aca="false">(K18/F18-1)</f>
        <v>#VALUE!</v>
      </c>
      <c r="M18" s="4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29</v>
      </c>
      <c r="D19" s="37"/>
      <c r="E19" s="37"/>
      <c r="F19" s="44" t="n">
        <v>100967.2</v>
      </c>
      <c r="G19" s="45"/>
      <c r="H19" s="45"/>
      <c r="I19" s="45"/>
      <c r="J19" s="46"/>
      <c r="K19" s="47" t="n">
        <v>102673.28</v>
      </c>
      <c r="L19" s="42" t="n">
        <f aca="false">(K19/F19-1)</f>
        <v>0.0168973686504132</v>
      </c>
      <c r="M19" s="4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2020-05-29T23:35:47Z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