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<sst xmlns="http://schemas.openxmlformats.org/spreadsheetml/2006/main" count="244" uniqueCount="36">
  <si>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</si>
  <si>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</si>
  <si>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</si>
  <si>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</si>
  <si>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</si>
  <si>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</si>
  <si>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</si>
  <si>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</si>
  <si>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</si>
  <si>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</si>
  <si>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</si>
  <si>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</si>
  <si>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</si>
  <si>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</si>
  <si>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</si>
  <si>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</si>
  <si>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</si>
  <si>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ENBR3</t>
  </si>
  <si>
    <t xml:space="preserve">MDIA3</t>
  </si>
  <si>
    <t xml:space="preserve">BBDC3</t>
  </si>
  <si>
    <t xml:space="preserve">VALE3</t>
  </si>
  <si>
    <t xml:space="preserve">STBP3</t>
  </si>
  <si>
    <t xml:space="preserve">FLRY3</t>
  </si>
  <si>
    <t xml:space="preserve">ABEV3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</si>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</sst>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5" activeCellId="0" sqref="F1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0.0648157620148537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97754</v>
      </c>
      <c r="F4" s="15" t="n">
        <f aca="false">(E4*I2)+E4+(D4-E4)</f>
        <v>106336</v>
      </c>
      <c r="G4" s="3"/>
      <c r="H4" s="3"/>
      <c r="I4" s="16" t="n">
        <f aca="false">F4/D4-1</f>
        <v>0.0633600000000001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20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17</v>
      </c>
      <c r="E8" s="24" t="n">
        <v>0.15</v>
      </c>
      <c r="F8" s="25" t="n">
        <v>17</v>
      </c>
      <c r="G8" s="26" t="n">
        <f aca="false">((E8*$D$4)/100)/F8</f>
        <v>8.82352941176471</v>
      </c>
      <c r="H8" s="27" t="n">
        <v>9</v>
      </c>
      <c r="I8" s="28" t="n">
        <f aca="false">H8*F8*100</f>
        <v>15300</v>
      </c>
      <c r="J8" s="24" t="n">
        <f aca="false">I8/$E$4</f>
        <v>0.156515334410868</v>
      </c>
      <c r="K8" s="29" t="n">
        <v>17.67</v>
      </c>
      <c r="L8" s="30" t="n">
        <f aca="false">IFERROR((K8/F8-1)*J8,0)</f>
        <v>0.00616854553266365</v>
      </c>
      <c r="M8" s="31" t="n">
        <f aca="false">IFERROR(L8/J8,0)</f>
        <v>0.0394117647058825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4" t="n">
        <v>0.15</v>
      </c>
      <c r="F9" s="25" t="n">
        <v>32</v>
      </c>
      <c r="G9" s="26" t="n">
        <f aca="false">((E9*$D$4)/100)/F9</f>
        <v>4.6875</v>
      </c>
      <c r="H9" s="27" t="n">
        <v>5</v>
      </c>
      <c r="I9" s="28" t="n">
        <f aca="false">H9*F9*100</f>
        <v>16000</v>
      </c>
      <c r="J9" s="24" t="n">
        <f aca="false">I9/$E$4</f>
        <v>0.163676166704176</v>
      </c>
      <c r="K9" s="29" t="n">
        <v>36.13</v>
      </c>
      <c r="L9" s="30" t="n">
        <f aca="false">IFERROR((K9/F9-1)*J9,0)</f>
        <v>0.0211244552652577</v>
      </c>
      <c r="M9" s="31" t="n">
        <f aca="false">IFERROR(L9/J9,0)</f>
        <v>0.1290625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4" t="n">
        <v>0.2</v>
      </c>
      <c r="F10" s="25" t="n">
        <v>17.56</v>
      </c>
      <c r="G10" s="26" t="n">
        <f aca="false">((E10*$D$4)/100)/F10</f>
        <v>11.3895216400911</v>
      </c>
      <c r="H10" s="27" t="n">
        <v>11</v>
      </c>
      <c r="I10" s="28" t="n">
        <f aca="false">H10*F10*100</f>
        <v>19316</v>
      </c>
      <c r="J10" s="24" t="n">
        <f aca="false">I10/$E$4</f>
        <v>0.197598052253616</v>
      </c>
      <c r="K10" s="29" t="n">
        <v>17.8</v>
      </c>
      <c r="L10" s="30" t="n">
        <f aca="false">IFERROR((K10/F10-1)*J10,0)</f>
        <v>0.00270065675061894</v>
      </c>
      <c r="M10" s="31" t="n">
        <f aca="false">IFERROR(L10/J10,0)</f>
        <v>0.0136674259681095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4" t="n">
        <v>0.1</v>
      </c>
      <c r="F11" s="25" t="n">
        <v>44.86</v>
      </c>
      <c r="G11" s="26" t="n">
        <f aca="false">((E11*$D$4)/100)/F11</f>
        <v>2.22915737851092</v>
      </c>
      <c r="H11" s="27" t="n">
        <v>2</v>
      </c>
      <c r="I11" s="28" t="n">
        <f aca="false">H11*F11*100</f>
        <v>8972</v>
      </c>
      <c r="J11" s="24" t="n">
        <f aca="false">I11/$E$4</f>
        <v>0.0917814104793666</v>
      </c>
      <c r="K11" s="29" t="n">
        <v>53</v>
      </c>
      <c r="L11" s="30" t="n">
        <f aca="false">IFERROR((K11/F11-1)*J11,0)</f>
        <v>0.0166540499621499</v>
      </c>
      <c r="M11" s="31" t="n">
        <f aca="false">IFERROR(L11/J11,0)</f>
        <v>0.181453410610789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4" t="n">
        <v>0.15</v>
      </c>
      <c r="F12" s="25" t="n">
        <v>4.08</v>
      </c>
      <c r="G12" s="26" t="n">
        <f aca="false">((E12*$D$4)/100)/F12</f>
        <v>36.7647058823529</v>
      </c>
      <c r="H12" s="27" t="n">
        <v>35</v>
      </c>
      <c r="I12" s="28" t="n">
        <f aca="false">H12*F12*100</f>
        <v>14280</v>
      </c>
      <c r="J12" s="24" t="n">
        <f aca="false">I12/$E$4</f>
        <v>0.146080978783477</v>
      </c>
      <c r="K12" s="29" t="n">
        <v>4.2</v>
      </c>
      <c r="L12" s="30" t="n">
        <f aca="false">IFERROR((K12/F12-1)*J12,0)</f>
        <v>0.00429649937598463</v>
      </c>
      <c r="M12" s="31" t="n">
        <f aca="false">IFERROR(L12/J12,0)</f>
        <v>0.0294117647058825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4" t="n">
        <v>0.15</v>
      </c>
      <c r="F13" s="25" t="n">
        <v>22.8</v>
      </c>
      <c r="G13" s="26" t="n">
        <f aca="false">((E13*$D$4)/100)/F13</f>
        <v>6.57894736842105</v>
      </c>
      <c r="H13" s="27" t="n">
        <v>6</v>
      </c>
      <c r="I13" s="28" t="n">
        <f aca="false">H13*F13*100</f>
        <v>13680</v>
      </c>
      <c r="J13" s="24" t="n">
        <f aca="false">I13/$E$4</f>
        <v>0.13994312253207</v>
      </c>
      <c r="K13" s="29" t="n">
        <v>23.35</v>
      </c>
      <c r="L13" s="30" t="n">
        <f aca="false">IFERROR((K13/F13-1)*J13,0)</f>
        <v>0.00337582093827363</v>
      </c>
      <c r="M13" s="31" t="n">
        <f aca="false">IFERROR(L13/J13,0)</f>
        <v>0.0241228070175439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23</v>
      </c>
      <c r="E14" s="24" t="n">
        <v>0.1</v>
      </c>
      <c r="F14" s="25" t="n">
        <v>11.34</v>
      </c>
      <c r="G14" s="26" t="n">
        <f aca="false">((E14*$D$4)/100)/F14</f>
        <v>8.81834215167549</v>
      </c>
      <c r="H14" s="27" t="n">
        <v>9</v>
      </c>
      <c r="I14" s="28" t="n">
        <f aca="false">H14*F14*100</f>
        <v>10206</v>
      </c>
      <c r="J14" s="24" t="n">
        <f aca="false">I14/$E$4</f>
        <v>0.104404934836426</v>
      </c>
      <c r="K14" s="29" t="n">
        <v>12.48</v>
      </c>
      <c r="L14" s="30" t="n">
        <f aca="false">IFERROR((K14/F14-1)*J14,0)</f>
        <v>0.0104957341899053</v>
      </c>
      <c r="M14" s="31" t="n">
        <f aca="false">IFERROR(L14/J14,0)</f>
        <v>0.100529100529101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/>
      <c r="E15" s="24" t="n">
        <v>0.1</v>
      </c>
      <c r="F15" s="25"/>
      <c r="G15" s="26" t="e">
        <f aca="false">((E15*$D$4)/100)/F15</f>
        <v>#DIV/0!</v>
      </c>
      <c r="H15" s="27" t="n">
        <v>0</v>
      </c>
      <c r="I15" s="28" t="n">
        <f aca="false">H15*F15*100</f>
        <v>0</v>
      </c>
      <c r="J15" s="24" t="n">
        <f aca="false">I15/$E$4</f>
        <v>0</v>
      </c>
      <c r="K15" s="29" t="n">
        <v>0</v>
      </c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/>
      <c r="E16" s="24" t="n">
        <v>0.1</v>
      </c>
      <c r="F16" s="25"/>
      <c r="G16" s="26" t="e">
        <f aca="false">((E16*$D$4)/100)/F16</f>
        <v>#DIV/0!</v>
      </c>
      <c r="H16" s="27" t="n">
        <v>0</v>
      </c>
      <c r="I16" s="28" t="n">
        <f aca="false">H16*F16*100</f>
        <v>0</v>
      </c>
      <c r="J16" s="24" t="n">
        <f aca="false">I16/$E$4</f>
        <v>0</v>
      </c>
      <c r="K16" s="29" t="n">
        <v>0</v>
      </c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/>
      <c r="E17" s="24" t="n">
        <v>0.1</v>
      </c>
      <c r="F17" s="25"/>
      <c r="G17" s="26" t="e">
        <f aca="false">((E17*$D$4)/100)/F17</f>
        <v>#DIV/0!</v>
      </c>
      <c r="H17" s="27" t="n">
        <v>0</v>
      </c>
      <c r="I17" s="28" t="n">
        <f aca="false">H17*F17*100</f>
        <v>0</v>
      </c>
      <c r="J17" s="24" t="n">
        <f aca="false">I17/$E$4</f>
        <v>0</v>
      </c>
      <c r="K17" s="29" t="n">
        <v>0</v>
      </c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106336</v>
      </c>
      <c r="L18" s="38" t="n">
        <f aca="false">(K18/F18-1)</f>
        <v>0.0633600000000001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106336</v>
      </c>
      <c r="E4" s="14" t="n">
        <f aca="false">IF(SUM(I8:I17)&lt;=D4,SUM(I8:I17),"VALOR ACIMA DO DISPONÍVEL")</f>
        <v>102868.36</v>
      </c>
      <c r="F4" s="15" t="n">
        <f aca="false">(E4*I2)+E4+(D4-E4)</f>
        <v>110996.43</v>
      </c>
      <c r="G4" s="3"/>
      <c r="H4" s="3"/>
      <c r="I4" s="16" t="n">
        <f aca="false">F4/100000-1</f>
        <v>0.1099643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27</v>
      </c>
      <c r="E8" s="24" t="n">
        <v>0.1</v>
      </c>
      <c r="F8" s="25" t="n">
        <v>16.71</v>
      </c>
      <c r="G8" s="26" t="n">
        <f aca="false">((E8*$D$4)/100)/F8</f>
        <v>6.36361460203471</v>
      </c>
      <c r="H8" s="27" t="n">
        <v>6.27</v>
      </c>
      <c r="I8" s="28" t="n">
        <f aca="false">H8*F8*100</f>
        <v>10477.17</v>
      </c>
      <c r="J8" s="44" t="n">
        <f aca="false">I8/$E$4</f>
        <v>0.101850267662477</v>
      </c>
      <c r="K8" s="45" t="n">
        <v>15.86</v>
      </c>
      <c r="L8" s="30" t="n">
        <f aca="false">IFERROR((K8/F8-1)*J8,0)</f>
        <v>-0.00518089332813317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4" t="n">
        <v>0.1</v>
      </c>
      <c r="F9" s="25" t="n">
        <v>35.25</v>
      </c>
      <c r="G9" s="26" t="n">
        <f aca="false">((E9*$D$4)/100)/F9</f>
        <v>3.01662411347518</v>
      </c>
      <c r="H9" s="27" t="n">
        <v>2.97</v>
      </c>
      <c r="I9" s="28" t="n">
        <f aca="false">H9*F9*100</f>
        <v>10469.25</v>
      </c>
      <c r="J9" s="44" t="n">
        <f aca="false">I9/$E$4</f>
        <v>0.101773276058839</v>
      </c>
      <c r="K9" s="45" t="n">
        <v>42.95</v>
      </c>
      <c r="L9" s="30" t="n">
        <f aca="false">IFERROR((K9/F9-1)*J9,0)</f>
        <v>0.0222313255504414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4" t="n">
        <v>0.1</v>
      </c>
      <c r="F10" s="25" t="n">
        <v>9.89</v>
      </c>
      <c r="G10" s="26" t="n">
        <f aca="false">((E10*$D$4)/100)/F10</f>
        <v>10.7518705763397</v>
      </c>
      <c r="H10" s="27" t="n">
        <v>10.6</v>
      </c>
      <c r="I10" s="28" t="n">
        <f aca="false">H10*F10*100</f>
        <v>10483.4</v>
      </c>
      <c r="J10" s="44" t="n">
        <f aca="false">I10/$E$4</f>
        <v>0.101910830502207</v>
      </c>
      <c r="K10" s="45" t="n">
        <v>10.19</v>
      </c>
      <c r="L10" s="30" t="n">
        <f aca="false">IFERROR((K10/F10-1)*J10,0)</f>
        <v>0.00309132954000625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4" t="n">
        <v>0.1</v>
      </c>
      <c r="F11" s="25" t="n">
        <v>43.47</v>
      </c>
      <c r="G11" s="26" t="n">
        <f aca="false">((E11*$D$4)/100)/F11</f>
        <v>2.44619277662756</v>
      </c>
      <c r="H11" s="27" t="n">
        <v>2.41</v>
      </c>
      <c r="I11" s="28" t="n">
        <f aca="false">H11*F11*100</f>
        <v>10476.27</v>
      </c>
      <c r="J11" s="44" t="n">
        <f aca="false">I11/$E$4</f>
        <v>0.101841518616609</v>
      </c>
      <c r="K11" s="45" t="n">
        <v>48.33</v>
      </c>
      <c r="L11" s="30" t="n">
        <f aca="false">IFERROR((K11/F11-1)*J11,0)</f>
        <v>0.0113860082925401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4" t="n">
        <v>0.1</v>
      </c>
      <c r="F12" s="25" t="n">
        <v>29</v>
      </c>
      <c r="G12" s="26" t="n">
        <f aca="false">((E12*$D$4)/100)/F12</f>
        <v>3.66675862068966</v>
      </c>
      <c r="H12" s="27" t="n">
        <v>3.62</v>
      </c>
      <c r="I12" s="28" t="n">
        <f aca="false">H12*F12*100</f>
        <v>10498</v>
      </c>
      <c r="J12" s="44" t="n">
        <f aca="false">I12/$E$4</f>
        <v>0.102052759468509</v>
      </c>
      <c r="K12" s="45" t="n">
        <v>34.66</v>
      </c>
      <c r="L12" s="30" t="n">
        <f aca="false">IFERROR((K12/F12-1)*J12,0)</f>
        <v>0.0199178833997159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0.1</v>
      </c>
      <c r="F13" s="25" t="n">
        <v>18.9</v>
      </c>
      <c r="G13" s="26" t="n">
        <f aca="false">((E13*$D$4)/100)/F13</f>
        <v>5.62624338624339</v>
      </c>
      <c r="H13" s="27" t="n">
        <v>5.55</v>
      </c>
      <c r="I13" s="28" t="n">
        <f aca="false">H13*F13*100</f>
        <v>10489.5</v>
      </c>
      <c r="J13" s="44" t="n">
        <f aca="false">I13/$E$4</f>
        <v>0.101970129590867</v>
      </c>
      <c r="K13" s="45" t="n">
        <v>19.85</v>
      </c>
      <c r="L13" s="30" t="n">
        <f aca="false">IFERROR((K13/F13-1)*J13,0)</f>
        <v>0.00512548270430288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32</v>
      </c>
      <c r="E14" s="24" t="n">
        <v>0.1</v>
      </c>
      <c r="F14" s="25" t="n">
        <v>10.76</v>
      </c>
      <c r="G14" s="26" t="n">
        <f aca="false">((E14*$D$4)/100)/F14</f>
        <v>9.8825278810409</v>
      </c>
      <c r="H14" s="27" t="n">
        <v>7.94</v>
      </c>
      <c r="I14" s="28" t="n">
        <f aca="false">H14*F14*100</f>
        <v>8543.44</v>
      </c>
      <c r="J14" s="44" t="n">
        <f aca="false">I14/$E$4</f>
        <v>0.0830521649222365</v>
      </c>
      <c r="K14" s="45" t="n">
        <v>11.85</v>
      </c>
      <c r="L14" s="30" t="n">
        <f aca="false">IFERROR((K14/F14-1)*J14,0)</f>
        <v>0.00841327692985481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33</v>
      </c>
      <c r="E15" s="24" t="n">
        <v>0.1</v>
      </c>
      <c r="F15" s="25" t="n">
        <v>12.89</v>
      </c>
      <c r="G15" s="26" t="n">
        <f aca="false">((E15*$D$4)/100)/F15</f>
        <v>8.24949573312646</v>
      </c>
      <c r="H15" s="27" t="n">
        <v>8.13</v>
      </c>
      <c r="I15" s="28" t="n">
        <f aca="false">H15*F15*100</f>
        <v>10479.57</v>
      </c>
      <c r="J15" s="44" t="n">
        <f aca="false">I15/$E$4</f>
        <v>0.101873598451458</v>
      </c>
      <c r="K15" s="45" t="n">
        <v>12.46</v>
      </c>
      <c r="L15" s="30" t="n">
        <f aca="false">IFERROR((K15/F15-1)*J15,0)</f>
        <v>-0.00339842104997105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34</v>
      </c>
      <c r="E16" s="24" t="n">
        <v>0.1</v>
      </c>
      <c r="F16" s="25" t="n">
        <v>22.7</v>
      </c>
      <c r="G16" s="26" t="n">
        <f aca="false">((E16*$D$4)/100)/F16</f>
        <v>4.68440528634361</v>
      </c>
      <c r="H16" s="27" t="n">
        <v>4.62</v>
      </c>
      <c r="I16" s="28" t="n">
        <f aca="false">H16*F16*100</f>
        <v>10487.4</v>
      </c>
      <c r="J16" s="44" t="n">
        <f aca="false">I16/$E$4</f>
        <v>0.101949715150509</v>
      </c>
      <c r="K16" s="45" t="n">
        <v>21.25</v>
      </c>
      <c r="L16" s="30" t="n">
        <f aca="false">IFERROR((K16/F16-1)*J16,0)</f>
        <v>-0.00651220647437171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35</v>
      </c>
      <c r="E17" s="24" t="n">
        <v>0.1</v>
      </c>
      <c r="F17" s="25" t="n">
        <v>53.94</v>
      </c>
      <c r="G17" s="26" t="n">
        <f aca="false">((E17*$D$4)/100)/F17</f>
        <v>1.97137560252132</v>
      </c>
      <c r="H17" s="27" t="n">
        <v>1.94</v>
      </c>
      <c r="I17" s="28" t="n">
        <f aca="false">H17*F17*100</f>
        <v>10464.36</v>
      </c>
      <c r="J17" s="44" t="n">
        <f aca="false">I17/$E$4</f>
        <v>0.10172573957629</v>
      </c>
      <c r="K17" s="45" t="n">
        <v>48.76</v>
      </c>
      <c r="L17" s="30" t="n">
        <f aca="false">IFERROR((K17/F17-1)*J17,0)</f>
        <v>-0.00976899019290285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106336</v>
      </c>
      <c r="G18" s="36"/>
      <c r="H18" s="36"/>
      <c r="I18" s="36"/>
      <c r="J18" s="35"/>
      <c r="K18" s="46" t="n">
        <f aca="false">F4</f>
        <v>110996.43</v>
      </c>
      <c r="L18" s="38" t="n">
        <f aca="false">(K18/F18-1)</f>
        <v>0.0438273961781521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110996.43</v>
      </c>
      <c r="E4" s="14" t="n">
        <f aca="false">IF(SUM(I8:I17)&lt;=D4,SUM(I8:I17),"VALOR ACIMA DO DISPONÍVEL")</f>
        <v>83516</v>
      </c>
      <c r="F4" s="15" t="n">
        <f aca="false">(E4*I2)+E4+(D4-E4)</f>
        <v>115836.43</v>
      </c>
      <c r="G4" s="3"/>
      <c r="H4" s="3"/>
      <c r="I4" s="16" t="n">
        <f aca="false">F4/100000-1</f>
        <v>0.1583643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27</v>
      </c>
      <c r="E8" s="24" t="n">
        <v>0.1</v>
      </c>
      <c r="F8" s="25" t="n">
        <v>16.71</v>
      </c>
      <c r="G8" s="26" t="n">
        <f aca="false">((E8*$D$4)/100)/F8</f>
        <v>6.64251526032316</v>
      </c>
      <c r="H8" s="27" t="n">
        <v>6</v>
      </c>
      <c r="I8" s="28" t="n">
        <f aca="false">H8*F8*100</f>
        <v>10026</v>
      </c>
      <c r="J8" s="44" t="n">
        <f aca="false">I8/$E$4</f>
        <v>0.120048852914412</v>
      </c>
      <c r="K8" s="45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4" t="n">
        <v>0.1</v>
      </c>
      <c r="F9" s="25" t="n">
        <v>35.25</v>
      </c>
      <c r="G9" s="26" t="n">
        <f aca="false">((E9*$D$4)/100)/F9</f>
        <v>3.14883489361702</v>
      </c>
      <c r="H9" s="27" t="n">
        <v>3</v>
      </c>
      <c r="I9" s="28" t="n">
        <f aca="false">H9*F9*100</f>
        <v>10575</v>
      </c>
      <c r="J9" s="44" t="n">
        <f aca="false">I9/$E$4</f>
        <v>0.126622443603621</v>
      </c>
      <c r="K9" s="45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4" t="n">
        <v>0.1</v>
      </c>
      <c r="F10" s="25" t="n">
        <v>9.89</v>
      </c>
      <c r="G10" s="26" t="n">
        <f aca="false">((E10*$D$4)/100)/F10</f>
        <v>11.2230970677452</v>
      </c>
      <c r="H10" s="27" t="n">
        <v>10</v>
      </c>
      <c r="I10" s="28" t="n">
        <f aca="false">H10*F10*100</f>
        <v>9890</v>
      </c>
      <c r="J10" s="44" t="n">
        <f aca="false">I10/$E$4</f>
        <v>0.118420422434025</v>
      </c>
      <c r="K10" s="45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4" t="n">
        <v>0.1</v>
      </c>
      <c r="F11" s="25" t="n">
        <v>43.47</v>
      </c>
      <c r="G11" s="26" t="n">
        <f aca="false">((E11*$D$4)/100)/F11</f>
        <v>2.55340303657695</v>
      </c>
      <c r="H11" s="27" t="n">
        <v>2</v>
      </c>
      <c r="I11" s="28" t="n">
        <f aca="false">H11*F11*100</f>
        <v>8694</v>
      </c>
      <c r="J11" s="44" t="n">
        <f aca="false">I11/$E$4</f>
        <v>0.104099813209445</v>
      </c>
      <c r="K11" s="45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4" t="n">
        <v>0.1</v>
      </c>
      <c r="F12" s="25" t="n">
        <v>29</v>
      </c>
      <c r="G12" s="26" t="n">
        <f aca="false">((E12*$D$4)/100)/F12</f>
        <v>3.82746310344828</v>
      </c>
      <c r="H12" s="27" t="n">
        <v>3</v>
      </c>
      <c r="I12" s="28" t="n">
        <f aca="false">H12*F12*100</f>
        <v>8700</v>
      </c>
      <c r="J12" s="44" t="n">
        <f aca="false">I12/$E$4</f>
        <v>0.104171655730638</v>
      </c>
      <c r="K12" s="45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0.1</v>
      </c>
      <c r="F13" s="25" t="n">
        <v>18.9</v>
      </c>
      <c r="G13" s="26" t="n">
        <f aca="false">((E13*$D$4)/100)/F13</f>
        <v>5.87282698412699</v>
      </c>
      <c r="H13" s="27" t="n">
        <v>5</v>
      </c>
      <c r="I13" s="28" t="n">
        <f aca="false">H13*F13*100</f>
        <v>9450</v>
      </c>
      <c r="J13" s="44" t="n">
        <f aca="false">I13/$E$4</f>
        <v>0.113151970879831</v>
      </c>
      <c r="K13" s="45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32</v>
      </c>
      <c r="E14" s="24" t="n">
        <v>0.1</v>
      </c>
      <c r="F14" s="25" t="n">
        <v>10.76</v>
      </c>
      <c r="G14" s="26" t="n">
        <f aca="false">((E14*$D$4)/100)/F14</f>
        <v>10.3156533457249</v>
      </c>
      <c r="H14" s="27" t="n">
        <v>7</v>
      </c>
      <c r="I14" s="28" t="n">
        <f aca="false">H14*F14*100</f>
        <v>7532</v>
      </c>
      <c r="J14" s="44" t="n">
        <f aca="false">I14/$E$4</f>
        <v>0.0901863116049619</v>
      </c>
      <c r="K14" s="45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33</v>
      </c>
      <c r="E15" s="24" t="n">
        <v>0.1</v>
      </c>
      <c r="F15" s="25" t="n">
        <v>12.89</v>
      </c>
      <c r="G15" s="26" t="n">
        <f aca="false">((E15*$D$4)/100)/F15</f>
        <v>8.61104965089217</v>
      </c>
      <c r="H15" s="27" t="n">
        <v>5</v>
      </c>
      <c r="I15" s="28" t="n">
        <f aca="false">H15*F15*100</f>
        <v>6445</v>
      </c>
      <c r="J15" s="44" t="n">
        <f aca="false">I15/$E$4</f>
        <v>0.0771708415153982</v>
      </c>
      <c r="K15" s="45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34</v>
      </c>
      <c r="E16" s="24" t="n">
        <v>0.1</v>
      </c>
      <c r="F16" s="25" t="n">
        <v>22.7</v>
      </c>
      <c r="G16" s="26" t="n">
        <f aca="false">((E16*$D$4)/100)/F16</f>
        <v>4.88971057268723</v>
      </c>
      <c r="H16" s="27" t="n">
        <v>3</v>
      </c>
      <c r="I16" s="28" t="n">
        <f aca="false">H16*F16*100</f>
        <v>6810</v>
      </c>
      <c r="J16" s="44" t="n">
        <f aca="false">I16/$E$4</f>
        <v>0.0815412615546721</v>
      </c>
      <c r="K16" s="45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35</v>
      </c>
      <c r="E17" s="24" t="n">
        <v>0.1</v>
      </c>
      <c r="F17" s="25" t="n">
        <v>53.94</v>
      </c>
      <c r="G17" s="26" t="n">
        <f aca="false">((E17*$D$4)/100)/F17</f>
        <v>2.05777586206897</v>
      </c>
      <c r="H17" s="27" t="n">
        <v>1</v>
      </c>
      <c r="I17" s="28" t="n">
        <f aca="false">H17*F17*100</f>
        <v>5394</v>
      </c>
      <c r="J17" s="44" t="n">
        <f aca="false">I17/$E$4</f>
        <v>0.0645864265529958</v>
      </c>
      <c r="K17" s="45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110996.43</v>
      </c>
      <c r="G18" s="36"/>
      <c r="H18" s="36"/>
      <c r="I18" s="36"/>
      <c r="J18" s="35"/>
      <c r="K18" s="46" t="n">
        <f aca="false">F4</f>
        <v>115836.43</v>
      </c>
      <c r="L18" s="38" t="n">
        <f aca="false">(K18/F18-1)</f>
        <v>0.0436050060348787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115836.43</v>
      </c>
      <c r="E4" s="14" t="n">
        <f aca="false">IF(SUM(I8:I17)&lt;=D4,SUM(I8:I17),"VALOR ACIMA DO DISPONÍVEL")</f>
        <v>83516</v>
      </c>
      <c r="F4" s="15" t="n">
        <f aca="false">(E4*I2)+E4+(D4-E4)</f>
        <v>120676.43</v>
      </c>
      <c r="G4" s="3"/>
      <c r="H4" s="3"/>
      <c r="I4" s="16" t="n">
        <f aca="false">F4/100000-1</f>
        <v>0.2067643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27</v>
      </c>
      <c r="E8" s="24" t="n">
        <v>0.1</v>
      </c>
      <c r="F8" s="25" t="n">
        <v>16.71</v>
      </c>
      <c r="G8" s="26" t="n">
        <f aca="false">((E8*$D$4)/100)/F8</f>
        <v>6.93216217833633</v>
      </c>
      <c r="H8" s="27" t="n">
        <v>6</v>
      </c>
      <c r="I8" s="28" t="n">
        <f aca="false">H8*F8*100</f>
        <v>10026</v>
      </c>
      <c r="J8" s="44" t="n">
        <f aca="false">I8/$E$4</f>
        <v>0.120048852914412</v>
      </c>
      <c r="K8" s="45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4" t="n">
        <v>0.1</v>
      </c>
      <c r="F9" s="25" t="n">
        <v>35.25</v>
      </c>
      <c r="G9" s="26" t="n">
        <f aca="false">((E9*$D$4)/100)/F9</f>
        <v>3.28613985815603</v>
      </c>
      <c r="H9" s="27" t="n">
        <v>3</v>
      </c>
      <c r="I9" s="28" t="n">
        <f aca="false">H9*F9*100</f>
        <v>10575</v>
      </c>
      <c r="J9" s="44" t="n">
        <f aca="false">I9/$E$4</f>
        <v>0.126622443603621</v>
      </c>
      <c r="K9" s="45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4" t="n">
        <v>0.09</v>
      </c>
      <c r="F10" s="25" t="n">
        <v>9.89</v>
      </c>
      <c r="G10" s="26" t="n">
        <f aca="false">((E10*$D$4)/100)/F10</f>
        <v>10.5412322548028</v>
      </c>
      <c r="H10" s="27" t="n">
        <v>10</v>
      </c>
      <c r="I10" s="28" t="n">
        <f aca="false">H10*F10*100</f>
        <v>9890</v>
      </c>
      <c r="J10" s="44" t="n">
        <f aca="false">I10/$E$4</f>
        <v>0.118420422434025</v>
      </c>
      <c r="K10" s="45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4" t="n">
        <v>0.09</v>
      </c>
      <c r="F11" s="25" t="n">
        <v>43.47</v>
      </c>
      <c r="G11" s="26" t="n">
        <f aca="false">((E11*$D$4)/100)/F11</f>
        <v>2.39826977225673</v>
      </c>
      <c r="H11" s="27" t="n">
        <v>2</v>
      </c>
      <c r="I11" s="28" t="n">
        <f aca="false">H11*F11*100</f>
        <v>8694</v>
      </c>
      <c r="J11" s="44" t="n">
        <f aca="false">I11/$E$4</f>
        <v>0.104099813209445</v>
      </c>
      <c r="K11" s="45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4" t="n">
        <v>0.08</v>
      </c>
      <c r="F12" s="25" t="n">
        <v>29</v>
      </c>
      <c r="G12" s="26" t="n">
        <f aca="false">((E12*$D$4)/100)/F12</f>
        <v>3.19548772413793</v>
      </c>
      <c r="H12" s="27" t="n">
        <v>3</v>
      </c>
      <c r="I12" s="28" t="n">
        <f aca="false">H12*F12*100</f>
        <v>8700</v>
      </c>
      <c r="J12" s="44" t="n">
        <f aca="false">I12/$E$4</f>
        <v>0.104171655730638</v>
      </c>
      <c r="K12" s="45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0.09</v>
      </c>
      <c r="F13" s="25" t="n">
        <v>18.9</v>
      </c>
      <c r="G13" s="26" t="n">
        <f aca="false">((E13*$D$4)/100)/F13</f>
        <v>5.51602047619048</v>
      </c>
      <c r="H13" s="27" t="n">
        <v>5</v>
      </c>
      <c r="I13" s="28" t="n">
        <f aca="false">H13*F13*100</f>
        <v>9450</v>
      </c>
      <c r="J13" s="44" t="n">
        <f aca="false">I13/$E$4</f>
        <v>0.113151970879831</v>
      </c>
      <c r="K13" s="45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32</v>
      </c>
      <c r="E14" s="24" t="n">
        <v>0.07</v>
      </c>
      <c r="F14" s="25" t="n">
        <v>10.76</v>
      </c>
      <c r="G14" s="26" t="n">
        <f aca="false">((E14*$D$4)/100)/F14</f>
        <v>7.53582723048327</v>
      </c>
      <c r="H14" s="27" t="n">
        <v>7</v>
      </c>
      <c r="I14" s="28" t="n">
        <f aca="false">H14*F14*100</f>
        <v>7532</v>
      </c>
      <c r="J14" s="44" t="n">
        <f aca="false">I14/$E$4</f>
        <v>0.0901863116049619</v>
      </c>
      <c r="K14" s="45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33</v>
      </c>
      <c r="E15" s="24" t="n">
        <v>0.07</v>
      </c>
      <c r="F15" s="25" t="n">
        <v>12.89</v>
      </c>
      <c r="G15" s="26" t="n">
        <f aca="false">((E15*$D$4)/100)/F15</f>
        <v>6.29057416602017</v>
      </c>
      <c r="H15" s="27" t="n">
        <v>5</v>
      </c>
      <c r="I15" s="28" t="n">
        <f aca="false">H15*F15*100</f>
        <v>6445</v>
      </c>
      <c r="J15" s="44" t="n">
        <f aca="false">I15/$E$4</f>
        <v>0.0771708415153982</v>
      </c>
      <c r="K15" s="45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34</v>
      </c>
      <c r="E16" s="24" t="n">
        <v>0.07</v>
      </c>
      <c r="F16" s="25" t="n">
        <v>22.7</v>
      </c>
      <c r="G16" s="26" t="n">
        <f aca="false">((E16*$D$4)/100)/F16</f>
        <v>3.57204850220264</v>
      </c>
      <c r="H16" s="27" t="n">
        <v>3</v>
      </c>
      <c r="I16" s="28" t="n">
        <f aca="false">H16*F16*100</f>
        <v>6810</v>
      </c>
      <c r="J16" s="44" t="n">
        <f aca="false">I16/$E$4</f>
        <v>0.0815412615546721</v>
      </c>
      <c r="K16" s="45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35</v>
      </c>
      <c r="E17" s="24" t="n">
        <v>0.08</v>
      </c>
      <c r="F17" s="25" t="n">
        <v>53.94</v>
      </c>
      <c r="G17" s="26" t="n">
        <f aca="false">((E17*$D$4)/100)/F17</f>
        <v>1.71800415276233</v>
      </c>
      <c r="H17" s="27" t="n">
        <v>1</v>
      </c>
      <c r="I17" s="28" t="n">
        <f aca="false">H17*F17*100</f>
        <v>5394</v>
      </c>
      <c r="J17" s="44" t="n">
        <f aca="false">I17/$E$4</f>
        <v>0.0645864265529958</v>
      </c>
      <c r="K17" s="45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115836.43</v>
      </c>
      <c r="G18" s="36"/>
      <c r="H18" s="36"/>
      <c r="I18" s="36"/>
      <c r="J18" s="35"/>
      <c r="K18" s="46" t="n">
        <f aca="false">F4</f>
        <v>120676.43</v>
      </c>
      <c r="L18" s="38" t="n">
        <f aca="false">(K18/F18-1)</f>
        <v>0.0417830556414764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120676.43</v>
      </c>
      <c r="E4" s="14" t="n">
        <f aca="false">IF(SUM(I8:I17)&lt;=D4,SUM(I8:I17),"VALOR ACIMA DO DISPONÍVEL")</f>
        <v>83516</v>
      </c>
      <c r="F4" s="15" t="n">
        <f aca="false">(E4*I2)+E4+(D4-E4)</f>
        <v>125516.43</v>
      </c>
      <c r="G4" s="3"/>
      <c r="H4" s="3"/>
      <c r="I4" s="16" t="n">
        <f aca="false">F4/100000-1</f>
        <v>0.2551643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27</v>
      </c>
      <c r="E8" s="24" t="n">
        <v>0.1</v>
      </c>
      <c r="F8" s="25" t="n">
        <v>16.71</v>
      </c>
      <c r="G8" s="26" t="n">
        <f aca="false">((E8*$D$4)/100)/F8</f>
        <v>7.22180909634949</v>
      </c>
      <c r="H8" s="27" t="n">
        <v>6</v>
      </c>
      <c r="I8" s="28" t="n">
        <f aca="false">H8*F8*100</f>
        <v>10026</v>
      </c>
      <c r="J8" s="44" t="n">
        <f aca="false">I8/$E$4</f>
        <v>0.120048852914412</v>
      </c>
      <c r="K8" s="45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4" t="n">
        <v>0.1</v>
      </c>
      <c r="F9" s="25" t="n">
        <v>35.25</v>
      </c>
      <c r="G9" s="26" t="n">
        <f aca="false">((E9*$D$4)/100)/F9</f>
        <v>3.42344482269504</v>
      </c>
      <c r="H9" s="27" t="n">
        <v>3</v>
      </c>
      <c r="I9" s="28" t="n">
        <f aca="false">H9*F9*100</f>
        <v>10575</v>
      </c>
      <c r="J9" s="44" t="n">
        <f aca="false">I9/$E$4</f>
        <v>0.126622443603621</v>
      </c>
      <c r="K9" s="45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4" t="n">
        <v>0.09</v>
      </c>
      <c r="F10" s="25" t="n">
        <v>9.89</v>
      </c>
      <c r="G10" s="26" t="n">
        <f aca="false">((E10*$D$4)/100)/F10</f>
        <v>10.981677148635</v>
      </c>
      <c r="H10" s="27" t="n">
        <v>10</v>
      </c>
      <c r="I10" s="28" t="n">
        <f aca="false">H10*F10*100</f>
        <v>9890</v>
      </c>
      <c r="J10" s="44" t="n">
        <f aca="false">I10/$E$4</f>
        <v>0.118420422434025</v>
      </c>
      <c r="K10" s="45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4" t="n">
        <v>0.09</v>
      </c>
      <c r="F11" s="25" t="n">
        <v>43.47</v>
      </c>
      <c r="G11" s="26" t="n">
        <f aca="false">((E11*$D$4)/100)/F11</f>
        <v>2.4984768115942</v>
      </c>
      <c r="H11" s="27" t="n">
        <v>2</v>
      </c>
      <c r="I11" s="28" t="n">
        <f aca="false">H11*F11*100</f>
        <v>8694</v>
      </c>
      <c r="J11" s="44" t="n">
        <f aca="false">I11/$E$4</f>
        <v>0.104099813209445</v>
      </c>
      <c r="K11" s="45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4" t="n">
        <v>0.08</v>
      </c>
      <c r="F12" s="25" t="n">
        <v>29</v>
      </c>
      <c r="G12" s="26" t="n">
        <f aca="false">((E12*$D$4)/100)/F12</f>
        <v>3.32900496551724</v>
      </c>
      <c r="H12" s="27" t="n">
        <v>3</v>
      </c>
      <c r="I12" s="28" t="n">
        <f aca="false">H12*F12*100</f>
        <v>8700</v>
      </c>
      <c r="J12" s="44" t="n">
        <f aca="false">I12/$E$4</f>
        <v>0.104171655730638</v>
      </c>
      <c r="K12" s="45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0.09</v>
      </c>
      <c r="F13" s="25" t="n">
        <v>18.9</v>
      </c>
      <c r="G13" s="26" t="n">
        <f aca="false">((E13*$D$4)/100)/F13</f>
        <v>5.74649666666667</v>
      </c>
      <c r="H13" s="27" t="n">
        <v>5</v>
      </c>
      <c r="I13" s="28" t="n">
        <f aca="false">H13*F13*100</f>
        <v>9450</v>
      </c>
      <c r="J13" s="44" t="n">
        <f aca="false">I13/$E$4</f>
        <v>0.113151970879831</v>
      </c>
      <c r="K13" s="45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32</v>
      </c>
      <c r="E14" s="24" t="n">
        <v>0.07</v>
      </c>
      <c r="F14" s="25" t="n">
        <v>10.76</v>
      </c>
      <c r="G14" s="26" t="n">
        <f aca="false">((E14*$D$4)/100)/F14</f>
        <v>7.85069711895911</v>
      </c>
      <c r="H14" s="27" t="n">
        <v>7</v>
      </c>
      <c r="I14" s="28" t="n">
        <f aca="false">H14*F14*100</f>
        <v>7532</v>
      </c>
      <c r="J14" s="44" t="n">
        <f aca="false">I14/$E$4</f>
        <v>0.0901863116049619</v>
      </c>
      <c r="K14" s="45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33</v>
      </c>
      <c r="E15" s="24" t="n">
        <v>0.07</v>
      </c>
      <c r="F15" s="25" t="n">
        <v>12.89</v>
      </c>
      <c r="G15" s="26" t="n">
        <f aca="false">((E15*$D$4)/100)/F15</f>
        <v>6.55341357641583</v>
      </c>
      <c r="H15" s="27" t="n">
        <v>5</v>
      </c>
      <c r="I15" s="28" t="n">
        <f aca="false">H15*F15*100</f>
        <v>6445</v>
      </c>
      <c r="J15" s="44" t="n">
        <f aca="false">I15/$E$4</f>
        <v>0.0771708415153982</v>
      </c>
      <c r="K15" s="45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34</v>
      </c>
      <c r="E16" s="24" t="n">
        <v>0.07</v>
      </c>
      <c r="F16" s="25" t="n">
        <v>22.7</v>
      </c>
      <c r="G16" s="26" t="n">
        <f aca="false">((E16*$D$4)/100)/F16</f>
        <v>3.72129960352423</v>
      </c>
      <c r="H16" s="27" t="n">
        <v>3</v>
      </c>
      <c r="I16" s="28" t="n">
        <f aca="false">H16*F16*100</f>
        <v>6810</v>
      </c>
      <c r="J16" s="44" t="n">
        <f aca="false">I16/$E$4</f>
        <v>0.0815412615546721</v>
      </c>
      <c r="K16" s="45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35</v>
      </c>
      <c r="E17" s="24" t="n">
        <v>0.08</v>
      </c>
      <c r="F17" s="25" t="n">
        <v>53.94</v>
      </c>
      <c r="G17" s="26" t="n">
        <f aca="false">((E17*$D$4)/100)/F17</f>
        <v>1.78978761586948</v>
      </c>
      <c r="H17" s="27" t="n">
        <v>1</v>
      </c>
      <c r="I17" s="28" t="n">
        <f aca="false">H17*F17*100</f>
        <v>5394</v>
      </c>
      <c r="J17" s="44" t="n">
        <f aca="false">I17/$E$4</f>
        <v>0.0645864265529958</v>
      </c>
      <c r="K17" s="45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120676.43</v>
      </c>
      <c r="G18" s="36"/>
      <c r="H18" s="36"/>
      <c r="I18" s="36"/>
      <c r="J18" s="35"/>
      <c r="K18" s="46" t="n">
        <f aca="false">F4</f>
        <v>125516.43</v>
      </c>
      <c r="L18" s="38" t="n">
        <f aca="false">(K18/F18-1)</f>
        <v>0.0401072520955417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125516.43</v>
      </c>
      <c r="E4" s="14" t="n">
        <f aca="false">IF(SUM(I8:I17)&lt;=D4,SUM(I8:I17),"VALOR ACIMA DO DISPONÍVEL")</f>
        <v>83516</v>
      </c>
      <c r="F4" s="15" t="n">
        <f aca="false">(E4*I2)+E4+(D4-E4)</f>
        <v>130356.43</v>
      </c>
      <c r="G4" s="3"/>
      <c r="H4" s="3"/>
      <c r="I4" s="16" t="n">
        <f aca="false">F4/100000-1</f>
        <v>0.3035643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27</v>
      </c>
      <c r="E8" s="24" t="n">
        <v>0.1</v>
      </c>
      <c r="F8" s="25" t="n">
        <v>16.71</v>
      </c>
      <c r="G8" s="26" t="n">
        <f aca="false">((E8*$D$4)/100)/F8</f>
        <v>7.51145601436266</v>
      </c>
      <c r="H8" s="27" t="n">
        <v>6</v>
      </c>
      <c r="I8" s="28" t="n">
        <f aca="false">H8*F8*100</f>
        <v>10026</v>
      </c>
      <c r="J8" s="44" t="n">
        <f aca="false">I8/$E$4</f>
        <v>0.120048852914412</v>
      </c>
      <c r="K8" s="45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4" t="n">
        <v>0.1</v>
      </c>
      <c r="F9" s="25" t="n">
        <v>35.25</v>
      </c>
      <c r="G9" s="26" t="n">
        <f aca="false">((E9*$D$4)/100)/F9</f>
        <v>3.56074978723404</v>
      </c>
      <c r="H9" s="27" t="n">
        <v>3</v>
      </c>
      <c r="I9" s="28" t="n">
        <f aca="false">H9*F9*100</f>
        <v>10575</v>
      </c>
      <c r="J9" s="44" t="n">
        <f aca="false">I9/$E$4</f>
        <v>0.126622443603621</v>
      </c>
      <c r="K9" s="45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4" t="n">
        <v>0.09</v>
      </c>
      <c r="F10" s="25" t="n">
        <v>9.89</v>
      </c>
      <c r="G10" s="26" t="n">
        <f aca="false">((E10*$D$4)/100)/F10</f>
        <v>11.4221220424671</v>
      </c>
      <c r="H10" s="27" t="n">
        <v>10</v>
      </c>
      <c r="I10" s="28" t="n">
        <f aca="false">H10*F10*100</f>
        <v>9890</v>
      </c>
      <c r="J10" s="44" t="n">
        <f aca="false">I10/$E$4</f>
        <v>0.118420422434025</v>
      </c>
      <c r="K10" s="45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4" t="n">
        <v>0.09</v>
      </c>
      <c r="F11" s="25" t="n">
        <v>43.47</v>
      </c>
      <c r="G11" s="26" t="n">
        <f aca="false">((E11*$D$4)/100)/F11</f>
        <v>2.59868385093168</v>
      </c>
      <c r="H11" s="27" t="n">
        <v>2</v>
      </c>
      <c r="I11" s="28" t="n">
        <f aca="false">H11*F11*100</f>
        <v>8694</v>
      </c>
      <c r="J11" s="44" t="n">
        <f aca="false">I11/$E$4</f>
        <v>0.104099813209445</v>
      </c>
      <c r="K11" s="45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4" t="n">
        <v>0.08</v>
      </c>
      <c r="F12" s="25" t="n">
        <v>29</v>
      </c>
      <c r="G12" s="26" t="n">
        <f aca="false">((E12*$D$4)/100)/F12</f>
        <v>3.46252220689655</v>
      </c>
      <c r="H12" s="27" t="n">
        <v>3</v>
      </c>
      <c r="I12" s="28" t="n">
        <f aca="false">H12*F12*100</f>
        <v>8700</v>
      </c>
      <c r="J12" s="44" t="n">
        <f aca="false">I12/$E$4</f>
        <v>0.104171655730638</v>
      </c>
      <c r="K12" s="45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0.09</v>
      </c>
      <c r="F13" s="25" t="n">
        <v>18.9</v>
      </c>
      <c r="G13" s="26" t="n">
        <f aca="false">((E13*$D$4)/100)/F13</f>
        <v>5.97697285714286</v>
      </c>
      <c r="H13" s="27" t="n">
        <v>5</v>
      </c>
      <c r="I13" s="28" t="n">
        <f aca="false">H13*F13*100</f>
        <v>9450</v>
      </c>
      <c r="J13" s="44" t="n">
        <f aca="false">I13/$E$4</f>
        <v>0.113151970879831</v>
      </c>
      <c r="K13" s="45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32</v>
      </c>
      <c r="E14" s="24" t="n">
        <v>0.07</v>
      </c>
      <c r="F14" s="25" t="n">
        <v>10.76</v>
      </c>
      <c r="G14" s="26" t="n">
        <f aca="false">((E14*$D$4)/100)/F14</f>
        <v>8.16556700743494</v>
      </c>
      <c r="H14" s="27" t="n">
        <v>7</v>
      </c>
      <c r="I14" s="28" t="n">
        <f aca="false">H14*F14*100</f>
        <v>7532</v>
      </c>
      <c r="J14" s="44" t="n">
        <f aca="false">I14/$E$4</f>
        <v>0.0901863116049619</v>
      </c>
      <c r="K14" s="45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33</v>
      </c>
      <c r="E15" s="24" t="n">
        <v>0.07</v>
      </c>
      <c r="F15" s="25" t="n">
        <v>12.89</v>
      </c>
      <c r="G15" s="26" t="n">
        <f aca="false">((E15*$D$4)/100)/F15</f>
        <v>6.81625298681148</v>
      </c>
      <c r="H15" s="27" t="n">
        <v>5</v>
      </c>
      <c r="I15" s="28" t="n">
        <f aca="false">H15*F15*100</f>
        <v>6445</v>
      </c>
      <c r="J15" s="44" t="n">
        <f aca="false">I15/$E$4</f>
        <v>0.0771708415153982</v>
      </c>
      <c r="K15" s="45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34</v>
      </c>
      <c r="E16" s="24" t="n">
        <v>0.07</v>
      </c>
      <c r="F16" s="25" t="n">
        <v>22.7</v>
      </c>
      <c r="G16" s="26" t="n">
        <f aca="false">((E16*$D$4)/100)/F16</f>
        <v>3.87055070484582</v>
      </c>
      <c r="H16" s="27" t="n">
        <v>3</v>
      </c>
      <c r="I16" s="28" t="n">
        <f aca="false">H16*F16*100</f>
        <v>6810</v>
      </c>
      <c r="J16" s="44" t="n">
        <f aca="false">I16/$E$4</f>
        <v>0.0815412615546721</v>
      </c>
      <c r="K16" s="45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35</v>
      </c>
      <c r="E17" s="24" t="n">
        <v>0.08</v>
      </c>
      <c r="F17" s="25" t="n">
        <v>53.94</v>
      </c>
      <c r="G17" s="26" t="n">
        <f aca="false">((E17*$D$4)/100)/F17</f>
        <v>1.86157107897664</v>
      </c>
      <c r="H17" s="27" t="n">
        <v>1</v>
      </c>
      <c r="I17" s="28" t="n">
        <f aca="false">H17*F17*100</f>
        <v>5394</v>
      </c>
      <c r="J17" s="44" t="n">
        <f aca="false">I17/$E$4</f>
        <v>0.0645864265529958</v>
      </c>
      <c r="K17" s="45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125516.43</v>
      </c>
      <c r="G18" s="36"/>
      <c r="H18" s="36"/>
      <c r="I18" s="36"/>
      <c r="J18" s="35"/>
      <c r="K18" s="46" t="n">
        <f aca="false">F4</f>
        <v>130356.43</v>
      </c>
      <c r="L18" s="38" t="n">
        <f aca="false">(K18/F18-1)</f>
        <v>0.0385606888277494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130356.43</v>
      </c>
      <c r="E4" s="14" t="n">
        <f aca="false">IF(SUM(I8:I17)&lt;=D4,SUM(I8:I17),"VALOR ACIMA DO DISPONÍVEL")</f>
        <v>83516</v>
      </c>
      <c r="F4" s="15" t="n">
        <f aca="false">(E4*I2)+E4+(D4-E4)</f>
        <v>135196.43</v>
      </c>
      <c r="G4" s="3"/>
      <c r="H4" s="3"/>
      <c r="I4" s="16" t="n">
        <f aca="false">F4/100000-1</f>
        <v>0.3519643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27</v>
      </c>
      <c r="E8" s="24" t="n">
        <v>0.1</v>
      </c>
      <c r="F8" s="25" t="n">
        <v>16.71</v>
      </c>
      <c r="G8" s="26" t="n">
        <f aca="false">((E8*$D$4)/100)/F8</f>
        <v>7.80110293237582</v>
      </c>
      <c r="H8" s="27" t="n">
        <v>6</v>
      </c>
      <c r="I8" s="28" t="n">
        <f aca="false">H8*F8*100</f>
        <v>10026</v>
      </c>
      <c r="J8" s="44" t="n">
        <f aca="false">I8/$E$4</f>
        <v>0.120048852914412</v>
      </c>
      <c r="K8" s="45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4" t="n">
        <v>0.1</v>
      </c>
      <c r="F9" s="25" t="n">
        <v>35.25</v>
      </c>
      <c r="G9" s="26" t="n">
        <f aca="false">((E9*$D$4)/100)/F9</f>
        <v>3.69805475177305</v>
      </c>
      <c r="H9" s="27" t="n">
        <v>3</v>
      </c>
      <c r="I9" s="28" t="n">
        <f aca="false">H9*F9*100</f>
        <v>10575</v>
      </c>
      <c r="J9" s="44" t="n">
        <f aca="false">I9/$E$4</f>
        <v>0.126622443603621</v>
      </c>
      <c r="K9" s="45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4" t="n">
        <v>0.1</v>
      </c>
      <c r="F10" s="25" t="n">
        <v>9.89</v>
      </c>
      <c r="G10" s="26" t="n">
        <f aca="false">((E10*$D$4)/100)/F10</f>
        <v>13.1806299292214</v>
      </c>
      <c r="H10" s="27" t="n">
        <v>10</v>
      </c>
      <c r="I10" s="28" t="n">
        <f aca="false">H10*F10*100</f>
        <v>9890</v>
      </c>
      <c r="J10" s="44" t="n">
        <f aca="false">I10/$E$4</f>
        <v>0.118420422434025</v>
      </c>
      <c r="K10" s="45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4" t="n">
        <v>0.1</v>
      </c>
      <c r="F11" s="25" t="n">
        <v>43.47</v>
      </c>
      <c r="G11" s="26" t="n">
        <f aca="false">((E11*$D$4)/100)/F11</f>
        <v>2.99876765585461</v>
      </c>
      <c r="H11" s="27" t="n">
        <v>2</v>
      </c>
      <c r="I11" s="28" t="n">
        <f aca="false">H11*F11*100</f>
        <v>8694</v>
      </c>
      <c r="J11" s="44" t="n">
        <f aca="false">I11/$E$4</f>
        <v>0.104099813209445</v>
      </c>
      <c r="K11" s="45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4" t="n">
        <v>0.1</v>
      </c>
      <c r="F12" s="25" t="n">
        <v>29</v>
      </c>
      <c r="G12" s="26" t="n">
        <f aca="false">((E12*$D$4)/100)/F12</f>
        <v>4.49504931034483</v>
      </c>
      <c r="H12" s="27" t="n">
        <v>3</v>
      </c>
      <c r="I12" s="28" t="n">
        <f aca="false">H12*F12*100</f>
        <v>8700</v>
      </c>
      <c r="J12" s="44" t="n">
        <f aca="false">I12/$E$4</f>
        <v>0.104171655730638</v>
      </c>
      <c r="K12" s="45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0.1</v>
      </c>
      <c r="F13" s="25" t="n">
        <v>18.9</v>
      </c>
      <c r="G13" s="26" t="n">
        <f aca="false">((E13*$D$4)/100)/F13</f>
        <v>6.89716560846561</v>
      </c>
      <c r="H13" s="27" t="n">
        <v>5</v>
      </c>
      <c r="I13" s="28" t="n">
        <f aca="false">H13*F13*100</f>
        <v>9450</v>
      </c>
      <c r="J13" s="44" t="n">
        <f aca="false">I13/$E$4</f>
        <v>0.113151970879831</v>
      </c>
      <c r="K13" s="45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32</v>
      </c>
      <c r="E14" s="24" t="n">
        <v>0.1</v>
      </c>
      <c r="F14" s="25" t="n">
        <v>10.76</v>
      </c>
      <c r="G14" s="26" t="n">
        <f aca="false">((E14*$D$4)/100)/F14</f>
        <v>12.1149098513011</v>
      </c>
      <c r="H14" s="27" t="n">
        <v>7</v>
      </c>
      <c r="I14" s="28" t="n">
        <f aca="false">H14*F14*100</f>
        <v>7532</v>
      </c>
      <c r="J14" s="44" t="n">
        <f aca="false">I14/$E$4</f>
        <v>0.0901863116049619</v>
      </c>
      <c r="K14" s="45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33</v>
      </c>
      <c r="E15" s="24" t="n">
        <v>0.1</v>
      </c>
      <c r="F15" s="25" t="n">
        <v>12.89</v>
      </c>
      <c r="G15" s="26" t="n">
        <f aca="false">((E15*$D$4)/100)/F15</f>
        <v>10.1129891388673</v>
      </c>
      <c r="H15" s="27" t="n">
        <v>5</v>
      </c>
      <c r="I15" s="28" t="n">
        <f aca="false">H15*F15*100</f>
        <v>6445</v>
      </c>
      <c r="J15" s="44" t="n">
        <f aca="false">I15/$E$4</f>
        <v>0.0771708415153982</v>
      </c>
      <c r="K15" s="45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34</v>
      </c>
      <c r="E16" s="24" t="n">
        <v>0.1</v>
      </c>
      <c r="F16" s="25" t="n">
        <v>22.7</v>
      </c>
      <c r="G16" s="26" t="n">
        <f aca="false">((E16*$D$4)/100)/F16</f>
        <v>5.74257400881057</v>
      </c>
      <c r="H16" s="27" t="n">
        <v>3</v>
      </c>
      <c r="I16" s="28" t="n">
        <f aca="false">H16*F16*100</f>
        <v>6810</v>
      </c>
      <c r="J16" s="44" t="n">
        <f aca="false">I16/$E$4</f>
        <v>0.0815412615546721</v>
      </c>
      <c r="K16" s="45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35</v>
      </c>
      <c r="E17" s="24" t="n">
        <v>0.1</v>
      </c>
      <c r="F17" s="25" t="n">
        <v>53.94</v>
      </c>
      <c r="G17" s="26" t="n">
        <f aca="false">((E17*$D$4)/100)/F17</f>
        <v>2.41669317760475</v>
      </c>
      <c r="H17" s="27" t="n">
        <v>1</v>
      </c>
      <c r="I17" s="28" t="n">
        <f aca="false">H17*F17*100</f>
        <v>5394</v>
      </c>
      <c r="J17" s="44" t="n">
        <f aca="false">I17/$E$4</f>
        <v>0.0645864265529958</v>
      </c>
      <c r="K17" s="45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130356.43</v>
      </c>
      <c r="G18" s="36"/>
      <c r="H18" s="36"/>
      <c r="I18" s="36"/>
      <c r="J18" s="35"/>
      <c r="K18" s="46" t="n">
        <f aca="false">F4</f>
        <v>135196.43</v>
      </c>
      <c r="L18" s="38" t="n">
        <f aca="false">(K18/F18-1)</f>
        <v>0.0371289701628066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135196.43</v>
      </c>
      <c r="E4" s="14" t="n">
        <f aca="false">IF(SUM(I8:I17)&lt;=D4,SUM(I8:I17),"VALOR ACIMA DO DISPONÍVEL")</f>
        <v>124663</v>
      </c>
      <c r="F4" s="15" t="n">
        <f aca="false">(E4*I2)+E4+(D4-E4)</f>
        <v>140372.43</v>
      </c>
      <c r="G4" s="3"/>
      <c r="H4" s="3"/>
      <c r="I4" s="16" t="n">
        <f aca="false">F4/100000-1</f>
        <v>0.4037243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27</v>
      </c>
      <c r="E8" s="24" t="n">
        <v>0.1</v>
      </c>
      <c r="F8" s="25" t="n">
        <v>16.71</v>
      </c>
      <c r="G8" s="26" t="n">
        <f aca="false">((E8*$D$4)/100)/F8</f>
        <v>8.09074985038899</v>
      </c>
      <c r="H8" s="27" t="n">
        <v>6</v>
      </c>
      <c r="I8" s="28" t="n">
        <f aca="false">H8*F8*100</f>
        <v>10026</v>
      </c>
      <c r="J8" s="44" t="n">
        <f aca="false">I8/$E$4</f>
        <v>0.0804248253290872</v>
      </c>
      <c r="K8" s="45" t="n">
        <v>15.86</v>
      </c>
      <c r="L8" s="30" t="n">
        <f aca="false">IFERROR((K8/F8-1)*J8,0)</f>
        <v>-0.00409102941530367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4" t="n">
        <v>0.1</v>
      </c>
      <c r="F9" s="25" t="n">
        <v>35.25</v>
      </c>
      <c r="G9" s="26" t="n">
        <f aca="false">((E9*$D$4)/100)/F9</f>
        <v>3.83535971631206</v>
      </c>
      <c r="H9" s="27" t="n">
        <v>3</v>
      </c>
      <c r="I9" s="28" t="n">
        <f aca="false">H9*F9*100</f>
        <v>10575</v>
      </c>
      <c r="J9" s="44" t="n">
        <f aca="false">I9/$E$4</f>
        <v>0.0848286981702671</v>
      </c>
      <c r="K9" s="45" t="n">
        <v>42.95</v>
      </c>
      <c r="L9" s="30" t="n">
        <f aca="false">IFERROR((K9/F9-1)*J9,0)</f>
        <v>0.0185299567634342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4" t="n">
        <v>0.1</v>
      </c>
      <c r="F10" s="25" t="n">
        <v>9.89</v>
      </c>
      <c r="G10" s="26" t="n">
        <f aca="false">((E10*$D$4)/100)/F10</f>
        <v>13.6700131445905</v>
      </c>
      <c r="H10" s="27" t="n">
        <v>13</v>
      </c>
      <c r="I10" s="28" t="n">
        <f aca="false">H10*F10*100</f>
        <v>12857</v>
      </c>
      <c r="J10" s="44" t="n">
        <f aca="false">I10/$E$4</f>
        <v>0.103134049397175</v>
      </c>
      <c r="K10" s="45" t="n">
        <v>10.19</v>
      </c>
      <c r="L10" s="30" t="n">
        <f aca="false">IFERROR((K10/F10-1)*J10,0)</f>
        <v>0.0031284342587616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4" t="n">
        <v>0.1</v>
      </c>
      <c r="F11" s="25" t="n">
        <v>43.47</v>
      </c>
      <c r="G11" s="26" t="n">
        <f aca="false">((E11*$D$4)/100)/F11</f>
        <v>3.11010881067403</v>
      </c>
      <c r="H11" s="27" t="n">
        <v>3</v>
      </c>
      <c r="I11" s="28" t="n">
        <f aca="false">H11*F11*100</f>
        <v>13041</v>
      </c>
      <c r="J11" s="44" t="n">
        <f aca="false">I11/$E$4</f>
        <v>0.104610028637206</v>
      </c>
      <c r="K11" s="45" t="n">
        <v>48.33</v>
      </c>
      <c r="L11" s="30" t="n">
        <f aca="false">IFERROR((K11/F11-1)*J11,0)</f>
        <v>0.0116955311519858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4" t="n">
        <v>0.1</v>
      </c>
      <c r="F12" s="25" t="n">
        <v>29</v>
      </c>
      <c r="G12" s="26" t="n">
        <f aca="false">((E12*$D$4)/100)/F12</f>
        <v>4.66194586206897</v>
      </c>
      <c r="H12" s="27" t="n">
        <v>4</v>
      </c>
      <c r="I12" s="28" t="n">
        <f aca="false">H12*F12*100</f>
        <v>11600</v>
      </c>
      <c r="J12" s="44" t="n">
        <f aca="false">I12/$E$4</f>
        <v>0.0930508651323969</v>
      </c>
      <c r="K12" s="45" t="n">
        <v>34.66</v>
      </c>
      <c r="L12" s="30" t="n">
        <f aca="false">IFERROR((K12/F12-1)*J12,0)</f>
        <v>0.0181609619534264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17</v>
      </c>
      <c r="E13" s="24" t="n">
        <v>0.1</v>
      </c>
      <c r="F13" s="25" t="n">
        <v>18.9</v>
      </c>
      <c r="G13" s="26" t="n">
        <f aca="false">((E13*$D$4)/100)/F13</f>
        <v>7.15325026455026</v>
      </c>
      <c r="H13" s="27" t="n">
        <v>7</v>
      </c>
      <c r="I13" s="28" t="n">
        <f aca="false">H13*F13*100</f>
        <v>13230</v>
      </c>
      <c r="J13" s="44" t="n">
        <f aca="false">I13/$E$4</f>
        <v>0.10612611600876</v>
      </c>
      <c r="K13" s="45" t="n">
        <v>19.85</v>
      </c>
      <c r="L13" s="30" t="n">
        <f aca="false">IFERROR((K13/F13-1)*J13,0)</f>
        <v>0.00533438149250381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32</v>
      </c>
      <c r="E14" s="24" t="n">
        <v>0.1</v>
      </c>
      <c r="F14" s="25" t="n">
        <v>10.76</v>
      </c>
      <c r="G14" s="26" t="n">
        <f aca="false">((E14*$D$4)/100)/F14</f>
        <v>12.5647239776952</v>
      </c>
      <c r="H14" s="27" t="n">
        <v>12</v>
      </c>
      <c r="I14" s="28" t="n">
        <f aca="false">H14*F14*100</f>
        <v>12912</v>
      </c>
      <c r="J14" s="44" t="n">
        <f aca="false">I14/$E$4</f>
        <v>0.103575238843923</v>
      </c>
      <c r="K14" s="45" t="n">
        <v>11.85</v>
      </c>
      <c r="L14" s="30" t="n">
        <f aca="false">IFERROR((K14/F14-1)*J14,0)</f>
        <v>0.0104922872063082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33</v>
      </c>
      <c r="E15" s="24" t="n">
        <v>0.1</v>
      </c>
      <c r="F15" s="25" t="n">
        <v>12.89</v>
      </c>
      <c r="G15" s="26" t="n">
        <f aca="false">((E15*$D$4)/100)/F15</f>
        <v>10.4884740108611</v>
      </c>
      <c r="H15" s="27" t="n">
        <v>10</v>
      </c>
      <c r="I15" s="28" t="n">
        <f aca="false">H15*F15*100</f>
        <v>12890</v>
      </c>
      <c r="J15" s="44" t="n">
        <f aca="false">I15/$E$4</f>
        <v>0.103398763065224</v>
      </c>
      <c r="K15" s="45" t="n">
        <v>12.46</v>
      </c>
      <c r="L15" s="30" t="n">
        <f aca="false">IFERROR((K15/F15-1)*J15,0)</f>
        <v>-0.0034492993109423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34</v>
      </c>
      <c r="E16" s="24" t="n">
        <v>0.1</v>
      </c>
      <c r="F16" s="25" t="n">
        <v>22.7</v>
      </c>
      <c r="G16" s="26" t="n">
        <f aca="false">((E16*$D$4)/100)/F16</f>
        <v>5.95578986784141</v>
      </c>
      <c r="H16" s="27" t="n">
        <v>5</v>
      </c>
      <c r="I16" s="28" t="n">
        <f aca="false">H16*F16*100</f>
        <v>11350</v>
      </c>
      <c r="J16" s="44" t="n">
        <f aca="false">I16/$E$4</f>
        <v>0.0910454585562677</v>
      </c>
      <c r="K16" s="45" t="n">
        <v>21.25</v>
      </c>
      <c r="L16" s="30" t="n">
        <f aca="false">IFERROR((K16/F16-1)*J16,0)</f>
        <v>-0.0058156790707748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35</v>
      </c>
      <c r="E17" s="24" t="n">
        <v>0.1</v>
      </c>
      <c r="F17" s="25" t="n">
        <v>53.94</v>
      </c>
      <c r="G17" s="26" t="n">
        <f aca="false">((E17*$D$4)/100)/F17</f>
        <v>2.50642250648869</v>
      </c>
      <c r="H17" s="27" t="n">
        <v>3</v>
      </c>
      <c r="I17" s="28" t="n">
        <f aca="false">H17*F17*100</f>
        <v>16182</v>
      </c>
      <c r="J17" s="44" t="n">
        <f aca="false">I17/$E$4</f>
        <v>0.129805956859694</v>
      </c>
      <c r="K17" s="45" t="n">
        <v>48.76</v>
      </c>
      <c r="L17" s="30" t="n">
        <f aca="false">IFERROR((K17/F17-1)*J17,0)</f>
        <v>-0.0124656072772194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135196.43</v>
      </c>
      <c r="G18" s="36"/>
      <c r="H18" s="36"/>
      <c r="I18" s="36"/>
      <c r="J18" s="35"/>
      <c r="K18" s="46" t="n">
        <f aca="false">F4</f>
        <v>140372.43</v>
      </c>
      <c r="L18" s="38" t="n">
        <f aca="false">(K18/F18-1)</f>
        <v>0.0382850345974373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2020-05-29T23:45:11Z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