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Practice\"/>
    </mc:Choice>
  </mc:AlternateContent>
  <xr:revisionPtr revIDLastSave="0" documentId="13_ncr:1_{4115D6C4-DD7B-487B-B5D3-7F5156B784B0}" xr6:coauthVersionLast="47" xr6:coauthVersionMax="47" xr10:uidLastSave="{00000000-0000-0000-0000-000000000000}"/>
  <bookViews>
    <workbookView xWindow="-120" yWindow="-120" windowWidth="20730" windowHeight="11160" xr2:uid="{FA840470-CA0B-4808-BABE-C2887B9B0805}"/>
  </bookViews>
  <sheets>
    <sheet name="Sheet1" sheetId="1" r:id="rId1"/>
  </sheets>
  <definedNames>
    <definedName name="_xlnm._FilterDatabase" localSheetId="0" hidden="1">Sheet1!$A$10:$J$30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11" i="1"/>
  <c r="B58" i="1"/>
  <c r="B5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1" i="1"/>
  <c r="A57" i="1"/>
  <c r="A58" i="1"/>
  <c r="A53" i="1"/>
  <c r="A54" i="1"/>
  <c r="A55" i="1"/>
  <c r="A56" i="1"/>
  <c r="A51" i="1"/>
  <c r="A52" i="1"/>
  <c r="H14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A40" i="1"/>
  <c r="A44" i="1" l="1"/>
</calcChain>
</file>

<file path=xl/sharedStrings.xml><?xml version="1.0" encoding="utf-8"?>
<sst xmlns="http://schemas.openxmlformats.org/spreadsheetml/2006/main" count="133" uniqueCount="73">
  <si>
    <t>Below is the lineup of the Nigeria team that played the Nigeria-Iceland match during World Cup 2018 (Which ended 2-0 to Nigeria!)</t>
  </si>
  <si>
    <t>Complete the following assingments using Excel functions:</t>
  </si>
  <si>
    <t>How many players received a yellow/red card during the game?</t>
  </si>
  <si>
    <t>Return the names of the players that joined the game as substitutes.</t>
  </si>
  <si>
    <t>Return the names of the players that played in more than one position during the game</t>
  </si>
  <si>
    <t>Return the names of the players that played the entire game (From start to the final whistle, without being substituted)</t>
  </si>
  <si>
    <t>player_id</t>
  </si>
  <si>
    <t>player_name</t>
  </si>
  <si>
    <t>player_nickname</t>
  </si>
  <si>
    <t>jersey_number</t>
  </si>
  <si>
    <t>country</t>
  </si>
  <si>
    <t>cards</t>
  </si>
  <si>
    <t>positions</t>
  </si>
  <si>
    <t>Chidozie Collins Awaziem</t>
  </si>
  <si>
    <t>Chidozie Awaziem</t>
  </si>
  <si>
    <t>Nigeria</t>
  </si>
  <si>
    <t>[]</t>
  </si>
  <si>
    <t>Onyinye Wilfred Ndidi</t>
  </si>
  <si>
    <t>Wilfred Ndidi</t>
  </si>
  <si>
    <t>[{'position_id': 13, 'position': 'Right Center Midfield', 'from': '00:00', 'to': '89:47', 'from_period': 1, 'to_period': 2, 'start_reason': 'Starting XI', 'end_reason': 'Tactical Shift'}, {'position_id': 14, 'position': 'Center Midfield', 'from': '89:47', 'to': None, 'from_period': 2, 'to_period': None, 'start_reason': 'Tactical Shift', 'end_reason': 'Final Whistle'}]</t>
  </si>
  <si>
    <t>Alex Iwobi</t>
  </si>
  <si>
    <t>[{'position_id': 15, 'position': 'Left Center Midfield', 'from': '89:40', 'to': '89:47', 'from_period': 2, 'to_period': 2, 'start_reason': 'Substitution - On (Tactical)', 'end_reason': 'Tactical Shift'}, {'position_id': 19, 'position': 'Center Attacking Midfield', 'from': '89:47', 'to': None, 'from_period': 2, 'to_period': None, 'start_reason': 'Tactical Shift', 'end_reason': 'Final Whistle'}]</t>
  </si>
  <si>
    <t>Kelechi Promise Iheanacho</t>
  </si>
  <si>
    <t>Kelechi Iheanacho</t>
  </si>
  <si>
    <t>[{'position_id': 24, 'position': 'Left Center Forward', 'from': '00:00', 'to': '84:03', 'from_period': 1, 'to_period': 2, 'start_reason': 'Starting XI', 'end_reason': 'Substitution - Off (Tactical)'}]</t>
  </si>
  <si>
    <t>Victor Moses</t>
  </si>
  <si>
    <t>[{'position_id': 12, 'position': 'Right Midfield', 'from': '00:00', 'to': None, 'from_period': 1, 'to_period': None, 'start_reason': 'Starting XI', 'end_reason': 'Final Whistle'}]</t>
  </si>
  <si>
    <t>Francis Odinaka Uzoho</t>
  </si>
  <si>
    <t>Francis Uzoho</t>
  </si>
  <si>
    <t>[{'position_id': 1, 'position': 'Goalkeeper', 'from': '00:00', 'to': None, 'from_period': 1, 'to_period': None, 'start_reason': 'Starting XI', 'end_reason': 'Final Whistle'}]</t>
  </si>
  <si>
    <t>William Troost-Ekong</t>
  </si>
  <si>
    <t>[{'position_id': 4, 'position': 'Center Back', 'from': '00:00', 'to': None, 'from_period': 1, 'to_period': None, 'start_reason': 'Starting XI', 'end_reason': 'Final Whistle'}]</t>
  </si>
  <si>
    <t>Odion Jude Ighalo</t>
  </si>
  <si>
    <t>Odion Ighalo</t>
  </si>
  <si>
    <t>[{'position_id': 24, 'position': 'Left Center Forward', 'from': '84:03', 'to': '89:47', 'from_period': 2, 'to_period': 2, 'start_reason': 'Substitution - On (Tactical)', 'end_reason': 'Tactical Shift'}, {'position_id': 22, 'position': 'Right Center Forward', 'from': '89:47', 'to': None, 'from_period': 2, 'to_period': None, 'start_reason': 'Tactical Shift', 'end_reason': 'Final Whistle'}]</t>
  </si>
  <si>
    <t>Brian Oladapo Idowu</t>
  </si>
  <si>
    <t>Brian Idowu</t>
  </si>
  <si>
    <t>[{'time': '43:25', 'card_type': 'Yellow Card', 'reason': 'Foul Committed', 'period': 1}]</t>
  </si>
  <si>
    <t>[{'position_id': 16, 'position': 'Left Midfield', 'from': '00:00', 'to': '45:00', 'from_period': 1, 'to_period': 2, 'start_reason': 'Starting XI', 'end_reason': 'Substitution - Off (Tactical)'}]</t>
  </si>
  <si>
    <t>Simeon Tochukwu Nwankwo</t>
  </si>
  <si>
    <t>Simy</t>
  </si>
  <si>
    <t>Oghenekaro Etebo</t>
  </si>
  <si>
    <t>Peter Etebo</t>
  </si>
  <si>
    <t>[{'position_id': 15, 'position': 'Left Center Midfield', 'from': '00:00', 'to': '89:40', 'from_period': 1, 'to_period': 2, 'start_reason': 'Starting XI', 'end_reason': 'Substitution - Off (Tactical)'}]</t>
  </si>
  <si>
    <t>Leon Aderemi Balogun</t>
  </si>
  <si>
    <t>[{'position_id': 3, 'position': 'Right Center Back', 'from': '00:00', 'to': None, 'from_period': 1, 'to_period': None, 'start_reason': 'Starting XI', 'end_reason': 'Final Whistle'}]</t>
  </si>
  <si>
    <t>Abdullahi Shehu</t>
  </si>
  <si>
    <t>Ahmed Musa</t>
  </si>
  <si>
    <t>[{'position_id': 22, 'position': 'Right Center Forward', 'from': '00:00', 'to': '89:47', 'from_period': 1, 'to_period': 2, 'start_reason': 'Starting XI', 'end_reason': 'Tactical Shift'}, {'position_id': 24, 'position': 'Left Center Forward', 'from': '89:47', 'to': None, 'from_period': 2, 'to_period': None, 'start_reason': 'Tactical Shift', 'end_reason': 'Final Whistle'}]</t>
  </si>
  <si>
    <t>John Michael Nchekwube Obinna</t>
  </si>
  <si>
    <t>John Obi Mikel</t>
  </si>
  <si>
    <t>[{'position_id': 14, 'position': 'Center Midfield', 'from': '00:00', 'to': '89:47', 'from_period': 1, 'to_period': 2, 'start_reason': 'Starting XI', 'end_reason': 'Tactical Shift'}, {'position_id': 10, 'position': 'Center Defensive Midfield', 'from': '89:47', 'to': '94:47', 'from_period': 2, 'to_period': 2, 'start_reason': 'Tactical Shift', 'end_reason': 'Player Off'}, {'position_id': 10, 'position': 'Center Defensive Midfield', 'from': '95:13', 'to': None, 'from_period': 2, 'to_period': None, 'start_reason': 'Player On', 'end_reason': 'Final Whistle'}]</t>
  </si>
  <si>
    <t>Kenneth Josiah Omeruo</t>
  </si>
  <si>
    <t>Kenneth Omeruo</t>
  </si>
  <si>
    <t>[{'position_id': 5, 'position': 'Left Center Back', 'from': '00:00', 'to': '89:47', 'from_period': 1, 'to_period': 2, 'start_reason': 'Starting XI', 'end_reason': 'Tactical Shift'}, {'position_id': 6, 'position': 'Left Back', 'from': '89:47', 'to': None, 'from_period': 2, 'to_period': None, 'start_reason': 'Tactical Shift', 'end_reason': 'Final Whistle'}]</t>
  </si>
  <si>
    <t>Tyronne Ebuehi</t>
  </si>
  <si>
    <t>[{'position_id': 16, 'position': 'Left Midfield', 'from': '45:00', 'to': None, 'from_period': 2, 'to_period': None, 'start_reason': 'Substitution - On (Tactical)', 'end_reason': 'Final Whistle'}]</t>
  </si>
  <si>
    <t>Joel Chukwuma Obi</t>
  </si>
  <si>
    <t>Joel Obi</t>
  </si>
  <si>
    <t>Elderson Uwa Echiejile</t>
  </si>
  <si>
    <t>Ogenyi Eddy Onazi</t>
  </si>
  <si>
    <t>Ogenyi Onazi</t>
  </si>
  <si>
    <t>Answer 1:</t>
  </si>
  <si>
    <t>Legend:</t>
  </si>
  <si>
    <t>-columns created by me</t>
  </si>
  <si>
    <t>-original table</t>
  </si>
  <si>
    <t>Answer 2:</t>
  </si>
  <si>
    <t>Answer 3:</t>
  </si>
  <si>
    <t>substituted</t>
  </si>
  <si>
    <t>no filter function so i filtered manually the column substituted</t>
  </si>
  <si>
    <t>number of positions</t>
  </si>
  <si>
    <t>Answer 4:</t>
  </si>
  <si>
    <t>full game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</si>
</sst>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177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quotePrefix="1" applyFont="1"/>
    <xf numFmtId="0" fontId="5" fillId="3" borderId="0" xfId="0" quotePrefix="1" applyFont="1" applyFill="1"/>
    <xf numFmtId="0" fontId="0" fillId="0" borderId="0" xfId="0" quotePrefix="1"/>
    <xf numFmtId="0" fontId="5" fillId="2" borderId="0" xfId="0" quotePrefix="1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2" fillId="3" borderId="2" xfId="0" applyFont="1" applyFill="1" applyBorder="1"/>
    <xf numFmtId="0" fontId="0" fillId="0" borderId="0" xfId="0" applyFill="1"/>
    <xf numFmtId="0" fontId="1" fillId="3" borderId="0" xfId="0" applyFont="1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2E9A-36A3-4EAA-8FCA-06131A92CDE2}">
  <dimension ref="A1:J68"/>
  <sheetViews>
    <sheetView tabSelected="1" topLeftCell="A2" workbookViewId="0">
      <selection activeCell="H6" sqref="H6"/>
    </sheetView>
  </sheetViews>
  <sheetFormatPr defaultRowHeight="15" x14ac:dyDescent="0.25"/>
  <cols>
    <col min="2" max="2" width="31.140625" bestFit="1" customWidth="1"/>
    <col min="3" max="3" width="17.5703125" bestFit="1" customWidth="1"/>
    <col min="4" max="4" width="14.5703125" bestFit="1" customWidth="1"/>
    <col min="7" max="7" width="40.7109375" customWidth="1"/>
    <col min="8" max="8" width="11.140625" bestFit="1" customWidth="1"/>
    <col min="9" max="9" width="19.140625" bestFit="1" customWidth="1"/>
    <col min="10" max="10" width="15.85546875" bestFit="1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2"/>
      <c r="B2" s="2"/>
      <c r="C2" s="2"/>
      <c r="D2" s="2"/>
      <c r="E2" s="2"/>
      <c r="F2" s="2"/>
      <c r="G2" s="3"/>
    </row>
    <row r="3" spans="1:10" x14ac:dyDescent="0.25">
      <c r="A3" s="1" t="s">
        <v>1</v>
      </c>
      <c r="B3" s="2"/>
      <c r="C3" s="2"/>
      <c r="D3" s="2"/>
      <c r="E3" s="2"/>
      <c r="F3" s="2"/>
      <c r="G3" s="3"/>
    </row>
    <row r="4" spans="1:10" x14ac:dyDescent="0.25">
      <c r="A4" s="2" t="s">
        <v>2</v>
      </c>
      <c r="B4" s="2"/>
      <c r="C4" s="2"/>
      <c r="D4" s="2"/>
      <c r="E4" s="2"/>
      <c r="F4" s="2"/>
      <c r="G4" s="3"/>
    </row>
    <row r="5" spans="1:10" x14ac:dyDescent="0.25">
      <c r="A5" s="2" t="s">
        <v>3</v>
      </c>
      <c r="B5" s="2"/>
      <c r="C5" s="2"/>
      <c r="D5" s="2"/>
      <c r="E5" s="2"/>
      <c r="F5" s="2"/>
      <c r="G5" s="3"/>
    </row>
    <row r="6" spans="1:10" x14ac:dyDescent="0.25">
      <c r="A6" s="2" t="s">
        <v>4</v>
      </c>
      <c r="B6" s="2"/>
      <c r="C6" s="2"/>
      <c r="D6" s="2"/>
      <c r="E6" s="2"/>
      <c r="F6" s="2"/>
      <c r="G6" s="3"/>
    </row>
    <row r="7" spans="1:10" x14ac:dyDescent="0.25">
      <c r="A7" s="2" t="s">
        <v>5</v>
      </c>
      <c r="B7" s="2"/>
      <c r="C7" s="2"/>
      <c r="D7" s="2"/>
      <c r="E7" s="2"/>
      <c r="F7" s="2"/>
      <c r="G7" s="3"/>
    </row>
    <row r="8" spans="1:10" x14ac:dyDescent="0.25">
      <c r="A8" s="2"/>
      <c r="B8" s="2"/>
      <c r="C8" s="2"/>
      <c r="D8" s="2"/>
      <c r="E8" s="2"/>
      <c r="F8" s="2"/>
      <c r="G8" s="3"/>
    </row>
    <row r="9" spans="1:10" x14ac:dyDescent="0.25">
      <c r="A9" s="2"/>
      <c r="B9" s="2"/>
      <c r="C9" s="2"/>
      <c r="D9" s="2"/>
      <c r="E9" s="2"/>
      <c r="F9" s="2"/>
      <c r="G9" s="3"/>
    </row>
    <row r="10" spans="1:10" x14ac:dyDescent="0.25">
      <c r="A10" s="9" t="s">
        <v>6</v>
      </c>
      <c r="B10" s="9" t="s">
        <v>7</v>
      </c>
      <c r="C10" s="9" t="s">
        <v>8</v>
      </c>
      <c r="D10" s="9" t="s">
        <v>9</v>
      </c>
      <c r="E10" s="9" t="s">
        <v>10</v>
      </c>
      <c r="F10" s="9" t="s">
        <v>11</v>
      </c>
      <c r="G10" s="10" t="s">
        <v>12</v>
      </c>
      <c r="H10" s="14" t="s">
        <v>68</v>
      </c>
      <c r="I10" s="14" t="s">
        <v>70</v>
      </c>
      <c r="J10" s="16" t="s">
        <v>72</v>
      </c>
    </row>
    <row r="11" spans="1:10" x14ac:dyDescent="0.25">
      <c r="A11" s="11">
        <v>3139</v>
      </c>
      <c r="B11" s="11" t="s">
        <v>13</v>
      </c>
      <c r="C11" s="11" t="s">
        <v>14</v>
      </c>
      <c r="D11" s="11">
        <v>20</v>
      </c>
      <c r="E11" s="11" t="s">
        <v>15</v>
      </c>
      <c r="F11" s="11" t="s">
        <v>16</v>
      </c>
      <c r="G11" s="12" t="s">
        <v>16</v>
      </c>
      <c r="H11" s="17" t="str">
        <f>IFERROR(IF(SEARCH(" 'start_reason': 'Substitution - On",G11),"YES","NO"),"NO")</f>
        <v>NO</v>
      </c>
      <c r="I11" s="17">
        <f>(LEN(G11)-LEN(SUBSTITUTE(G11,"position_id","")))/LEN(("position_id"))</f>
        <v>0</v>
      </c>
      <c r="J11" s="17" t="str">
        <f>IFERROR(IF(SEARCH("Starting XI",G11),IF(SEARCH("Final Whistle",G11),"YES","NO"),"NO"),"NO")</f>
        <v>NO</v>
      </c>
    </row>
    <row r="12" spans="1:10" ht="135" x14ac:dyDescent="0.25">
      <c r="A12" s="13">
        <v>3338</v>
      </c>
      <c r="B12" s="13" t="s">
        <v>17</v>
      </c>
      <c r="C12" s="13" t="s">
        <v>18</v>
      </c>
      <c r="D12" s="13">
        <v>4</v>
      </c>
      <c r="E12" s="13" t="s">
        <v>15</v>
      </c>
      <c r="F12" s="13" t="s">
        <v>16</v>
      </c>
      <c r="G12" s="12" t="s">
        <v>19</v>
      </c>
      <c r="H12" s="17" t="str">
        <f>IFERROR(IF(SEARCH(" 'start_reason': 'Substitution - On",G12),"YES","NO"),"NO")</f>
        <v>NO</v>
      </c>
      <c r="I12" s="17">
        <f t="shared" ref="I12:I30" si="0">(LEN(G12)-LEN(SUBSTITUTE(G12,"position_id","")))/LEN(("position_id"))</f>
        <v>2</v>
      </c>
      <c r="J12" s="17" t="str">
        <f t="shared" ref="J12:J30" si="1">IFERROR(IF(SEARCH("Starting XI",G12),IF(SEARCH("Final Whistle",G12),"YES","NO"),"NO"),"NO")</f>
        <v>YES</v>
      </c>
    </row>
    <row r="13" spans="1:10" ht="135" x14ac:dyDescent="0.25">
      <c r="A13" s="13">
        <v>3647</v>
      </c>
      <c r="B13" s="13" t="s">
        <v>20</v>
      </c>
      <c r="C13" s="13"/>
      <c r="D13" s="13">
        <v>18</v>
      </c>
      <c r="E13" s="13" t="s">
        <v>15</v>
      </c>
      <c r="F13" s="13" t="s">
        <v>16</v>
      </c>
      <c r="G13" s="12" t="s">
        <v>21</v>
      </c>
      <c r="H13" s="17" t="str">
        <f>IFERROR(IF(SEARCH(" 'start_reason': 'Substitution - On",G13),"YES","NO"),"NO")</f>
        <v>YES</v>
      </c>
      <c r="I13" s="17">
        <f t="shared" si="0"/>
        <v>2</v>
      </c>
      <c r="J13" s="17" t="str">
        <f t="shared" si="1"/>
        <v>NO</v>
      </c>
    </row>
    <row r="14" spans="1:10" ht="75" x14ac:dyDescent="0.25">
      <c r="A14" s="13">
        <v>3708</v>
      </c>
      <c r="B14" s="13" t="s">
        <v>22</v>
      </c>
      <c r="C14" s="13" t="s">
        <v>23</v>
      </c>
      <c r="D14" s="13">
        <v>14</v>
      </c>
      <c r="E14" s="13" t="s">
        <v>15</v>
      </c>
      <c r="F14" s="13" t="s">
        <v>16</v>
      </c>
      <c r="G14" s="12" t="s">
        <v>24</v>
      </c>
      <c r="H14" s="17" t="str">
        <f>IFERROR(IF(SEARCH(" 'start_reason': 'Substitution - On",G14),"YES","NO"),"NO")</f>
        <v>NO</v>
      </c>
      <c r="I14" s="17">
        <f t="shared" si="0"/>
        <v>1</v>
      </c>
      <c r="J14" s="17" t="str">
        <f t="shared" si="1"/>
        <v>NO</v>
      </c>
    </row>
    <row r="15" spans="1:10" ht="75" x14ac:dyDescent="0.25">
      <c r="A15" s="13">
        <v>3963</v>
      </c>
      <c r="B15" s="13" t="s">
        <v>25</v>
      </c>
      <c r="C15" s="13"/>
      <c r="D15" s="13">
        <v>11</v>
      </c>
      <c r="E15" s="13" t="s">
        <v>15</v>
      </c>
      <c r="F15" s="13" t="s">
        <v>16</v>
      </c>
      <c r="G15" s="12" t="s">
        <v>26</v>
      </c>
      <c r="H15" s="17" t="str">
        <f>IFERROR(IF(SEARCH(" 'start_reason': 'Substitution - On",G15),"YES","NO"),"NO")</f>
        <v>NO</v>
      </c>
      <c r="I15" s="17">
        <f t="shared" si="0"/>
        <v>1</v>
      </c>
      <c r="J15" s="17" t="str">
        <f t="shared" si="1"/>
        <v>YES</v>
      </c>
    </row>
    <row r="16" spans="1:10" ht="60" x14ac:dyDescent="0.25">
      <c r="A16" s="13">
        <v>5454</v>
      </c>
      <c r="B16" s="13" t="s">
        <v>27</v>
      </c>
      <c r="C16" s="13" t="s">
        <v>28</v>
      </c>
      <c r="D16" s="13">
        <v>23</v>
      </c>
      <c r="E16" s="13" t="s">
        <v>15</v>
      </c>
      <c r="F16" s="13" t="s">
        <v>16</v>
      </c>
      <c r="G16" s="12" t="s">
        <v>29</v>
      </c>
      <c r="H16" s="17" t="str">
        <f>IFERROR(IF(SEARCH(" 'start_reason': 'Substitution - On",G16),"YES","NO"),"NO")</f>
        <v>NO</v>
      </c>
      <c r="I16" s="17">
        <f t="shared" si="0"/>
        <v>1</v>
      </c>
      <c r="J16" s="17" t="str">
        <f t="shared" si="1"/>
        <v>YES</v>
      </c>
    </row>
    <row r="17" spans="1:10" ht="60" x14ac:dyDescent="0.25">
      <c r="A17" s="13">
        <v>5455</v>
      </c>
      <c r="B17" s="13" t="s">
        <v>30</v>
      </c>
      <c r="C17" s="13"/>
      <c r="D17" s="13">
        <v>5</v>
      </c>
      <c r="E17" s="13" t="s">
        <v>15</v>
      </c>
      <c r="F17" s="13" t="s">
        <v>16</v>
      </c>
      <c r="G17" s="12" t="s">
        <v>31</v>
      </c>
      <c r="H17" s="17" t="str">
        <f>IFERROR(IF(SEARCH(" 'start_reason': 'Substitution - On",G17),"YES","NO"),"NO")</f>
        <v>NO</v>
      </c>
      <c r="I17" s="17">
        <f t="shared" si="0"/>
        <v>1</v>
      </c>
      <c r="J17" s="17" t="str">
        <f t="shared" si="1"/>
        <v>YES</v>
      </c>
    </row>
    <row r="18" spans="1:10" ht="135" x14ac:dyDescent="0.25">
      <c r="A18" s="13">
        <v>5458</v>
      </c>
      <c r="B18" s="13" t="s">
        <v>32</v>
      </c>
      <c r="C18" s="13" t="s">
        <v>33</v>
      </c>
      <c r="D18" s="13">
        <v>9</v>
      </c>
      <c r="E18" s="13" t="s">
        <v>15</v>
      </c>
      <c r="F18" s="13" t="s">
        <v>16</v>
      </c>
      <c r="G18" s="12" t="s">
        <v>34</v>
      </c>
      <c r="H18" s="17" t="str">
        <f>IFERROR(IF(SEARCH(" 'start_reason': 'Substitution - On",G18),"YES","NO"),"NO")</f>
        <v>YES</v>
      </c>
      <c r="I18" s="17">
        <f t="shared" si="0"/>
        <v>2</v>
      </c>
      <c r="J18" s="17" t="str">
        <f t="shared" si="1"/>
        <v>NO</v>
      </c>
    </row>
    <row r="19" spans="1:10" ht="60" x14ac:dyDescent="0.25">
      <c r="A19" s="13">
        <v>5462</v>
      </c>
      <c r="B19" s="13" t="s">
        <v>35</v>
      </c>
      <c r="C19" s="13" t="s">
        <v>36</v>
      </c>
      <c r="D19" s="13">
        <v>2</v>
      </c>
      <c r="E19" s="13" t="s">
        <v>15</v>
      </c>
      <c r="F19" s="13" t="s">
        <v>37</v>
      </c>
      <c r="G19" s="12" t="s">
        <v>38</v>
      </c>
      <c r="H19" s="17" t="str">
        <f>IFERROR(IF(SEARCH(" 'start_reason': 'Substitution - On",G19),"YES","NO"),"NO")</f>
        <v>NO</v>
      </c>
      <c r="I19" s="17">
        <f t="shared" si="0"/>
        <v>1</v>
      </c>
      <c r="J19" s="17" t="str">
        <f t="shared" si="1"/>
        <v>NO</v>
      </c>
    </row>
    <row r="20" spans="1:10" x14ac:dyDescent="0.25">
      <c r="A20" s="13">
        <v>5464</v>
      </c>
      <c r="B20" s="13" t="s">
        <v>39</v>
      </c>
      <c r="C20" s="13" t="s">
        <v>40</v>
      </c>
      <c r="D20" s="13">
        <v>13</v>
      </c>
      <c r="E20" s="13" t="s">
        <v>15</v>
      </c>
      <c r="F20" s="13" t="s">
        <v>16</v>
      </c>
      <c r="G20" s="12" t="s">
        <v>16</v>
      </c>
      <c r="H20" s="17" t="str">
        <f>IFERROR(IF(SEARCH(" 'start_reason': 'Substitution - On",G20),"YES","NO"),"NO")</f>
        <v>NO</v>
      </c>
      <c r="I20" s="17">
        <f t="shared" si="0"/>
        <v>0</v>
      </c>
      <c r="J20" s="17" t="str">
        <f t="shared" si="1"/>
        <v>NO</v>
      </c>
    </row>
    <row r="21" spans="1:10" ht="75" x14ac:dyDescent="0.25">
      <c r="A21" s="13">
        <v>5466</v>
      </c>
      <c r="B21" s="13" t="s">
        <v>41</v>
      </c>
      <c r="C21" s="13" t="s">
        <v>42</v>
      </c>
      <c r="D21" s="13">
        <v>8</v>
      </c>
      <c r="E21" s="13" t="s">
        <v>15</v>
      </c>
      <c r="F21" s="13" t="s">
        <v>16</v>
      </c>
      <c r="G21" s="12" t="s">
        <v>43</v>
      </c>
      <c r="H21" s="17" t="str">
        <f>IFERROR(IF(SEARCH(" 'start_reason': 'Substitution - On",G21),"YES","NO"),"NO")</f>
        <v>NO</v>
      </c>
      <c r="I21" s="17">
        <f t="shared" si="0"/>
        <v>1</v>
      </c>
      <c r="J21" s="17" t="str">
        <f t="shared" si="1"/>
        <v>NO</v>
      </c>
    </row>
    <row r="22" spans="1:10" ht="75" x14ac:dyDescent="0.25">
      <c r="A22" s="13">
        <v>5467</v>
      </c>
      <c r="B22" s="13" t="s">
        <v>44</v>
      </c>
      <c r="C22" s="13"/>
      <c r="D22" s="13">
        <v>6</v>
      </c>
      <c r="E22" s="13" t="s">
        <v>15</v>
      </c>
      <c r="F22" s="13" t="s">
        <v>16</v>
      </c>
      <c r="G22" s="12" t="s">
        <v>45</v>
      </c>
      <c r="H22" s="17" t="str">
        <f>IFERROR(IF(SEARCH(" 'start_reason': 'Substitution - On",G22),"YES","NO"),"NO")</f>
        <v>NO</v>
      </c>
      <c r="I22" s="17">
        <f t="shared" si="0"/>
        <v>1</v>
      </c>
      <c r="J22" s="17" t="str">
        <f t="shared" si="1"/>
        <v>YES</v>
      </c>
    </row>
    <row r="23" spans="1:10" x14ac:dyDescent="0.25">
      <c r="A23" s="13">
        <v>5471</v>
      </c>
      <c r="B23" s="13" t="s">
        <v>46</v>
      </c>
      <c r="C23" s="13"/>
      <c r="D23" s="13">
        <v>12</v>
      </c>
      <c r="E23" s="13" t="s">
        <v>15</v>
      </c>
      <c r="F23" s="13" t="s">
        <v>16</v>
      </c>
      <c r="G23" s="12" t="s">
        <v>16</v>
      </c>
      <c r="H23" s="17" t="str">
        <f>IFERROR(IF(SEARCH(" 'start_reason': 'Substitution - On",G23),"YES","NO"),"NO")</f>
        <v>NO</v>
      </c>
      <c r="I23" s="17">
        <f t="shared" si="0"/>
        <v>0</v>
      </c>
      <c r="J23" s="17" t="str">
        <f t="shared" si="1"/>
        <v>NO</v>
      </c>
    </row>
    <row r="24" spans="1:10" ht="135" x14ac:dyDescent="0.25">
      <c r="A24" s="13">
        <v>5473</v>
      </c>
      <c r="B24" s="13" t="s">
        <v>47</v>
      </c>
      <c r="C24" s="13"/>
      <c r="D24" s="13">
        <v>7</v>
      </c>
      <c r="E24" s="13" t="s">
        <v>15</v>
      </c>
      <c r="F24" s="13" t="s">
        <v>16</v>
      </c>
      <c r="G24" s="12" t="s">
        <v>48</v>
      </c>
      <c r="H24" s="17" t="str">
        <f>IFERROR(IF(SEARCH(" 'start_reason': 'Substitution - On",G24),"YES","NO"),"NO")</f>
        <v>NO</v>
      </c>
      <c r="I24" s="17">
        <f t="shared" si="0"/>
        <v>2</v>
      </c>
      <c r="J24" s="17" t="str">
        <f t="shared" si="1"/>
        <v>YES</v>
      </c>
    </row>
    <row r="25" spans="1:10" ht="195" x14ac:dyDescent="0.25">
      <c r="A25" s="13">
        <v>5475</v>
      </c>
      <c r="B25" s="13" t="s">
        <v>49</v>
      </c>
      <c r="C25" s="13" t="s">
        <v>50</v>
      </c>
      <c r="D25" s="13">
        <v>10</v>
      </c>
      <c r="E25" s="13" t="s">
        <v>15</v>
      </c>
      <c r="F25" s="13" t="s">
        <v>16</v>
      </c>
      <c r="G25" s="12" t="s">
        <v>51</v>
      </c>
      <c r="H25" s="17" t="str">
        <f>IFERROR(IF(SEARCH(" 'start_reason': 'Substitution - On",G25),"YES","NO"),"NO")</f>
        <v>NO</v>
      </c>
      <c r="I25" s="17">
        <f t="shared" si="0"/>
        <v>3</v>
      </c>
      <c r="J25" s="17" t="str">
        <f t="shared" si="1"/>
        <v>YES</v>
      </c>
    </row>
    <row r="26" spans="1:10" ht="135" x14ac:dyDescent="0.25">
      <c r="A26" s="13">
        <v>5830</v>
      </c>
      <c r="B26" s="13" t="s">
        <v>52</v>
      </c>
      <c r="C26" s="13" t="s">
        <v>53</v>
      </c>
      <c r="D26" s="13">
        <v>22</v>
      </c>
      <c r="E26" s="13" t="s">
        <v>15</v>
      </c>
      <c r="F26" s="13" t="s">
        <v>16</v>
      </c>
      <c r="G26" s="12" t="s">
        <v>54</v>
      </c>
      <c r="H26" s="17" t="str">
        <f>IFERROR(IF(SEARCH(" 'start_reason': 'Substitution - On",G26),"YES","NO"),"NO")</f>
        <v>NO</v>
      </c>
      <c r="I26" s="17">
        <f t="shared" si="0"/>
        <v>2</v>
      </c>
      <c r="J26" s="17" t="str">
        <f t="shared" si="1"/>
        <v>YES</v>
      </c>
    </row>
    <row r="27" spans="1:10" ht="75" x14ac:dyDescent="0.25">
      <c r="A27" s="13">
        <v>5832</v>
      </c>
      <c r="B27" s="13" t="s">
        <v>55</v>
      </c>
      <c r="C27" s="13"/>
      <c r="D27" s="13">
        <v>21</v>
      </c>
      <c r="E27" s="13" t="s">
        <v>15</v>
      </c>
      <c r="F27" s="13" t="s">
        <v>16</v>
      </c>
      <c r="G27" s="12" t="s">
        <v>56</v>
      </c>
      <c r="H27" s="17" t="str">
        <f>IFERROR(IF(SEARCH(" 'start_reason': 'Substitution - On",G27),"YES","NO"),"NO")</f>
        <v>YES</v>
      </c>
      <c r="I27" s="17">
        <f t="shared" si="0"/>
        <v>1</v>
      </c>
      <c r="J27" s="17" t="str">
        <f t="shared" si="1"/>
        <v>NO</v>
      </c>
    </row>
    <row r="28" spans="1:10" x14ac:dyDescent="0.25">
      <c r="A28" s="13">
        <v>7470</v>
      </c>
      <c r="B28" s="13" t="s">
        <v>57</v>
      </c>
      <c r="C28" s="13" t="s">
        <v>58</v>
      </c>
      <c r="D28" s="13">
        <v>15</v>
      </c>
      <c r="E28" s="13" t="s">
        <v>15</v>
      </c>
      <c r="F28" s="13" t="s">
        <v>16</v>
      </c>
      <c r="G28" s="12" t="s">
        <v>16</v>
      </c>
      <c r="H28" s="17" t="str">
        <f>IFERROR(IF(SEARCH(" 'start_reason': 'Substitution - On",G28),"YES","NO"),"NO")</f>
        <v>NO</v>
      </c>
      <c r="I28" s="17">
        <f t="shared" si="0"/>
        <v>0</v>
      </c>
      <c r="J28" s="17" t="str">
        <f t="shared" si="1"/>
        <v>NO</v>
      </c>
    </row>
    <row r="29" spans="1:10" x14ac:dyDescent="0.25">
      <c r="A29" s="13">
        <v>27558</v>
      </c>
      <c r="B29" s="13" t="s">
        <v>59</v>
      </c>
      <c r="C29" s="13"/>
      <c r="D29" s="13">
        <v>3</v>
      </c>
      <c r="E29" s="13" t="s">
        <v>15</v>
      </c>
      <c r="F29" s="13" t="s">
        <v>16</v>
      </c>
      <c r="G29" s="12" t="s">
        <v>16</v>
      </c>
      <c r="H29" s="17" t="str">
        <f>IFERROR(IF(SEARCH(" 'start_reason': 'Substitution - On",G29),"YES","NO"),"NO")</f>
        <v>NO</v>
      </c>
      <c r="I29" s="17">
        <f t="shared" si="0"/>
        <v>0</v>
      </c>
      <c r="J29" s="17" t="str">
        <f t="shared" si="1"/>
        <v>NO</v>
      </c>
    </row>
    <row r="30" spans="1:10" x14ac:dyDescent="0.25">
      <c r="A30" s="13">
        <v>33311</v>
      </c>
      <c r="B30" s="13" t="s">
        <v>60</v>
      </c>
      <c r="C30" s="13" t="s">
        <v>61</v>
      </c>
      <c r="D30" s="13">
        <v>17</v>
      </c>
      <c r="E30" s="13" t="s">
        <v>15</v>
      </c>
      <c r="F30" s="13" t="s">
        <v>16</v>
      </c>
      <c r="G30" s="12" t="s">
        <v>16</v>
      </c>
      <c r="H30" s="17" t="str">
        <f>IFERROR(IF(SEARCH(" 'start_reason': 'Substitution - On",G30),"YES","NO"),"NO")</f>
        <v>NO</v>
      </c>
      <c r="I30" s="17">
        <f t="shared" si="0"/>
        <v>0</v>
      </c>
      <c r="J30" s="17" t="str">
        <f t="shared" si="1"/>
        <v>NO</v>
      </c>
    </row>
    <row r="34" spans="1:2" x14ac:dyDescent="0.25">
      <c r="A34" s="5" t="s">
        <v>63</v>
      </c>
    </row>
    <row r="35" spans="1:2" x14ac:dyDescent="0.25">
      <c r="A35" s="6"/>
      <c r="B35" s="7" t="s">
        <v>64</v>
      </c>
    </row>
    <row r="36" spans="1:2" x14ac:dyDescent="0.25">
      <c r="A36" s="8"/>
      <c r="B36" s="7" t="s">
        <v>65</v>
      </c>
    </row>
    <row r="39" spans="1:2" x14ac:dyDescent="0.25">
      <c r="A39" s="4" t="s">
        <v>62</v>
      </c>
    </row>
    <row r="40" spans="1:2" x14ac:dyDescent="0.25">
      <c r="A40">
        <f>COUNTIF($F$11:$F$30,"&lt;&gt;[]")</f>
        <v>1</v>
      </c>
    </row>
    <row r="43" spans="1:2" x14ac:dyDescent="0.25">
      <c r="A43" s="4" t="s">
        <v>66</v>
      </c>
      <c r="B43" t="s">
        <v>69</v>
      </c>
    </row>
    <row r="44" spans="1:2" x14ac:dyDescent="0.25">
      <c r="A44">
        <f>COUNTIF(H11:H30,"YES")</f>
        <v>3</v>
      </c>
      <c r="B44" s="13" t="s">
        <v>20</v>
      </c>
    </row>
    <row r="45" spans="1:2" x14ac:dyDescent="0.25">
      <c r="B45" s="13" t="s">
        <v>32</v>
      </c>
    </row>
    <row r="46" spans="1:2" x14ac:dyDescent="0.25">
      <c r="B46" s="13" t="s">
        <v>55</v>
      </c>
    </row>
    <row r="49" spans="1:3" x14ac:dyDescent="0.25">
      <c r="A49" s="4" t="s">
        <v>67</v>
      </c>
    </row>
    <row r="51" spans="1:3" x14ac:dyDescent="0.25">
      <c r="A51" t="str">
        <f t="shared" ref="A51:A56" si="2">IFERROR(INDEX($B$11:$B$30, SMALL(IF($H$11:$H$30="YES", ROW($B$11:$B$30)-MIN(ROW($B$11:$B$30))+1, ""), ROW(2:2))), "")</f>
        <v/>
      </c>
      <c r="B51" s="13" t="s">
        <v>17</v>
      </c>
      <c r="C51">
        <v>2</v>
      </c>
    </row>
    <row r="52" spans="1:3" x14ac:dyDescent="0.25">
      <c r="A52" t="str">
        <f t="shared" si="2"/>
        <v/>
      </c>
      <c r="B52" s="13" t="s">
        <v>20</v>
      </c>
      <c r="C52">
        <v>2</v>
      </c>
    </row>
    <row r="53" spans="1:3" x14ac:dyDescent="0.25">
      <c r="A53" t="str">
        <f t="shared" si="2"/>
        <v/>
      </c>
      <c r="B53" s="13" t="s">
        <v>32</v>
      </c>
      <c r="C53">
        <v>2</v>
      </c>
    </row>
    <row r="54" spans="1:3" x14ac:dyDescent="0.25">
      <c r="A54" t="str">
        <f t="shared" si="2"/>
        <v/>
      </c>
      <c r="B54" s="13" t="s">
        <v>47</v>
      </c>
      <c r="C54">
        <v>2</v>
      </c>
    </row>
    <row r="55" spans="1:3" x14ac:dyDescent="0.25">
      <c r="A55" t="str">
        <f t="shared" si="2"/>
        <v/>
      </c>
      <c r="B55" s="13" t="s">
        <v>49</v>
      </c>
      <c r="C55">
        <v>3</v>
      </c>
    </row>
    <row r="56" spans="1:3" x14ac:dyDescent="0.25">
      <c r="A56" t="str">
        <f t="shared" si="2"/>
        <v/>
      </c>
      <c r="B56" s="13" t="s">
        <v>52</v>
      </c>
      <c r="C56">
        <v>2</v>
      </c>
    </row>
    <row r="57" spans="1:3" x14ac:dyDescent="0.25">
      <c r="A57" s="15" t="str">
        <f>IFERROR(INDEX($B$11:$B$30, SMALL(IF($H$11:$H$30="YES", ROW($B$11:$B$30)-MIN(ROW($B$11:$B$30))+1, ""), ROW(14:14))), "")</f>
        <v/>
      </c>
      <c r="B57" s="15" t="str">
        <f>IFERROR(INDEX($B$11:$B$30, SMALL(IF($H$11:$H$30="YES", ROW($B$11:$B$30)-MIN(ROW($B$11:$B$30))+1, ""), ROW(14:14))), "")</f>
        <v/>
      </c>
    </row>
    <row r="58" spans="1:3" x14ac:dyDescent="0.25">
      <c r="A58" s="15" t="str">
        <f>IFERROR(INDEX($B$11:$B$30, SMALL(IF($H$11:$H$30="YES", ROW($B$11:$B$30)-MIN(ROW($B$11:$B$30))+1, ""), ROW(15:15))), "")</f>
        <v/>
      </c>
      <c r="B58" s="15" t="str">
        <f>IFERROR(INDEX($B$11:$B$30, SMALL(IF($H$11:$H$30="YES", ROW($B$11:$B$30)-MIN(ROW($B$11:$B$30))+1, ""), ROW(15:15))), "")</f>
        <v/>
      </c>
    </row>
    <row r="59" spans="1:3" x14ac:dyDescent="0.25">
      <c r="A59" s="4" t="s">
        <v>71</v>
      </c>
    </row>
    <row r="61" spans="1:3" x14ac:dyDescent="0.25">
      <c r="B61" s="13" t="s">
        <v>17</v>
      </c>
    </row>
    <row r="62" spans="1:3" x14ac:dyDescent="0.25">
      <c r="B62" s="13" t="s">
        <v>25</v>
      </c>
    </row>
    <row r="63" spans="1:3" x14ac:dyDescent="0.25">
      <c r="B63" s="13" t="s">
        <v>27</v>
      </c>
    </row>
    <row r="64" spans="1:3" x14ac:dyDescent="0.25">
      <c r="B64" s="13" t="s">
        <v>30</v>
      </c>
    </row>
    <row r="65" spans="2:2" x14ac:dyDescent="0.25">
      <c r="B65" s="13" t="s">
        <v>44</v>
      </c>
    </row>
    <row r="66" spans="2:2" x14ac:dyDescent="0.25">
      <c r="B66" s="13" t="s">
        <v>47</v>
      </c>
    </row>
    <row r="67" spans="2:2" x14ac:dyDescent="0.25">
      <c r="B67" s="13" t="s">
        <v>49</v>
      </c>
    </row>
    <row r="68" spans="2:2" x14ac:dyDescent="0.25">
      <c r="B68" s="13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2024-03-19T14:49:55Z</dcterms:created>
  <dcterms:modified xsi:type="dcterms:W3CDTF">2024-03-19T18:02:58Z</dcterms:modified>
</cp:coreProperties>
</file>