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 l="1"/>
  <c r="E30" i="1"/>
  <c r="D30" i="1"/>
  <c r="C30" i="1"/>
  <c r="C47" i="1"/>
  <c r="A55" i="1" l="1" a="1"/>
  <c r="A56" i="1" s="1"/>
  <c r="C34" i="1" a="1"/>
  <c r="C35" i="1" s="1"/>
  <c r="E19" i="1"/>
  <c r="E20" i="1"/>
  <c r="E21" i="1"/>
  <c r="E22" i="1"/>
  <c r="E23" i="1"/>
  <c r="E24" i="1"/>
  <c r="E25" i="1"/>
  <c r="E26" i="1"/>
  <c r="E27" i="1"/>
  <c r="E28" i="1"/>
  <c r="E29" i="1"/>
  <c r="E18" i="1"/>
  <c r="D18" i="1" a="1"/>
  <c r="D18" i="1" s="1"/>
  <c r="G18" i="1" a="1"/>
  <c r="H18" i="1" s="1"/>
  <c r="B55" i="1" l="1"/>
  <c r="A55" i="1"/>
  <c r="B59" i="1"/>
  <c r="A59" i="1"/>
  <c r="B58" i="1"/>
  <c r="A58" i="1"/>
  <c r="B57" i="1"/>
  <c r="A57" i="1"/>
  <c r="B56" i="1"/>
  <c r="C34" i="1"/>
  <c r="C45" i="1"/>
  <c r="C44" i="1"/>
  <c r="C43" i="1"/>
  <c r="C42" i="1"/>
  <c r="C41" i="1"/>
  <c r="C40" i="1"/>
  <c r="C39" i="1"/>
  <c r="C38" i="1"/>
  <c r="C37" i="1"/>
  <c r="C36" i="1"/>
  <c r="D29" i="1"/>
  <c r="D26" i="1"/>
  <c r="D20" i="1"/>
  <c r="D28" i="1"/>
  <c r="D27" i="1"/>
  <c r="D24" i="1"/>
  <c r="D23" i="1"/>
  <c r="D22" i="1"/>
  <c r="D19" i="1"/>
  <c r="D25" i="1"/>
  <c r="D21" i="1"/>
  <c r="G18" i="1"/>
  <c r="C2" i="1" a="1"/>
  <c r="C3" i="1" s="1"/>
  <c r="C6" i="1" l="1"/>
  <c r="C2" i="1"/>
  <c r="C9" i="1"/>
  <c r="C8" i="1"/>
  <c r="C7" i="1"/>
  <c r="C5" i="1"/>
  <c r="C4" i="1"/>
  <c r="C10" i="1" l="1"/>
  <c r="D3" i="1" s="1"/>
  <c r="C11" i="1"/>
  <c r="E3" i="1" s="1"/>
  <c r="E6" i="1" l="1"/>
  <c r="E2" i="1"/>
  <c r="E8" i="1"/>
  <c r="E7" i="1"/>
  <c r="E5" i="1"/>
  <c r="F3" i="1"/>
  <c r="D2" i="1"/>
  <c r="D8" i="1"/>
  <c r="D7" i="1"/>
  <c r="D5" i="1"/>
  <c r="D6" i="1"/>
  <c r="D4" i="1"/>
  <c r="E4" i="1"/>
  <c r="F7" i="1" l="1"/>
  <c r="F5" i="1"/>
  <c r="E10" i="1"/>
  <c r="F6" i="1"/>
  <c r="F2" i="1"/>
  <c r="F8" i="1"/>
  <c r="F4" i="1"/>
  <c r="D10" i="1"/>
</calcChain>
</file>

<file path=xl/sharedStrings.xml><?xml version="1.0" encoding="utf-8"?>
<sst xmlns="http://schemas.openxmlformats.org/spreadsheetml/2006/main" count="65" uniqueCount="50">
  <si>
    <t>Оценка</t>
  </si>
  <si>
    <t>Значение</t>
  </si>
  <si>
    <t>Частота</t>
  </si>
  <si>
    <t>Процент</t>
  </si>
  <si>
    <t>Значащий процент</t>
  </si>
  <si>
    <t>Кумулятивный процент</t>
  </si>
  <si>
    <t>Абсолютно не нравится</t>
  </si>
  <si>
    <t>Не нравится</t>
  </si>
  <si>
    <t>Скорее не нравится</t>
  </si>
  <si>
    <t>50/50</t>
  </si>
  <si>
    <t>Скорее нравится</t>
  </si>
  <si>
    <t>Нравится</t>
  </si>
  <si>
    <t>Очень нравится</t>
  </si>
  <si>
    <t>Ошибка</t>
  </si>
  <si>
    <t>Контрольная сумма</t>
  </si>
  <si>
    <t>Итого</t>
  </si>
  <si>
    <t>Цена</t>
  </si>
  <si>
    <t>сбыт</t>
  </si>
  <si>
    <t>y = ax + b</t>
  </si>
  <si>
    <t>a</t>
  </si>
  <si>
    <t>b</t>
  </si>
  <si>
    <t>y = -76,63x + 672084,21</t>
  </si>
  <si>
    <t>Аналитическим</t>
  </si>
  <si>
    <t>y = -76,632x + 672084</t>
  </si>
  <si>
    <t>Графическим</t>
  </si>
  <si>
    <t>Дата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</si>
  <si>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</si>
  <si>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</si>
  <si>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</si>
  <si>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</si>
  <si>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</si>
  <si>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</si>
  <si>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</si>
  <si>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</si>
  <si>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</si>
  <si>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</si>
  <si>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</si>
  <si>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</si>
  <si>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Прогноз сбыта</t>
  </si>
  <si>
    <t>Если в новом году цена отличается</t>
  </si>
  <si>
    <t>Дельта</t>
  </si>
  <si>
    <t>Кварталы</t>
  </si>
  <si>
    <t>Сбыт</t>
  </si>
  <si>
    <t>1 кв</t>
  </si>
  <si>
    <t>2 кв</t>
  </si>
  <si>
    <t>3 кв</t>
  </si>
  <si>
    <t>4 кв</t>
  </si>
  <si>
    <t>Транспонирование из:</t>
  </si>
  <si>
    <t>В: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</si>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</sst>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595959"/>
      <name val="Calibri"/>
      <family val="2"/>
      <charset val="204"/>
      <scheme val="minor"/>
    </font>
    <font>
      <b/>
      <i/>
      <u/>
      <sz val="22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horizontal="right"/>
    </xf>
    <xf numFmtId="0" fontId="0" fillId="0" borderId="0" xfId="0" applyAlignment="1"/>
    <xf numFmtId="9" fontId="0" fillId="0" borderId="0" xfId="0" applyNumberFormat="1"/>
    <xf numFmtId="0" fontId="0" fillId="0" borderId="2" xfId="0" applyBorder="1" applyAlignment="1"/>
    <xf numFmtId="0" fontId="0" fillId="0" borderId="2" xfId="0" applyBorder="1"/>
    <xf numFmtId="9" fontId="0" fillId="0" borderId="2" xfId="1" applyFont="1" applyBorder="1"/>
    <xf numFmtId="9" fontId="0" fillId="0" borderId="2" xfId="0" applyNumberFormat="1" applyBorder="1"/>
    <xf numFmtId="44" fontId="0" fillId="0" borderId="0" xfId="2" applyFont="1"/>
    <xf numFmtId="0" fontId="4" fillId="0" borderId="0" xfId="0" applyFont="1"/>
    <xf numFmtId="0" fontId="4" fillId="0" borderId="2" xfId="0" applyFont="1" applyBorder="1" applyAlignment="1">
      <alignment horizontal="center"/>
    </xf>
    <xf numFmtId="44" fontId="0" fillId="0" borderId="2" xfId="2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44" fontId="4" fillId="0" borderId="2" xfId="2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/>
    <xf numFmtId="44" fontId="0" fillId="0" borderId="2" xfId="2" applyFont="1" applyFill="1" applyBorder="1" applyAlignment="1">
      <alignment horizontal="center"/>
    </xf>
    <xf numFmtId="44" fontId="0" fillId="0" borderId="2" xfId="2" applyFont="1" applyBorder="1"/>
    <xf numFmtId="0" fontId="0" fillId="0" borderId="2" xfId="0" applyNumberFormat="1" applyBorder="1" applyAlignment="1">
      <alignment horizontal="center" vertical="center"/>
    </xf>
    <xf numFmtId="0" fontId="0" fillId="0" borderId="2" xfId="2" applyNumberFormat="1" applyFont="1" applyBorder="1" applyAlignment="1">
      <alignment horizontal="center" vertical="center"/>
    </xf>
    <xf numFmtId="0" fontId="4" fillId="0" borderId="0" xfId="0" applyFont="1" applyAlignment="1">
      <alignment wrapText="1"/>
    </xf>
    <xf numFmtId="44" fontId="0" fillId="0" borderId="2" xfId="0" applyNumberFormat="1" applyBorder="1" applyAlignment="1">
      <alignment horizontal="center" vertical="center"/>
    </xf>
    <xf numFmtId="44" fontId="0" fillId="0" borderId="2" xfId="2" applyFont="1" applyBorder="1" applyAlignment="1">
      <alignment horizontal="center" vertical="center"/>
    </xf>
    <xf numFmtId="44" fontId="0" fillId="0" borderId="0" xfId="0" applyNumberFormat="1"/>
    <xf numFmtId="44" fontId="0" fillId="0" borderId="2" xfId="0" applyNumberFormat="1" applyBorder="1"/>
    <xf numFmtId="0" fontId="6" fillId="2" borderId="0" xfId="0" applyFont="1" applyFill="1" applyAlignment="1">
      <alignment horizontal="center" vertical="center"/>
    </xf>
  </cellXfs>
  <cellStyles count="3">
    <cellStyle name="Денежный" xfId="2" builtinId="4"/>
    <cellStyle name="Обычный" xfId="0" builtinId="0"/>
    <cellStyle name="Процентный" xfId="1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Sheet1!$C$17</c:f>
              <c:strCache>
                <c:ptCount val="1"/>
                <c:pt idx="0">
                  <c:v>сбыт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899461996710993"/>
                  <c:y val="0.199929076912723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Sheet1!$B$18:$B$27</c:f>
              <c:numCache>
                <c:formatCode>_("₽"* #,##0.00_);_("₽"* \(#,##0.00\);_("₽"* "-"??_);_(@_)</c:formatCode>
                <c:ptCount val="10"/>
                <c:pt idx="0">
                  <c:v>2000</c:v>
                </c:pt>
                <c:pt idx="1">
                  <c:v>2200</c:v>
                </c:pt>
                <c:pt idx="2">
                  <c:v>2400</c:v>
                </c:pt>
                <c:pt idx="3">
                  <c:v>1800</c:v>
                </c:pt>
                <c:pt idx="4">
                  <c:v>2600</c:v>
                </c:pt>
                <c:pt idx="5">
                  <c:v>2500</c:v>
                </c:pt>
                <c:pt idx="6">
                  <c:v>2800</c:v>
                </c:pt>
                <c:pt idx="7">
                  <c:v>2900</c:v>
                </c:pt>
                <c:pt idx="8">
                  <c:v>3000</c:v>
                </c:pt>
                <c:pt idx="9">
                  <c:v>3200</c:v>
                </c:pt>
              </c:numCache>
            </c:numRef>
          </c:xVal>
          <c:yVal>
            <c:numRef>
              <c:f>Sheet1!$C$18:$C$27</c:f>
              <c:numCache>
                <c:formatCode>_("₽"* #,##0.00_);_("₽"* \(#,##0.00\);_("₽"* "-"??_);_(@_)</c:formatCode>
                <c:ptCount val="10"/>
                <c:pt idx="0">
                  <c:v>524800</c:v>
                </c:pt>
                <c:pt idx="1">
                  <c:v>486400</c:v>
                </c:pt>
                <c:pt idx="2">
                  <c:v>473600</c:v>
                </c:pt>
                <c:pt idx="3">
                  <c:v>550400</c:v>
                </c:pt>
                <c:pt idx="4">
                  <c:v>460800</c:v>
                </c:pt>
                <c:pt idx="5">
                  <c:v>486400</c:v>
                </c:pt>
                <c:pt idx="6">
                  <c:v>460800</c:v>
                </c:pt>
                <c:pt idx="7">
                  <c:v>448000</c:v>
                </c:pt>
                <c:pt idx="8">
                  <c:v>448000</c:v>
                </c:pt>
                <c:pt idx="9">
                  <c:v>435200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03-43DE-A962-CC8F2C0C1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4603855"/>
        <c:axId val="1444605103"/>
      </c:scatterChart>
      <c:valAx>
        <c:axId val="1444603855"/>
        <c:scaling>
          <c:orientation val="minMax"/>
          <c:min val="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₽&quot;* #,##0.00_);_(&quot;₽&quot;* \(#,##0.00\);_(&quot;₽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4605103"/>
        <c:crosses val="autoZero"/>
        <c:crossBetween val="midCat"/>
      </c:valAx>
      <c:valAx>
        <c:axId val="144460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₽&quot;* #,##0.00_);_(&quot;₽&quot;* \(#,##0.00\);_(&quot;₽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4603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327660</xdr:colOff>
      <xdr:row>22</xdr:row>
      <xdr:rowOff>152400</xdr:rowOff>
    </xdr:from>
    <xdr:to>
      <xdr:col>13</xdr:col>
      <xdr:colOff>0</xdr:colOff>
      <xdr:row>38</xdr:row>
      <xdr:rowOff>45720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A16" workbookViewId="0">
      <selection activeCell="F29" sqref="F29"/>
    </sheetView>
  </sheetViews>
  <sheetFormatPr defaultRowHeight="14.4" x14ac:dyDescent="0.3"/>
  <cols>
    <col min="1" max="1" width="21.5546875" customWidth="1"/>
    <col min="2" max="2" width="20.33203125" customWidth="1"/>
    <col min="3" max="3" width="23.88671875" customWidth="1"/>
    <col min="4" max="4" width="16.77734375" customWidth="1"/>
    <col min="5" max="5" width="27.109375" customWidth="1"/>
    <col min="6" max="6" width="26.44140625" customWidth="1"/>
    <col min="7" max="7" width="27.21875" customWidth="1"/>
    <col min="8" max="8" width="17.88671875" customWidth="1"/>
    <col min="9" max="9" width="3" customWidth="1"/>
    <col min="10" max="10" width="2.33203125" customWidth="1"/>
    <col min="11" max="11" width="3.109375" customWidth="1"/>
    <col min="12" max="12" width="2.88671875" customWidth="1"/>
    <col min="13" max="13" width="1.88671875" customWidth="1"/>
    <col min="14" max="14" width="3.33203125" customWidth="1"/>
    <col min="15" max="15" width="2.33203125" customWidth="1"/>
    <col min="16" max="16" width="1.88671875" customWidth="1"/>
    <col min="17" max="17" width="2.6640625" customWidth="1"/>
    <col min="18" max="18" width="3" customWidth="1"/>
    <col min="19" max="19" width="2.33203125" customWidth="1"/>
  </cols>
  <sheetData>
    <row r="1" spans="1:18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/>
      <c r="I1" s="1">
        <v>6</v>
      </c>
      <c r="J1" s="1">
        <v>2</v>
      </c>
      <c r="K1" s="1">
        <v>1</v>
      </c>
      <c r="L1" s="1">
        <v>3</v>
      </c>
      <c r="M1" s="1">
        <v>1</v>
      </c>
      <c r="N1" s="1">
        <v>5</v>
      </c>
      <c r="O1" s="1">
        <v>7</v>
      </c>
      <c r="P1" s="1">
        <v>6</v>
      </c>
      <c r="Q1" s="1">
        <v>1</v>
      </c>
      <c r="R1" s="1">
        <v>1</v>
      </c>
    </row>
    <row r="2" spans="1:18" ht="15" thickBot="1" x14ac:dyDescent="0.35">
      <c r="A2" s="5" t="s">
        <v>6</v>
      </c>
      <c r="B2" s="5">
        <v>1</v>
      </c>
      <c r="C2" s="5">
        <f t="array" ref="C2:C9">FREQUENCY(I1:R10,B2:B8)</f>
        <v>17</v>
      </c>
      <c r="D2" s="6">
        <f>C2/$C$10</f>
        <v>0.17</v>
      </c>
      <c r="E2" s="6">
        <f>C2/$C$11</f>
        <v>0.17708333333333334</v>
      </c>
      <c r="F2" s="7">
        <f>SUM($E$2:E2)</f>
        <v>0.17708333333333334</v>
      </c>
      <c r="I2" s="1">
        <v>3</v>
      </c>
      <c r="J2" s="1">
        <v>3</v>
      </c>
      <c r="K2" s="1">
        <v>5</v>
      </c>
      <c r="L2" s="1">
        <v>2</v>
      </c>
      <c r="M2" s="1">
        <v>2</v>
      </c>
      <c r="N2" s="1">
        <v>4</v>
      </c>
      <c r="O2" s="1">
        <v>6</v>
      </c>
      <c r="P2" s="1">
        <v>2</v>
      </c>
      <c r="Q2" s="1">
        <v>5</v>
      </c>
      <c r="R2" s="1">
        <v>2</v>
      </c>
    </row>
    <row r="3" spans="1:18" ht="15" thickBot="1" x14ac:dyDescent="0.35">
      <c r="A3" s="5" t="s">
        <v>7</v>
      </c>
      <c r="B3" s="5">
        <v>2</v>
      </c>
      <c r="C3" s="5">
        <v>11</v>
      </c>
      <c r="D3" s="6">
        <f t="shared" ref="D3:D8" si="0">C3/$C$10</f>
        <v>0.11</v>
      </c>
      <c r="E3" s="6">
        <f t="shared" ref="E3:E8" si="1">C3/$C$11</f>
        <v>0.11458333333333333</v>
      </c>
      <c r="F3" s="7">
        <f>SUM($E$2:E3)</f>
        <v>0.29166666666666669</v>
      </c>
      <c r="I3" s="1">
        <v>1</v>
      </c>
      <c r="J3" s="1">
        <v>1</v>
      </c>
      <c r="K3" s="1">
        <v>3</v>
      </c>
      <c r="L3" s="1">
        <v>5</v>
      </c>
      <c r="M3" s="1">
        <v>4</v>
      </c>
      <c r="N3" s="1">
        <v>3</v>
      </c>
      <c r="O3" s="1">
        <v>6</v>
      </c>
      <c r="P3" s="1">
        <v>1</v>
      </c>
      <c r="Q3" s="1">
        <v>3</v>
      </c>
      <c r="R3" s="1">
        <v>4</v>
      </c>
    </row>
    <row r="4" spans="1:18" ht="15" thickBot="1" x14ac:dyDescent="0.35">
      <c r="A4" s="5" t="s">
        <v>8</v>
      </c>
      <c r="B4" s="5">
        <v>3</v>
      </c>
      <c r="C4" s="5">
        <v>16</v>
      </c>
      <c r="D4" s="6">
        <f t="shared" si="0"/>
        <v>0.16</v>
      </c>
      <c r="E4" s="6">
        <f t="shared" si="1"/>
        <v>0.16666666666666666</v>
      </c>
      <c r="F4" s="7">
        <f>SUM($E$2:E4)</f>
        <v>0.45833333333333337</v>
      </c>
      <c r="I4" s="1">
        <v>3</v>
      </c>
      <c r="J4" s="1">
        <v>1</v>
      </c>
      <c r="K4" s="1">
        <v>10</v>
      </c>
      <c r="L4" s="1">
        <v>4</v>
      </c>
      <c r="M4" s="1">
        <v>7</v>
      </c>
      <c r="N4" s="1">
        <v>6</v>
      </c>
      <c r="O4" s="1">
        <v>7</v>
      </c>
      <c r="P4" s="1">
        <v>6</v>
      </c>
      <c r="Q4" s="1">
        <v>4</v>
      </c>
      <c r="R4" s="1">
        <v>1</v>
      </c>
    </row>
    <row r="5" spans="1:18" ht="15" thickBot="1" x14ac:dyDescent="0.35">
      <c r="A5" s="5" t="s">
        <v>9</v>
      </c>
      <c r="B5" s="5">
        <v>4</v>
      </c>
      <c r="C5" s="5">
        <v>19</v>
      </c>
      <c r="D5" s="6">
        <f t="shared" si="0"/>
        <v>0.19</v>
      </c>
      <c r="E5" s="6">
        <f t="shared" si="1"/>
        <v>0.19791666666666666</v>
      </c>
      <c r="F5" s="7">
        <f>SUM($E$2:E5)</f>
        <v>0.65625</v>
      </c>
      <c r="I5" s="1">
        <v>4</v>
      </c>
      <c r="J5" s="1">
        <v>7</v>
      </c>
      <c r="K5" s="1">
        <v>9</v>
      </c>
      <c r="L5" s="1">
        <v>1</v>
      </c>
      <c r="M5" s="1">
        <v>2</v>
      </c>
      <c r="N5" s="1">
        <v>1</v>
      </c>
      <c r="O5" s="1">
        <v>7</v>
      </c>
      <c r="P5" s="1">
        <v>7</v>
      </c>
      <c r="Q5" s="1">
        <v>4</v>
      </c>
      <c r="R5" s="1">
        <v>6</v>
      </c>
    </row>
    <row r="6" spans="1:18" ht="15" thickBot="1" x14ac:dyDescent="0.35">
      <c r="A6" s="5" t="s">
        <v>10</v>
      </c>
      <c r="B6" s="5">
        <v>5</v>
      </c>
      <c r="C6" s="5">
        <v>8</v>
      </c>
      <c r="D6" s="6">
        <f t="shared" si="0"/>
        <v>0.08</v>
      </c>
      <c r="E6" s="6">
        <f t="shared" si="1"/>
        <v>8.3333333333333329E-2</v>
      </c>
      <c r="F6" s="7">
        <f>SUM($E$2:E6)</f>
        <v>0.73958333333333337</v>
      </c>
      <c r="I6" s="1">
        <v>5</v>
      </c>
      <c r="J6" s="1">
        <v>3</v>
      </c>
      <c r="K6" s="1">
        <v>6</v>
      </c>
      <c r="L6" s="1">
        <v>4</v>
      </c>
      <c r="M6" s="1">
        <v>4</v>
      </c>
      <c r="N6" s="1">
        <v>2</v>
      </c>
      <c r="O6" s="1">
        <v>4</v>
      </c>
      <c r="P6" s="1">
        <v>4</v>
      </c>
      <c r="Q6" s="1">
        <v>6</v>
      </c>
      <c r="R6" s="1">
        <v>3</v>
      </c>
    </row>
    <row r="7" spans="1:18" ht="15" thickBot="1" x14ac:dyDescent="0.35">
      <c r="A7" s="5" t="s">
        <v>11</v>
      </c>
      <c r="B7" s="5">
        <v>6</v>
      </c>
      <c r="C7" s="5">
        <v>16</v>
      </c>
      <c r="D7" s="6">
        <f t="shared" si="0"/>
        <v>0.16</v>
      </c>
      <c r="E7" s="6">
        <f t="shared" si="1"/>
        <v>0.16666666666666666</v>
      </c>
      <c r="F7" s="7">
        <f>SUM($E$2:E7)</f>
        <v>0.90625</v>
      </c>
      <c r="I7" s="1">
        <v>3</v>
      </c>
      <c r="J7" s="1">
        <v>4</v>
      </c>
      <c r="K7" s="1">
        <v>2</v>
      </c>
      <c r="L7" s="1">
        <v>6</v>
      </c>
      <c r="M7" s="1">
        <v>1</v>
      </c>
      <c r="N7" s="1">
        <v>11</v>
      </c>
      <c r="O7" s="1">
        <v>7</v>
      </c>
      <c r="P7" s="1">
        <v>5</v>
      </c>
      <c r="Q7" s="1">
        <v>2</v>
      </c>
      <c r="R7" s="1">
        <v>6</v>
      </c>
    </row>
    <row r="8" spans="1:18" ht="15" thickBot="1" x14ac:dyDescent="0.35">
      <c r="A8" s="5" t="s">
        <v>12</v>
      </c>
      <c r="B8" s="5">
        <v>7</v>
      </c>
      <c r="C8" s="5">
        <v>9</v>
      </c>
      <c r="D8" s="6">
        <f t="shared" si="0"/>
        <v>0.09</v>
      </c>
      <c r="E8" s="6">
        <f t="shared" si="1"/>
        <v>9.375E-2</v>
      </c>
      <c r="F8" s="7">
        <f>SUM($E$2:E8)</f>
        <v>1</v>
      </c>
      <c r="I8" s="1">
        <v>1</v>
      </c>
      <c r="J8" s="1">
        <v>1</v>
      </c>
      <c r="K8" s="1">
        <v>3</v>
      </c>
      <c r="L8" s="1">
        <v>5</v>
      </c>
      <c r="M8" s="1">
        <v>4</v>
      </c>
      <c r="N8" s="1">
        <v>3</v>
      </c>
      <c r="O8" s="1">
        <v>6</v>
      </c>
      <c r="P8" s="1">
        <v>1</v>
      </c>
      <c r="Q8" s="1">
        <v>3</v>
      </c>
      <c r="R8" s="1">
        <v>4</v>
      </c>
    </row>
    <row r="9" spans="1:18" ht="15" thickBot="1" x14ac:dyDescent="0.35">
      <c r="A9" s="5" t="s">
        <v>13</v>
      </c>
      <c r="C9">
        <v>4</v>
      </c>
      <c r="I9" s="1">
        <v>3</v>
      </c>
      <c r="J9" s="1">
        <v>1</v>
      </c>
      <c r="K9" s="1">
        <v>4</v>
      </c>
      <c r="L9" s="1">
        <v>4</v>
      </c>
      <c r="M9" s="1">
        <v>7</v>
      </c>
      <c r="N9" s="1">
        <v>6</v>
      </c>
      <c r="O9" s="1">
        <v>7</v>
      </c>
      <c r="P9" s="1">
        <v>6</v>
      </c>
      <c r="Q9" s="1">
        <v>8</v>
      </c>
      <c r="R9" s="1">
        <v>1</v>
      </c>
    </row>
    <row r="10" spans="1:18" ht="15" thickBot="1" x14ac:dyDescent="0.35">
      <c r="A10" s="5" t="s">
        <v>14</v>
      </c>
      <c r="C10">
        <f>SUM(C2:C9)</f>
        <v>100</v>
      </c>
      <c r="D10" s="3">
        <f>SUM(D2:D9) + C9%</f>
        <v>1</v>
      </c>
      <c r="E10">
        <f t="shared" ref="E10" si="2">SUM(E2:E9)</f>
        <v>1</v>
      </c>
      <c r="I10" s="1">
        <v>6</v>
      </c>
      <c r="J10" s="1">
        <v>4</v>
      </c>
      <c r="K10" s="1">
        <v>2</v>
      </c>
      <c r="L10" s="1">
        <v>6</v>
      </c>
      <c r="M10" s="1">
        <v>4</v>
      </c>
      <c r="N10" s="1">
        <v>3</v>
      </c>
      <c r="O10" s="1">
        <v>5</v>
      </c>
      <c r="P10" s="1">
        <v>3</v>
      </c>
      <c r="Q10" s="1">
        <v>2</v>
      </c>
      <c r="R10" s="1">
        <v>4</v>
      </c>
    </row>
    <row r="11" spans="1:18" x14ac:dyDescent="0.3">
      <c r="A11" s="5" t="s">
        <v>15</v>
      </c>
      <c r="C11">
        <f>SUM(C2:C8)</f>
        <v>96</v>
      </c>
    </row>
    <row r="16" spans="1:18" x14ac:dyDescent="0.3">
      <c r="A16" t="s">
        <v>18</v>
      </c>
    </row>
    <row r="17" spans="1:8" x14ac:dyDescent="0.3">
      <c r="A17" s="16" t="s">
        <v>25</v>
      </c>
      <c r="B17" s="10" t="s">
        <v>16</v>
      </c>
      <c r="C17" s="10" t="s">
        <v>17</v>
      </c>
      <c r="D17" s="16" t="s">
        <v>38</v>
      </c>
      <c r="E17" s="16" t="s">
        <v>40</v>
      </c>
      <c r="G17" s="12" t="s">
        <v>19</v>
      </c>
      <c r="H17" s="12" t="s">
        <v>20</v>
      </c>
    </row>
    <row r="18" spans="1:8" x14ac:dyDescent="0.3">
      <c r="A18" s="5" t="s">
        <v>26</v>
      </c>
      <c r="B18" s="11">
        <v>2000</v>
      </c>
      <c r="C18" s="23">
        <v>524800</v>
      </c>
      <c r="D18" s="18">
        <f t="array" ref="D18:D29">TREND(C18:C29,B18:B29,,1)</f>
        <v>519019.51797708415</v>
      </c>
      <c r="E18" s="22">
        <f>D18-C18</f>
        <v>-5780.4820229158504</v>
      </c>
      <c r="G18" s="19">
        <f t="array" ref="G18:H18">LINEST(C18:C27,B18:B27,1)</f>
        <v>-76.631578947368425</v>
      </c>
      <c r="H18" s="20">
        <v>672084.21052631573</v>
      </c>
    </row>
    <row r="19" spans="1:8" x14ac:dyDescent="0.3">
      <c r="A19" s="5" t="s">
        <v>27</v>
      </c>
      <c r="B19" s="11">
        <v>2200</v>
      </c>
      <c r="C19" s="11">
        <v>486400</v>
      </c>
      <c r="D19" s="18">
        <v>503736.38877913868</v>
      </c>
      <c r="E19" s="22">
        <f t="shared" ref="E19:E29" si="3">D19-C19</f>
        <v>17336.388779138681</v>
      </c>
      <c r="H19" s="8"/>
    </row>
    <row r="20" spans="1:8" x14ac:dyDescent="0.3">
      <c r="A20" s="5" t="s">
        <v>28</v>
      </c>
      <c r="B20" s="11">
        <v>2400</v>
      </c>
      <c r="C20" s="11">
        <v>473600</v>
      </c>
      <c r="D20" s="18">
        <v>488453.25958119321</v>
      </c>
      <c r="E20" s="22">
        <f t="shared" si="3"/>
        <v>14853.259581193211</v>
      </c>
      <c r="H20" s="8"/>
    </row>
    <row r="21" spans="1:8" x14ac:dyDescent="0.3">
      <c r="A21" s="5" t="s">
        <v>29</v>
      </c>
      <c r="B21" s="11">
        <v>1800</v>
      </c>
      <c r="C21" s="11">
        <v>550400</v>
      </c>
      <c r="D21" s="18">
        <v>534302.64717502962</v>
      </c>
      <c r="E21" s="22">
        <f t="shared" si="3"/>
        <v>-16097.352824970381</v>
      </c>
      <c r="G21" s="12" t="s">
        <v>22</v>
      </c>
      <c r="H21" s="13" t="s">
        <v>24</v>
      </c>
    </row>
    <row r="22" spans="1:8" x14ac:dyDescent="0.3">
      <c r="A22" s="5" t="s">
        <v>30</v>
      </c>
      <c r="B22" s="11">
        <v>2600</v>
      </c>
      <c r="C22" s="11">
        <v>460800</v>
      </c>
      <c r="D22" s="18">
        <v>473170.13038324774</v>
      </c>
      <c r="E22" s="22">
        <f t="shared" si="3"/>
        <v>12370.130383247742</v>
      </c>
      <c r="G22" s="14" t="s">
        <v>21</v>
      </c>
      <c r="H22" s="15" t="s">
        <v>23</v>
      </c>
    </row>
    <row r="23" spans="1:8" x14ac:dyDescent="0.3">
      <c r="A23" s="5" t="s">
        <v>31</v>
      </c>
      <c r="B23" s="11">
        <v>2500</v>
      </c>
      <c r="C23" s="11">
        <v>486400</v>
      </c>
      <c r="D23" s="18">
        <v>480811.69498222048</v>
      </c>
      <c r="E23" s="22">
        <f t="shared" si="3"/>
        <v>-5588.305017779523</v>
      </c>
    </row>
    <row r="24" spans="1:8" x14ac:dyDescent="0.3">
      <c r="A24" s="5" t="s">
        <v>32</v>
      </c>
      <c r="B24" s="11">
        <v>2800</v>
      </c>
      <c r="C24" s="11">
        <v>460800</v>
      </c>
      <c r="D24" s="18">
        <v>457887.00118530227</v>
      </c>
      <c r="E24" s="22">
        <f t="shared" si="3"/>
        <v>-2912.9988146977266</v>
      </c>
    </row>
    <row r="25" spans="1:8" x14ac:dyDescent="0.3">
      <c r="A25" s="5" t="s">
        <v>33</v>
      </c>
      <c r="B25" s="11">
        <v>2900</v>
      </c>
      <c r="C25" s="11">
        <v>448000</v>
      </c>
      <c r="D25" s="18">
        <v>450245.43658632948</v>
      </c>
      <c r="E25" s="22">
        <f t="shared" si="3"/>
        <v>2245.4365863294806</v>
      </c>
    </row>
    <row r="26" spans="1:8" x14ac:dyDescent="0.3">
      <c r="A26" s="5" t="s">
        <v>34</v>
      </c>
      <c r="B26" s="11">
        <v>3000</v>
      </c>
      <c r="C26" s="11">
        <v>448000</v>
      </c>
      <c r="D26" s="18">
        <v>442603.8719873568</v>
      </c>
      <c r="E26" s="22">
        <f t="shared" si="3"/>
        <v>-5396.1280126431957</v>
      </c>
    </row>
    <row r="27" spans="1:8" x14ac:dyDescent="0.3">
      <c r="A27" s="5" t="s">
        <v>35</v>
      </c>
      <c r="B27" s="11">
        <v>3200</v>
      </c>
      <c r="C27" s="11">
        <v>435200</v>
      </c>
      <c r="D27" s="18">
        <v>427320.74278941134</v>
      </c>
      <c r="E27" s="22">
        <f t="shared" si="3"/>
        <v>-7879.2572105886647</v>
      </c>
    </row>
    <row r="28" spans="1:8" x14ac:dyDescent="0.3">
      <c r="A28" s="5" t="s">
        <v>36</v>
      </c>
      <c r="B28" s="17">
        <v>2900</v>
      </c>
      <c r="C28" s="18">
        <v>460800</v>
      </c>
      <c r="D28" s="18">
        <v>450245.43658632948</v>
      </c>
      <c r="E28" s="22">
        <f t="shared" si="3"/>
        <v>-10554.563413670519</v>
      </c>
    </row>
    <row r="29" spans="1:8" x14ac:dyDescent="0.3">
      <c r="A29" s="5" t="s">
        <v>37</v>
      </c>
      <c r="B29" s="17">
        <v>3000</v>
      </c>
      <c r="C29" s="18">
        <v>435200</v>
      </c>
      <c r="D29" s="18">
        <v>442603.8719873568</v>
      </c>
      <c r="E29" s="22">
        <f t="shared" si="3"/>
        <v>7403.8719873568043</v>
      </c>
    </row>
    <row r="30" spans="1:8" x14ac:dyDescent="0.3">
      <c r="C30" s="25">
        <f>SUM(C18:C29)</f>
        <v>5670400</v>
      </c>
      <c r="D30" s="25">
        <f>SUM(D18:D29)</f>
        <v>5670400</v>
      </c>
      <c r="E30" s="25">
        <f>C30-D30</f>
        <v>0</v>
      </c>
    </row>
    <row r="31" spans="1:8" ht="28.8" x14ac:dyDescent="0.3">
      <c r="A31" s="21" t="s">
        <v>39</v>
      </c>
      <c r="E31" s="24">
        <f>SUM(E18:E29)</f>
        <v>5.8207660913467407E-11</v>
      </c>
    </row>
    <row r="33" spans="1:5" ht="28.8" x14ac:dyDescent="0.3">
      <c r="A33" s="16" t="s">
        <v>25</v>
      </c>
      <c r="B33" s="10" t="s">
        <v>16</v>
      </c>
      <c r="C33" s="16" t="s">
        <v>38</v>
      </c>
      <c r="E33" s="26" t="s">
        <v>49</v>
      </c>
    </row>
    <row r="34" spans="1:5" x14ac:dyDescent="0.3">
      <c r="A34" s="5" t="s">
        <v>26</v>
      </c>
      <c r="B34" s="11">
        <v>2900</v>
      </c>
      <c r="C34" s="18">
        <f t="array" ref="C34:C45">TREND(C18:C29,B18:B29,B34:B45,1)</f>
        <v>450245.43658632948</v>
      </c>
    </row>
    <row r="35" spans="1:5" x14ac:dyDescent="0.3">
      <c r="A35" s="5" t="s">
        <v>27</v>
      </c>
      <c r="B35" s="11">
        <v>3000</v>
      </c>
      <c r="C35" s="18">
        <v>442603.8719873568</v>
      </c>
    </row>
    <row r="36" spans="1:5" x14ac:dyDescent="0.3">
      <c r="A36" s="5" t="s">
        <v>28</v>
      </c>
      <c r="B36" s="11">
        <v>3200</v>
      </c>
      <c r="C36" s="18">
        <v>427320.74278941134</v>
      </c>
    </row>
    <row r="37" spans="1:5" x14ac:dyDescent="0.3">
      <c r="A37" s="5" t="s">
        <v>29</v>
      </c>
      <c r="B37" s="11">
        <v>3400</v>
      </c>
      <c r="C37" s="18">
        <v>412037.61359146581</v>
      </c>
    </row>
    <row r="38" spans="1:5" x14ac:dyDescent="0.3">
      <c r="A38" s="5" t="s">
        <v>30</v>
      </c>
      <c r="B38" s="11">
        <v>3600</v>
      </c>
      <c r="C38" s="18">
        <v>396754.48439352034</v>
      </c>
    </row>
    <row r="39" spans="1:5" x14ac:dyDescent="0.3">
      <c r="A39" s="5" t="s">
        <v>31</v>
      </c>
      <c r="B39" s="11">
        <v>3800</v>
      </c>
      <c r="C39" s="18">
        <v>381471.35519557487</v>
      </c>
    </row>
    <row r="40" spans="1:5" x14ac:dyDescent="0.3">
      <c r="A40" s="5" t="s">
        <v>32</v>
      </c>
      <c r="B40" s="11">
        <v>4000</v>
      </c>
      <c r="C40" s="18">
        <v>366188.2259976294</v>
      </c>
    </row>
    <row r="41" spans="1:5" x14ac:dyDescent="0.3">
      <c r="A41" s="5" t="s">
        <v>33</v>
      </c>
      <c r="B41" s="11">
        <v>4200</v>
      </c>
      <c r="C41" s="18">
        <v>350905.09679968387</v>
      </c>
    </row>
    <row r="42" spans="1:5" x14ac:dyDescent="0.3">
      <c r="A42" s="5" t="s">
        <v>34</v>
      </c>
      <c r="B42" s="11">
        <v>4400</v>
      </c>
      <c r="C42" s="18">
        <v>335621.9676017384</v>
      </c>
    </row>
    <row r="43" spans="1:5" x14ac:dyDescent="0.3">
      <c r="A43" s="5" t="s">
        <v>35</v>
      </c>
      <c r="B43" s="11">
        <v>4600</v>
      </c>
      <c r="C43" s="18">
        <v>320338.83840379294</v>
      </c>
    </row>
    <row r="44" spans="1:5" x14ac:dyDescent="0.3">
      <c r="A44" s="5" t="s">
        <v>36</v>
      </c>
      <c r="B44" s="17">
        <v>4800</v>
      </c>
      <c r="C44" s="18">
        <v>305055.70920584747</v>
      </c>
    </row>
    <row r="45" spans="1:5" x14ac:dyDescent="0.3">
      <c r="A45" s="5" t="s">
        <v>37</v>
      </c>
      <c r="B45" s="17">
        <v>5000</v>
      </c>
      <c r="C45" s="18">
        <v>289772.580007902</v>
      </c>
    </row>
    <row r="47" spans="1:5" x14ac:dyDescent="0.3">
      <c r="C47" s="24">
        <f>SUM(C34:C46)</f>
        <v>4478315.9225602532</v>
      </c>
    </row>
    <row r="48" spans="1:5" x14ac:dyDescent="0.3">
      <c r="A48" s="9" t="s">
        <v>47</v>
      </c>
    </row>
    <row r="50" spans="1:5" x14ac:dyDescent="0.3">
      <c r="A50" s="5" t="s">
        <v>41</v>
      </c>
      <c r="B50" s="5" t="s">
        <v>43</v>
      </c>
      <c r="C50" s="5" t="s">
        <v>44</v>
      </c>
      <c r="D50" s="5" t="s">
        <v>45</v>
      </c>
      <c r="E50" s="5" t="s">
        <v>46</v>
      </c>
    </row>
    <row r="51" spans="1:5" x14ac:dyDescent="0.3">
      <c r="A51" s="5" t="s">
        <v>42</v>
      </c>
      <c r="B51" s="18">
        <v>140000</v>
      </c>
      <c r="C51" s="18">
        <v>360000</v>
      </c>
      <c r="D51" s="18">
        <v>240000</v>
      </c>
      <c r="E51" s="18">
        <v>768000</v>
      </c>
    </row>
    <row r="53" spans="1:5" x14ac:dyDescent="0.3">
      <c r="A53" s="9" t="s">
        <v>48</v>
      </c>
    </row>
    <row r="55" spans="1:5" x14ac:dyDescent="0.3">
      <c r="A55" s="5" t="str">
        <f t="array" ref="A55:B59">TRANSPOSE(A50:E51)</f>
        <v>Кварталы</v>
      </c>
      <c r="B55" s="5" t="str">
        <v>Сбыт</v>
      </c>
    </row>
    <row r="56" spans="1:5" x14ac:dyDescent="0.3">
      <c r="A56" s="5" t="str">
        <v>1 кв</v>
      </c>
      <c r="B56" s="5">
        <v>140000</v>
      </c>
    </row>
    <row r="57" spans="1:5" x14ac:dyDescent="0.3">
      <c r="A57" s="5" t="str">
        <v>2 кв</v>
      </c>
      <c r="B57" s="5">
        <v>360000</v>
      </c>
    </row>
    <row r="58" spans="1:5" x14ac:dyDescent="0.3">
      <c r="A58" s="5" t="str">
        <v>3 кв</v>
      </c>
      <c r="B58" s="5">
        <v>240000</v>
      </c>
    </row>
    <row r="59" spans="1:5" x14ac:dyDescent="0.3">
      <c r="A59" s="5" t="str">
        <v>4 кв</v>
      </c>
      <c r="B59" s="5">
        <v>768000</v>
      </c>
    </row>
  </sheetData>
  <conditionalFormatting sqref="F2:F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{B7EF35CA-A3F4-4787-8CF0-3F1CD5FDD5EC}</x14:id>
        </ext>
      </extLst>
    </cfRule>
  </conditionalFormatting>
  <conditionalFormatting sqref="E2:E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{4192DDFA-20E2-4124-9023-295D75F7F722}</x14:id>
        </ext>
      </extLst>
    </cfRule>
  </conditionalFormatting>
  <conditionalFormatting sqref="E18:E2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{0D6062B5-46DC-4714-9DBF-C3F6242D6562}</x14:id>
        </ext>
      </extLst>
    </cfRule>
    <cfRule type="expression" dxfId="0" priority="6">
      <formula>"ЕСЛИ($E$18:$E$29)&lt;0"</formula>
    </cfRule>
  </conditionalFormatting>
  <conditionalFormatting sqref="E2:F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{7F54727B-1922-4ED2-BE8C-92C3718B20A1}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D10" formula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EF35CA-A3F4-4787-8CF0-3F1CD5FDD5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F2:F8</xm:sqref>
        </x14:conditionalFormatting>
        <x14:conditionalFormatting xmlns:xm="http://schemas.microsoft.com/office/excel/2006/main">
          <x14:cfRule type="dataBar" id="{4192DDFA-20E2-4124-9023-295D75F7F7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E2:E8</xm:sqref>
        </x14:conditionalFormatting>
        <x14:conditionalFormatting xmlns:xm="http://schemas.microsoft.com/office/excel/2006/main">
          <x14:cfRule type="dataBar" id="{0D6062B5-46DC-4714-9DBF-C3F6242D656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E18:E29</xm:sqref>
        </x14:conditionalFormatting>
        <x14:conditionalFormatting xmlns:xm="http://schemas.microsoft.com/office/excel/2006/main">
          <x14:cfRule type="dataBar" id="{7F54727B-1922-4ED2-BE8C-92C3718B20A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E2:F8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2022-07-28T01:11:25Z</dcterms:modified>
</cp:coreProperties>
</file>