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sting" sheetId="2" r:id="rId4"/>
  </sheets>
  <definedNames/>
  <calcPr/>
</workbook>
</file>

<file path=xl/sharedStrings.xml><?xml version="1.0" encoding="utf-8"?>
<sst xmlns="http://schemas.openxmlformats.org/spreadsheetml/2006/main" count="105" uniqueCount="67">
  <si>
    <t xml:space="preserve">                                           </t>
  </si>
  <si>
    <t>TIKI-ROCK</t>
  </si>
  <si>
    <t>Recipe Name: Duck Sauce</t>
  </si>
  <si>
    <t>Recipe Code:</t>
  </si>
  <si>
    <t>TK-B-9</t>
  </si>
  <si>
    <t>Yield:</t>
  </si>
  <si>
    <t>Prep area:</t>
  </si>
  <si>
    <t>Serving Size:</t>
  </si>
  <si>
    <t>g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</si>
  <si>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</si>
  <si>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</si>
  <si>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</si>
  <si>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</si>
  <si>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</si>
  <si>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</si>
  <si>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</si>
  <si>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Apricots, dried</t>
  </si>
  <si>
    <t>#</t>
  </si>
  <si>
    <t>Rice Wine Vinegar, sushi</t>
  </si>
  <si>
    <t>Apple cider  vinegar</t>
  </si>
  <si>
    <t>Brown sugar</t>
  </si>
  <si>
    <t>4 boxes</t>
  </si>
  <si>
    <t>Water</t>
  </si>
  <si>
    <t>qt</t>
  </si>
  <si>
    <t>Gluten free soy sauce</t>
  </si>
  <si>
    <t>Preserved Ginger</t>
  </si>
  <si>
    <t>Korean chili flake</t>
  </si>
  <si>
    <t>Method of Preperation:</t>
  </si>
  <si>
    <t>1.In a large cambro 12q, add all ingredients except chili flake, put into walk in and let sit for 12 hours</t>
  </si>
  <si>
    <t>2.  Put into large pot and bring to simmer slowly.</t>
  </si>
  <si>
    <t>3. Let cool to room temperature.</t>
  </si>
  <si>
    <t>4. Spin till smooth in blender.</t>
  </si>
  <si>
    <t xml:space="preserve">5. Once everything is pureed whisk in chili flake, season </t>
  </si>
  <si>
    <t>Date Modified:</t>
  </si>
  <si>
    <t>Managers modified:</t>
  </si>
  <si>
    <t>MKM</t>
  </si>
  <si>
    <t>CB</t>
  </si>
  <si>
    <t>Portion Cost Card</t>
  </si>
  <si>
    <t>Name of Recipe:</t>
  </si>
  <si>
    <t>Duck sauce</t>
  </si>
  <si>
    <t>Reference Number:</t>
  </si>
  <si>
    <t>Date:</t>
  </si>
  <si>
    <t>Number of Portions:</t>
  </si>
  <si>
    <t>198  50 g portions</t>
  </si>
  <si>
    <t>Cost Per Portion:</t>
  </si>
  <si>
    <t>Recipe</t>
  </si>
  <si>
    <t>Invoice</t>
  </si>
  <si>
    <t>Extension</t>
  </si>
  <si>
    <t>Cost</t>
  </si>
  <si>
    <t>5#</t>
  </si>
  <si>
    <t>Vegetable Dashi</t>
  </si>
  <si>
    <t>1000g</t>
  </si>
  <si>
    <t>5 gallon</t>
  </si>
  <si>
    <t>5LT</t>
  </si>
  <si>
    <t>1.8LT</t>
  </si>
  <si>
    <t>Gal</t>
  </si>
  <si>
    <t>Quart</t>
  </si>
  <si>
    <t>Pint</t>
  </si>
  <si>
    <t>Total Cost</t>
  </si>
  <si>
    <t>Total Recipe Cost=</t>
  </si>
  <si>
    <t>Cost per Portion =</t>
  </si>
  <si>
    <t>Q factor</t>
  </si>
  <si>
    <t>Subtotal</t>
  </si>
  <si>
    <t>Spice factor 9%</t>
  </si>
  <si>
    <t>TCPD</t>
  </si>
  <si>
    <t>MMP</t>
  </si>
  <si>
    <t>FC % = 30%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</si>
</sst>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1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  <font>
      <sz val="12.0"/>
      <color rgb="FF000000"/>
      <name val="Arial"/>
    </font>
    <font>
      <sz val="12.0"/>
      <name val="Arial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bottom/>
    </border>
    <border>
      <right/>
      <bottom/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4" fillId="0" fontId="5" numFmtId="0" xfId="0" applyBorder="1" applyFont="1"/>
    <xf borderId="5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readingOrder="0"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7" numFmtId="0" xfId="0" applyAlignment="1" applyBorder="1" applyFont="1">
      <alignment readingOrder="0" shrinkToFit="0" wrapText="0"/>
    </xf>
    <xf borderId="7" fillId="0" fontId="7" numFmtId="0" xfId="0" applyAlignment="1" applyBorder="1" applyFont="1">
      <alignment readingOrder="0" shrinkToFit="0" wrapText="0"/>
    </xf>
    <xf borderId="8" fillId="0" fontId="3" numFmtId="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shrinkToFit="0" wrapText="0"/>
    </xf>
    <xf borderId="6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9" fillId="0" fontId="8" numFmtId="164" xfId="0" applyAlignment="1" applyBorder="1" applyFont="1" applyNumberFormat="1">
      <alignment readingOrder="0"/>
    </xf>
    <xf borderId="9" fillId="0" fontId="6" numFmtId="164" xfId="0" applyAlignment="1" applyBorder="1" applyFont="1" applyNumberFormat="1">
      <alignment readingOrder="0"/>
    </xf>
    <xf borderId="12" fillId="0" fontId="8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0" fillId="0" fontId="9" numFmtId="0" xfId="0" applyAlignment="1" applyFont="1">
      <alignment vertical="bottom"/>
    </xf>
    <xf borderId="16" fillId="0" fontId="10" numFmtId="0" xfId="0" applyAlignment="1" applyBorder="1" applyFont="1">
      <alignment shrinkToFit="0" vertical="bottom" wrapText="0"/>
    </xf>
    <xf borderId="17" fillId="0" fontId="9" numFmtId="0" xfId="0" applyAlignment="1" applyBorder="1" applyFont="1">
      <alignment vertical="bottom"/>
    </xf>
    <xf borderId="16" fillId="0" fontId="9" numFmtId="0" xfId="0" applyAlignment="1" applyBorder="1" applyFont="1">
      <alignment vertical="bottom"/>
    </xf>
    <xf borderId="18" fillId="2" fontId="9" numFmtId="0" xfId="0" applyAlignment="1" applyBorder="1" applyFill="1" applyFont="1">
      <alignment readingOrder="0" vertical="bottom"/>
    </xf>
    <xf borderId="18" fillId="2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8" fillId="2" fontId="9" numFmtId="14" xfId="0" applyAlignment="1" applyBorder="1" applyFont="1" applyNumberFormat="1">
      <alignment readingOrder="0" vertical="bottom"/>
    </xf>
    <xf borderId="12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13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3" fillId="0" fontId="5" numFmtId="0" xfId="0" applyBorder="1" applyFont="1"/>
    <xf borderId="19" fillId="0" fontId="9" numFmtId="0" xfId="0" applyAlignment="1" applyBorder="1" applyFont="1">
      <alignment shrinkToFit="0" vertical="bottom" wrapText="0"/>
    </xf>
    <xf borderId="19" fillId="0" fontId="9" numFmtId="0" xfId="0" applyAlignment="1" applyBorder="1" applyFont="1">
      <alignment vertical="bottom"/>
    </xf>
    <xf borderId="19" fillId="3" fontId="9" numFmtId="0" xfId="0" applyAlignment="1" applyBorder="1" applyFill="1" applyFont="1">
      <alignment vertical="bottom"/>
    </xf>
    <xf borderId="13" fillId="3" fontId="9" numFmtId="0" xfId="0" applyAlignment="1" applyBorder="1" applyFont="1">
      <alignment vertical="bottom"/>
    </xf>
    <xf borderId="6" fillId="0" fontId="9" numFmtId="0" xfId="0" applyAlignment="1" applyBorder="1" applyFont="1">
      <alignment horizontal="right" vertical="bottom"/>
    </xf>
    <xf borderId="13" fillId="0" fontId="9" numFmtId="165" xfId="0" applyAlignment="1" applyBorder="1" applyFont="1" applyNumberFormat="1">
      <alignment horizontal="center" readingOrder="0" vertical="bottom"/>
    </xf>
    <xf borderId="13" fillId="0" fontId="9" numFmtId="0" xfId="0" applyAlignment="1" applyBorder="1" applyFont="1">
      <alignment horizontal="center" readingOrder="0" vertical="bottom"/>
    </xf>
    <xf borderId="13" fillId="0" fontId="9" numFmtId="165" xfId="0" applyAlignment="1" applyBorder="1" applyFont="1" applyNumberFormat="1">
      <alignment horizontal="center" vertical="bottom"/>
    </xf>
    <xf borderId="13" fillId="0" fontId="9" numFmtId="0" xfId="0" applyAlignment="1" applyBorder="1" applyFont="1">
      <alignment horizontal="right" vertical="bottom"/>
    </xf>
    <xf borderId="13" fillId="4" fontId="9" numFmtId="0" xfId="0" applyAlignment="1" applyBorder="1" applyFill="1" applyFont="1">
      <alignment horizontal="center" vertical="bottom"/>
    </xf>
    <xf borderId="13" fillId="0" fontId="9" numFmtId="0" xfId="0" applyAlignment="1" applyBorder="1" applyFont="1">
      <alignment vertical="bottom"/>
    </xf>
    <xf borderId="0" fillId="0" fontId="9" numFmtId="165" xfId="0" applyAlignment="1" applyFont="1" applyNumberFormat="1">
      <alignment vertical="bottom"/>
    </xf>
    <xf borderId="18" fillId="3" fontId="9" numFmtId="0" xfId="0" applyAlignment="1" applyBorder="1" applyFont="1">
      <alignment vertical="bottom"/>
    </xf>
    <xf borderId="13" fillId="5" fontId="9" numFmtId="165" xfId="0" applyAlignment="1" applyBorder="1" applyFill="1" applyFont="1" applyNumberFormat="1">
      <alignment horizontal="center" vertical="bottom"/>
    </xf>
    <xf borderId="16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vertical="bottom"/>
    </xf>
    <xf borderId="13" fillId="5" fontId="10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1.0"/>
    <col customWidth="1" min="3" max="3" width="8.71"/>
    <col customWidth="1" min="4" max="4" width="16.71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4">
        <f>SUM(B9:B16)</f>
        <v>4818</v>
      </c>
      <c r="C4" s="5"/>
      <c r="D4" s="6" t="s">
        <v>6</v>
      </c>
      <c r="E4" s="11"/>
      <c r="F4" s="8"/>
      <c r="G4" s="8"/>
      <c r="H4" s="9"/>
      <c r="I4" s="1"/>
    </row>
    <row r="5">
      <c r="A5" s="12" t="s">
        <v>7</v>
      </c>
      <c r="B5" s="13">
        <v>50.0</v>
      </c>
      <c r="C5" s="14" t="s">
        <v>8</v>
      </c>
      <c r="D5" s="15" t="s">
        <v>9</v>
      </c>
      <c r="E5" s="11"/>
      <c r="F5" s="8"/>
      <c r="G5" s="8"/>
      <c r="H5" s="9"/>
      <c r="I5" s="1"/>
    </row>
    <row r="6">
      <c r="A6" s="10" t="s">
        <v>10</v>
      </c>
      <c r="B6" s="4"/>
      <c r="C6" s="4"/>
      <c r="D6" s="16"/>
      <c r="E6" s="17"/>
      <c r="F6" s="17"/>
      <c r="G6" s="17"/>
      <c r="H6" s="18"/>
      <c r="I6" s="1"/>
    </row>
    <row r="7">
      <c r="A7" s="19" t="s">
        <v>11</v>
      </c>
      <c r="B7" s="20">
        <f>B4/B5</f>
        <v>96.36</v>
      </c>
      <c r="C7" s="20"/>
      <c r="D7" s="21"/>
      <c r="E7" s="22"/>
      <c r="F7" s="22"/>
      <c r="G7" s="22"/>
      <c r="H7" s="23"/>
      <c r="I7" s="1"/>
    </row>
    <row r="8">
      <c r="A8" s="19" t="s">
        <v>12</v>
      </c>
      <c r="B8" s="24" t="s">
        <v>13</v>
      </c>
      <c r="C8" s="24" t="s">
        <v>14</v>
      </c>
      <c r="D8" s="25" t="s">
        <v>15</v>
      </c>
      <c r="E8" s="20"/>
      <c r="F8" s="20"/>
      <c r="G8" s="20"/>
      <c r="H8" s="23"/>
      <c r="I8" s="1"/>
    </row>
    <row r="9">
      <c r="A9" s="26" t="s">
        <v>16</v>
      </c>
      <c r="B9" s="27">
        <v>10.0</v>
      </c>
      <c r="C9" s="28" t="s">
        <v>17</v>
      </c>
      <c r="D9" s="29"/>
      <c r="E9" s="30"/>
      <c r="F9" s="30"/>
      <c r="G9" s="30"/>
      <c r="H9" s="18"/>
      <c r="I9" s="1"/>
    </row>
    <row r="10">
      <c r="A10" s="31" t="s">
        <v>18</v>
      </c>
      <c r="B10" s="27">
        <v>900.0</v>
      </c>
      <c r="C10" s="31" t="s">
        <v>8</v>
      </c>
      <c r="D10" s="32"/>
      <c r="E10" s="9"/>
      <c r="F10" s="9"/>
      <c r="G10" s="9"/>
      <c r="H10" s="33"/>
      <c r="I10" s="1"/>
    </row>
    <row r="11">
      <c r="A11" s="31" t="s">
        <v>19</v>
      </c>
      <c r="B11" s="27">
        <v>1600.0</v>
      </c>
      <c r="C11" s="31" t="s">
        <v>8</v>
      </c>
      <c r="D11" s="32"/>
      <c r="E11" s="9"/>
      <c r="F11" s="9"/>
      <c r="G11" s="9"/>
      <c r="H11" s="33"/>
      <c r="I11" s="1"/>
    </row>
    <row r="12">
      <c r="A12" s="31" t="s">
        <v>20</v>
      </c>
      <c r="B12" s="27">
        <v>1800.0</v>
      </c>
      <c r="C12" s="31" t="s">
        <v>8</v>
      </c>
      <c r="D12" s="34" t="s">
        <v>21</v>
      </c>
      <c r="E12" s="9"/>
      <c r="F12" s="9"/>
      <c r="G12" s="9"/>
      <c r="H12" s="33"/>
      <c r="I12" s="1"/>
    </row>
    <row r="13">
      <c r="A13" s="31" t="s">
        <v>22</v>
      </c>
      <c r="B13" s="27">
        <v>8.0</v>
      </c>
      <c r="C13" s="31" t="s">
        <v>23</v>
      </c>
      <c r="D13" s="32"/>
      <c r="E13" s="9"/>
      <c r="F13" s="9"/>
      <c r="G13" s="9"/>
      <c r="H13" s="33"/>
      <c r="I13" s="1"/>
    </row>
    <row r="14">
      <c r="A14" s="31" t="s">
        <v>24</v>
      </c>
      <c r="B14" s="27">
        <v>240.0</v>
      </c>
      <c r="C14" s="31" t="s">
        <v>8</v>
      </c>
      <c r="D14" s="32"/>
      <c r="E14" s="9"/>
      <c r="F14" s="9"/>
      <c r="G14" s="9"/>
      <c r="H14" s="33"/>
      <c r="I14" s="1"/>
    </row>
    <row r="15">
      <c r="A15" s="31" t="s">
        <v>25</v>
      </c>
      <c r="B15" s="27">
        <v>100.0</v>
      </c>
      <c r="C15" s="31" t="s">
        <v>8</v>
      </c>
      <c r="D15" s="34"/>
      <c r="E15" s="9"/>
      <c r="F15" s="9"/>
      <c r="G15" s="9"/>
      <c r="H15" s="33"/>
      <c r="I15" s="1"/>
    </row>
    <row r="16">
      <c r="A16" s="31" t="s">
        <v>26</v>
      </c>
      <c r="B16" s="27">
        <v>160.0</v>
      </c>
      <c r="C16" s="31" t="s">
        <v>8</v>
      </c>
      <c r="D16" s="32"/>
      <c r="E16" s="9"/>
      <c r="F16" s="9"/>
      <c r="G16" s="9"/>
      <c r="H16" s="33"/>
      <c r="I16" s="1"/>
    </row>
    <row r="17">
      <c r="A17" s="35"/>
      <c r="B17" s="35"/>
      <c r="C17" s="35"/>
      <c r="D17" s="32"/>
      <c r="E17" s="9"/>
      <c r="F17" s="9"/>
      <c r="G17" s="9"/>
      <c r="H17" s="33"/>
      <c r="I17" s="1"/>
    </row>
    <row r="18">
      <c r="A18" s="36"/>
      <c r="B18" s="36"/>
      <c r="C18" s="36"/>
      <c r="D18" s="37"/>
      <c r="E18" s="20"/>
      <c r="F18" s="20"/>
      <c r="G18" s="20"/>
      <c r="H18" s="23"/>
      <c r="I18" s="1"/>
    </row>
    <row r="19">
      <c r="A19" s="10" t="s">
        <v>27</v>
      </c>
      <c r="B19" s="4"/>
      <c r="C19" s="4"/>
      <c r="D19" s="4"/>
      <c r="E19" s="4"/>
      <c r="F19" s="4"/>
      <c r="G19" s="4"/>
      <c r="H19" s="5"/>
      <c r="I19" s="1"/>
    </row>
    <row r="20">
      <c r="A20" s="34" t="s">
        <v>28</v>
      </c>
      <c r="B20" s="9"/>
      <c r="C20" s="9"/>
      <c r="D20" s="9"/>
      <c r="E20" s="9"/>
      <c r="F20" s="9"/>
      <c r="G20" s="9"/>
      <c r="H20" s="33"/>
      <c r="I20" s="1"/>
    </row>
    <row r="21">
      <c r="A21" s="34" t="s">
        <v>29</v>
      </c>
      <c r="B21" s="9"/>
      <c r="C21" s="9"/>
      <c r="D21" s="9"/>
      <c r="E21" s="9"/>
      <c r="F21" s="9"/>
      <c r="G21" s="9"/>
      <c r="H21" s="33"/>
      <c r="I21" s="1"/>
    </row>
    <row r="22">
      <c r="A22" s="34" t="s">
        <v>30</v>
      </c>
      <c r="B22" s="9"/>
      <c r="C22" s="9"/>
      <c r="D22" s="9"/>
      <c r="E22" s="9"/>
      <c r="F22" s="9"/>
      <c r="G22" s="9"/>
      <c r="H22" s="33"/>
      <c r="I22" s="1"/>
    </row>
    <row r="23">
      <c r="A23" s="34" t="s">
        <v>31</v>
      </c>
      <c r="B23" s="9"/>
      <c r="C23" s="9"/>
      <c r="D23" s="9"/>
      <c r="E23" s="9"/>
      <c r="F23" s="9"/>
      <c r="G23" s="9"/>
      <c r="H23" s="33"/>
      <c r="I23" s="1"/>
    </row>
    <row r="24">
      <c r="A24" s="34" t="s">
        <v>32</v>
      </c>
      <c r="B24" s="9"/>
      <c r="C24" s="9"/>
      <c r="D24" s="9"/>
      <c r="E24" s="9"/>
      <c r="F24" s="9"/>
      <c r="G24" s="9"/>
      <c r="H24" s="33"/>
      <c r="I24" s="1"/>
    </row>
    <row r="25">
      <c r="A25" s="32"/>
      <c r="B25" s="9"/>
      <c r="C25" s="9"/>
      <c r="D25" s="9"/>
      <c r="E25" s="9"/>
      <c r="F25" s="9"/>
      <c r="G25" s="9"/>
      <c r="H25" s="33"/>
      <c r="I25" s="1"/>
    </row>
    <row r="26">
      <c r="A26" s="32"/>
      <c r="B26" s="9"/>
      <c r="C26" s="9"/>
      <c r="D26" s="9"/>
      <c r="E26" s="9"/>
      <c r="F26" s="9"/>
      <c r="G26" s="9"/>
      <c r="H26" s="33"/>
      <c r="I26" s="1"/>
    </row>
    <row r="27">
      <c r="A27" s="32"/>
      <c r="B27" s="9"/>
      <c r="C27" s="9"/>
      <c r="D27" s="9"/>
      <c r="E27" s="9"/>
      <c r="F27" s="9"/>
      <c r="G27" s="9"/>
      <c r="H27" s="33"/>
      <c r="I27" s="1"/>
    </row>
    <row r="28">
      <c r="A28" s="32"/>
      <c r="B28" s="9"/>
      <c r="C28" s="9"/>
      <c r="D28" s="9"/>
      <c r="E28" s="9"/>
      <c r="F28" s="9"/>
      <c r="G28" s="9"/>
      <c r="H28" s="33"/>
      <c r="I28" s="1"/>
    </row>
    <row r="29">
      <c r="A29" s="32"/>
      <c r="B29" s="9"/>
      <c r="C29" s="9"/>
      <c r="D29" s="9"/>
      <c r="E29" s="9"/>
      <c r="F29" s="9"/>
      <c r="G29" s="9"/>
      <c r="H29" s="33"/>
      <c r="I29" s="1"/>
    </row>
    <row r="30">
      <c r="A30" s="32"/>
      <c r="B30" s="9"/>
      <c r="C30" s="9"/>
      <c r="D30" s="9"/>
      <c r="E30" s="9"/>
      <c r="F30" s="9"/>
      <c r="G30" s="9"/>
      <c r="H30" s="33"/>
      <c r="I30" s="1"/>
    </row>
    <row r="31">
      <c r="A31" s="32"/>
      <c r="B31" s="9"/>
      <c r="C31" s="9"/>
      <c r="D31" s="9"/>
      <c r="E31" s="9"/>
      <c r="F31" s="9"/>
      <c r="G31" s="9"/>
      <c r="H31" s="33"/>
      <c r="I31" s="1"/>
    </row>
    <row r="32">
      <c r="A32" s="37"/>
      <c r="B32" s="20"/>
      <c r="C32" s="20"/>
      <c r="D32" s="20"/>
      <c r="E32" s="20"/>
      <c r="F32" s="20"/>
      <c r="G32" s="20"/>
      <c r="H32" s="23"/>
      <c r="I32" s="1"/>
    </row>
    <row r="33">
      <c r="A33" s="38" t="s">
        <v>33</v>
      </c>
      <c r="B33" s="39">
        <v>43445.0</v>
      </c>
      <c r="C33" s="40">
        <v>43546.0</v>
      </c>
      <c r="D33" s="17"/>
      <c r="E33" s="17"/>
      <c r="F33" s="17"/>
      <c r="G33" s="17"/>
      <c r="H33" s="18"/>
      <c r="I33" s="1"/>
    </row>
    <row r="34">
      <c r="A34" s="38" t="s">
        <v>34</v>
      </c>
      <c r="B34" s="41" t="s">
        <v>35</v>
      </c>
      <c r="C34" s="42" t="s">
        <v>36</v>
      </c>
      <c r="D34" s="22"/>
      <c r="E34" s="22"/>
      <c r="F34" s="22"/>
      <c r="G34" s="22"/>
      <c r="H34" s="23"/>
      <c r="I34" s="1"/>
    </row>
    <row r="35">
      <c r="A35" s="1"/>
      <c r="H35" s="1"/>
      <c r="I35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86"/>
  </cols>
  <sheetData>
    <row r="1">
      <c r="A1" s="43"/>
      <c r="B1" s="43"/>
      <c r="C1" s="44" t="s">
        <v>37</v>
      </c>
      <c r="D1" s="43"/>
      <c r="E1" s="43"/>
      <c r="F1" s="43"/>
      <c r="G1" s="43"/>
      <c r="H1" s="43"/>
      <c r="I1" s="43"/>
    </row>
    <row r="2">
      <c r="A2" s="43"/>
      <c r="B2" s="43"/>
      <c r="C2" s="43"/>
      <c r="D2" s="43"/>
      <c r="E2" s="45"/>
      <c r="F2" s="45"/>
      <c r="G2" s="43"/>
      <c r="H2" s="43"/>
      <c r="I2" s="43"/>
    </row>
    <row r="3">
      <c r="A3" s="43"/>
      <c r="B3" s="43"/>
      <c r="C3" s="44" t="s">
        <v>38</v>
      </c>
      <c r="D3" s="46"/>
      <c r="E3" s="47" t="s">
        <v>39</v>
      </c>
      <c r="F3" s="48"/>
      <c r="G3" s="43"/>
      <c r="H3" s="43"/>
      <c r="I3" s="43"/>
    </row>
    <row r="4">
      <c r="A4" s="43"/>
      <c r="B4" s="43"/>
      <c r="C4" s="44" t="s">
        <v>40</v>
      </c>
      <c r="D4" s="46"/>
      <c r="E4" s="7" t="s">
        <v>4</v>
      </c>
      <c r="F4" s="48"/>
      <c r="G4" s="43"/>
      <c r="H4" s="43"/>
      <c r="I4" s="43"/>
    </row>
    <row r="5">
      <c r="A5" s="43"/>
      <c r="B5" s="43"/>
      <c r="C5" s="49" t="s">
        <v>41</v>
      </c>
      <c r="D5" s="46"/>
      <c r="E5" s="50">
        <v>43270.0</v>
      </c>
      <c r="F5" s="48"/>
      <c r="G5" s="43"/>
      <c r="H5" s="43"/>
      <c r="I5" s="43"/>
    </row>
    <row r="6">
      <c r="A6" s="43"/>
      <c r="B6" s="43"/>
      <c r="C6" s="44" t="s">
        <v>42</v>
      </c>
      <c r="D6" s="46"/>
      <c r="E6" s="47" t="s">
        <v>43</v>
      </c>
      <c r="F6" s="48"/>
      <c r="G6" s="43"/>
      <c r="H6" s="43"/>
      <c r="I6" s="43"/>
    </row>
    <row r="7">
      <c r="A7" s="43"/>
      <c r="B7" s="43"/>
      <c r="C7" s="44" t="s">
        <v>44</v>
      </c>
      <c r="D7" s="43"/>
      <c r="E7" s="43"/>
      <c r="F7" s="43"/>
      <c r="G7" s="43"/>
      <c r="H7" s="43"/>
      <c r="I7" s="43"/>
    </row>
    <row r="8">
      <c r="A8" s="43"/>
      <c r="B8" s="43"/>
      <c r="C8" s="43"/>
      <c r="D8" s="43"/>
      <c r="E8" s="43"/>
      <c r="F8" s="43"/>
      <c r="G8" s="43"/>
      <c r="H8" s="43"/>
      <c r="I8" s="43"/>
    </row>
    <row r="9">
      <c r="A9" s="43"/>
      <c r="B9" s="43"/>
      <c r="C9" s="51"/>
      <c r="D9" s="51"/>
      <c r="E9" s="51"/>
      <c r="F9" s="51"/>
      <c r="G9" s="51"/>
      <c r="H9" s="51"/>
      <c r="I9" s="51"/>
    </row>
    <row r="10">
      <c r="A10" s="43"/>
      <c r="B10" s="52"/>
      <c r="C10" s="53" t="s">
        <v>45</v>
      </c>
      <c r="D10" s="53" t="s">
        <v>12</v>
      </c>
      <c r="E10" s="54" t="s">
        <v>46</v>
      </c>
      <c r="F10" s="55"/>
      <c r="G10" s="54" t="s">
        <v>45</v>
      </c>
      <c r="H10" s="55"/>
      <c r="I10" s="56" t="s">
        <v>47</v>
      </c>
    </row>
    <row r="11">
      <c r="A11" s="43"/>
      <c r="B11" s="57"/>
      <c r="C11" s="58"/>
      <c r="D11" s="59"/>
      <c r="E11" s="53" t="s">
        <v>48</v>
      </c>
      <c r="F11" s="53" t="s">
        <v>14</v>
      </c>
      <c r="G11" s="53" t="s">
        <v>48</v>
      </c>
      <c r="H11" s="53" t="s">
        <v>14</v>
      </c>
      <c r="I11" s="58"/>
    </row>
    <row r="12">
      <c r="A12" s="60"/>
      <c r="B12" s="26" t="s">
        <v>8</v>
      </c>
      <c r="C12" s="31">
        <v>1800.0</v>
      </c>
      <c r="D12" s="26" t="s">
        <v>16</v>
      </c>
      <c r="E12" s="61">
        <v>18.5</v>
      </c>
      <c r="F12" s="62" t="s">
        <v>49</v>
      </c>
      <c r="G12" s="63">
        <f>19.35/15</f>
        <v>1.29</v>
      </c>
      <c r="H12" s="53" t="s">
        <v>17</v>
      </c>
      <c r="I12" s="63">
        <f t="shared" ref="I12:I22" si="1">+A12*G12</f>
        <v>0</v>
      </c>
    </row>
    <row r="13">
      <c r="A13" s="60"/>
      <c r="B13" s="31" t="s">
        <v>8</v>
      </c>
      <c r="C13" s="31">
        <v>1000.0</v>
      </c>
      <c r="D13" s="31" t="s">
        <v>50</v>
      </c>
      <c r="E13" s="61">
        <v>0.957</v>
      </c>
      <c r="F13" s="62" t="s">
        <v>51</v>
      </c>
      <c r="G13" s="63">
        <f>1.15/5</f>
        <v>0.23</v>
      </c>
      <c r="H13" s="53" t="s">
        <v>17</v>
      </c>
      <c r="I13" s="63">
        <f t="shared" si="1"/>
        <v>0</v>
      </c>
    </row>
    <row r="14">
      <c r="A14" s="60"/>
      <c r="B14" s="31" t="s">
        <v>8</v>
      </c>
      <c r="C14" s="31">
        <v>450.0</v>
      </c>
      <c r="D14" s="31" t="s">
        <v>18</v>
      </c>
      <c r="E14" s="61">
        <v>48.0</v>
      </c>
      <c r="F14" s="62" t="s">
        <v>52</v>
      </c>
      <c r="G14" s="63">
        <f>1.23/5</f>
        <v>0.246</v>
      </c>
      <c r="H14" s="53" t="s">
        <v>17</v>
      </c>
      <c r="I14" s="63">
        <f t="shared" si="1"/>
        <v>0</v>
      </c>
    </row>
    <row r="15">
      <c r="A15" s="60"/>
      <c r="B15" s="31" t="s">
        <v>8</v>
      </c>
      <c r="C15" s="31">
        <v>800.0</v>
      </c>
      <c r="D15" s="31" t="s">
        <v>19</v>
      </c>
      <c r="E15" s="61">
        <v>15.99</v>
      </c>
      <c r="F15" s="62" t="s">
        <v>53</v>
      </c>
      <c r="G15" s="63">
        <f>27.5/25</f>
        <v>1.1</v>
      </c>
      <c r="H15" s="53" t="s">
        <v>17</v>
      </c>
      <c r="I15" s="63">
        <f t="shared" si="1"/>
        <v>0</v>
      </c>
    </row>
    <row r="16">
      <c r="A16" s="60"/>
      <c r="B16" s="31" t="s">
        <v>8</v>
      </c>
      <c r="C16" s="31">
        <v>902.0</v>
      </c>
      <c r="D16" s="31" t="s">
        <v>20</v>
      </c>
      <c r="E16" s="61">
        <v>1.25</v>
      </c>
      <c r="F16" s="62" t="s">
        <v>17</v>
      </c>
      <c r="G16" s="63">
        <f>10.5/12</f>
        <v>0.875</v>
      </c>
      <c r="H16" s="53" t="s">
        <v>17</v>
      </c>
      <c r="I16" s="63">
        <f t="shared" si="1"/>
        <v>0</v>
      </c>
    </row>
    <row r="17">
      <c r="A17" s="60"/>
      <c r="B17" s="31" t="s">
        <v>8</v>
      </c>
      <c r="C17" s="31">
        <v>4732.0</v>
      </c>
      <c r="D17" s="31" t="s">
        <v>22</v>
      </c>
      <c r="E17" s="61">
        <v>0.0</v>
      </c>
      <c r="F17" s="62">
        <v>0.0</v>
      </c>
      <c r="G17" s="63">
        <f>7.36/15</f>
        <v>0.4906666667</v>
      </c>
      <c r="H17" s="53" t="s">
        <v>17</v>
      </c>
      <c r="I17" s="63">
        <f t="shared" si="1"/>
        <v>0</v>
      </c>
    </row>
    <row r="18">
      <c r="A18" s="60"/>
      <c r="B18" s="31" t="s">
        <v>8</v>
      </c>
      <c r="C18" s="31">
        <v>120.0</v>
      </c>
      <c r="D18" s="31" t="s">
        <v>24</v>
      </c>
      <c r="E18" s="61">
        <v>11.66</v>
      </c>
      <c r="F18" s="62" t="s">
        <v>54</v>
      </c>
      <c r="G18" s="63">
        <f>23.36/5</f>
        <v>4.672</v>
      </c>
      <c r="H18" s="53" t="s">
        <v>55</v>
      </c>
      <c r="I18" s="63">
        <f t="shared" si="1"/>
        <v>0</v>
      </c>
    </row>
    <row r="19">
      <c r="A19" s="60"/>
      <c r="B19" s="31" t="s">
        <v>8</v>
      </c>
      <c r="C19" s="31">
        <v>50.0</v>
      </c>
      <c r="D19" s="31" t="s">
        <v>25</v>
      </c>
      <c r="E19" s="63"/>
      <c r="F19" s="53"/>
      <c r="G19" s="63">
        <f>0.96*2</f>
        <v>1.92</v>
      </c>
      <c r="H19" s="53" t="s">
        <v>55</v>
      </c>
      <c r="I19" s="63">
        <f t="shared" si="1"/>
        <v>0</v>
      </c>
    </row>
    <row r="20">
      <c r="A20" s="60"/>
      <c r="B20" s="31" t="s">
        <v>8</v>
      </c>
      <c r="C20" s="31">
        <v>80.0</v>
      </c>
      <c r="D20" s="31" t="s">
        <v>26</v>
      </c>
      <c r="E20" s="63"/>
      <c r="F20" s="53"/>
      <c r="G20" s="63">
        <v>0.93</v>
      </c>
      <c r="H20" s="53" t="s">
        <v>56</v>
      </c>
      <c r="I20" s="63">
        <f t="shared" si="1"/>
        <v>0</v>
      </c>
    </row>
    <row r="21">
      <c r="A21" s="60"/>
      <c r="B21" s="64"/>
      <c r="C21" s="65"/>
      <c r="D21" s="66"/>
      <c r="E21" s="63"/>
      <c r="F21" s="53"/>
      <c r="G21" s="63"/>
      <c r="H21" s="53" t="s">
        <v>57</v>
      </c>
      <c r="I21" s="63">
        <f t="shared" si="1"/>
        <v>0</v>
      </c>
    </row>
    <row r="22">
      <c r="A22" s="60"/>
      <c r="B22" s="64"/>
      <c r="C22" s="65"/>
      <c r="D22" s="66"/>
      <c r="E22" s="63"/>
      <c r="F22" s="53"/>
      <c r="G22" s="63"/>
      <c r="H22" s="53" t="s">
        <v>17</v>
      </c>
      <c r="I22" s="63">
        <f t="shared" si="1"/>
        <v>0</v>
      </c>
    </row>
    <row r="23">
      <c r="A23" s="43"/>
      <c r="B23" s="43"/>
      <c r="C23" s="43"/>
      <c r="D23" s="43"/>
      <c r="E23" s="67"/>
      <c r="F23" s="43"/>
      <c r="G23" s="67"/>
      <c r="H23" s="43"/>
      <c r="I23" s="67"/>
    </row>
    <row r="24">
      <c r="A24" s="43"/>
      <c r="B24" s="43"/>
      <c r="C24" s="43"/>
      <c r="D24" s="43"/>
      <c r="E24" s="67"/>
      <c r="F24" s="43"/>
      <c r="G24" s="67"/>
      <c r="H24" s="43"/>
      <c r="I24" s="67"/>
    </row>
    <row r="25">
      <c r="A25" s="43"/>
      <c r="B25" s="43"/>
      <c r="C25" s="43"/>
      <c r="D25" s="43"/>
      <c r="E25" s="67"/>
      <c r="F25" s="43"/>
      <c r="G25" s="67"/>
      <c r="H25" s="43"/>
      <c r="I25" s="67"/>
    </row>
    <row r="26">
      <c r="A26" s="43"/>
      <c r="B26" s="43"/>
      <c r="C26" s="45"/>
      <c r="D26" s="45"/>
      <c r="E26" s="45"/>
      <c r="F26" s="45"/>
      <c r="G26" s="45"/>
      <c r="H26" s="43"/>
      <c r="I26" s="51"/>
    </row>
    <row r="27">
      <c r="A27" s="43"/>
      <c r="B27" s="46"/>
      <c r="C27" s="68"/>
      <c r="D27" s="68"/>
      <c r="E27" s="68"/>
      <c r="F27" s="68"/>
      <c r="G27" s="68"/>
      <c r="H27" s="52" t="s">
        <v>58</v>
      </c>
      <c r="I27" s="69">
        <f>+SUM(I12:I22)</f>
        <v>0</v>
      </c>
    </row>
    <row r="28">
      <c r="A28" s="43"/>
      <c r="B28" s="43"/>
      <c r="C28" s="43"/>
      <c r="D28" s="43"/>
      <c r="E28" s="43"/>
      <c r="F28" s="43"/>
      <c r="G28" s="43"/>
      <c r="H28" s="43"/>
      <c r="I28" s="43"/>
    </row>
    <row r="29">
      <c r="A29" s="43"/>
      <c r="B29" s="43"/>
      <c r="C29" s="43"/>
      <c r="D29" s="43"/>
      <c r="E29" s="51"/>
      <c r="F29" s="43"/>
      <c r="G29" s="43"/>
      <c r="H29" s="43"/>
      <c r="I29" s="43"/>
    </row>
    <row r="30">
      <c r="A30" s="43"/>
      <c r="B30" s="43"/>
      <c r="C30" s="70" t="s">
        <v>59</v>
      </c>
      <c r="D30" s="52"/>
      <c r="E30" s="69">
        <f>+I27</f>
        <v>0</v>
      </c>
      <c r="F30" s="43"/>
      <c r="G30" s="43"/>
      <c r="H30" s="43"/>
      <c r="I30" s="43"/>
    </row>
    <row r="31">
      <c r="A31" s="43"/>
      <c r="B31" s="71">
        <v>15.0</v>
      </c>
      <c r="C31" s="70" t="s">
        <v>60</v>
      </c>
      <c r="D31" s="52"/>
      <c r="E31" s="69">
        <f>+E30/B31</f>
        <v>0</v>
      </c>
      <c r="F31" s="49"/>
      <c r="G31" s="43"/>
      <c r="H31" s="43"/>
      <c r="I31" s="43"/>
    </row>
    <row r="32">
      <c r="A32" s="43"/>
      <c r="B32" s="43"/>
      <c r="C32" s="43" t="s">
        <v>61</v>
      </c>
      <c r="D32" s="52"/>
      <c r="E32" s="69">
        <v>1.07</v>
      </c>
      <c r="F32" s="43"/>
      <c r="G32" s="43"/>
      <c r="H32" s="43"/>
      <c r="I32" s="43"/>
    </row>
    <row r="33">
      <c r="A33" s="43"/>
      <c r="B33" s="43"/>
      <c r="C33" s="49" t="s">
        <v>62</v>
      </c>
      <c r="D33" s="52"/>
      <c r="E33" s="69">
        <f>+E31+E32</f>
        <v>1.07</v>
      </c>
      <c r="F33" s="43"/>
      <c r="G33" s="43"/>
      <c r="H33" s="43"/>
      <c r="I33" s="43"/>
    </row>
    <row r="34">
      <c r="A34" s="43"/>
      <c r="B34" s="43"/>
      <c r="C34" s="70" t="s">
        <v>63</v>
      </c>
      <c r="D34" s="52"/>
      <c r="E34" s="69">
        <f>+E33*1.09</f>
        <v>1.1663</v>
      </c>
      <c r="F34" s="43"/>
      <c r="G34" s="43"/>
      <c r="H34" s="43"/>
      <c r="I34" s="43"/>
    </row>
    <row r="35">
      <c r="A35" s="43"/>
      <c r="B35" s="43"/>
      <c r="C35" s="43" t="s">
        <v>64</v>
      </c>
      <c r="D35" s="52"/>
      <c r="E35" s="72">
        <f>+E34</f>
        <v>1.1663</v>
      </c>
      <c r="F35" s="43"/>
      <c r="G35" s="43"/>
      <c r="H35" s="43"/>
      <c r="I35" s="43"/>
    </row>
    <row r="36">
      <c r="A36" s="43"/>
      <c r="B36" s="71">
        <v>0.3</v>
      </c>
      <c r="C36" s="43" t="s">
        <v>65</v>
      </c>
      <c r="D36" s="52" t="s">
        <v>66</v>
      </c>
      <c r="E36" s="72">
        <f>+E35/B36</f>
        <v>3.887666667</v>
      </c>
      <c r="F36" s="43"/>
      <c r="G36" s="43"/>
      <c r="H36" s="43"/>
      <c r="I36" s="43"/>
    </row>
    <row r="37">
      <c r="A37" s="43"/>
      <c r="B37" s="43"/>
      <c r="C37" s="43"/>
      <c r="D37" s="43"/>
      <c r="E37" s="43"/>
      <c r="F37" s="43"/>
      <c r="G37" s="43"/>
      <c r="H37" s="43"/>
      <c r="I37" s="43"/>
    </row>
  </sheetData>
  <mergeCells count="2">
    <mergeCell ref="E10:F10"/>
    <mergeCell ref="G10:H10"/>
  </mergeCells>
  <drawing r:id="rId1"/>
</worksheet>
</file>