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47" activeTab="1"/>
  </bookViews>
  <sheets>
    <sheet name="总表" sheetId="1" r:id="rId1"/>
    <sheet name="日榜推移记录" sheetId="6" r:id="rId2"/>
    <sheet name="发贴用表(1)" sheetId="22" r:id="rId3"/>
    <sheet name="一单(Yes)" sheetId="3" r:id="rId4"/>
    <sheet name="二单(BEAT)" sheetId="4" r:id="rId5"/>
    <sheet name="三单(走り)" sheetId="2" r:id="rId6"/>
    <sheet name="动画OP(とき)" sheetId="5" r:id="rId7"/>
    <sheet name="动画ED(キラ)" sheetId="9" r:id="rId8"/>
    <sheet name="戸山香澄角色歌" sheetId="10" r:id="rId9"/>
    <sheet name="Roselia一单" sheetId="11" r:id="rId10"/>
    <sheet name="动画OST" sheetId="12" r:id="rId11"/>
    <sheet name="六单(前へ)" sheetId="13" r:id="rId12"/>
    <sheet name="花園たえ角色歌" sheetId="14" r:id="rId13"/>
    <sheet name="牛込りみ角色歌" sheetId="15" r:id="rId14"/>
    <sheet name="Roselia二单" sheetId="16" r:id="rId15"/>
    <sheet name="PastelPalettes一单" sheetId="17" r:id="rId16"/>
    <sheet name="山吹沙綾角色歌" sheetId="19" r:id="rId17"/>
    <sheet name="市ヶ谷有咲角色歌" sheetId="20" r:id="rId18"/>
    <sheet name="HHW一单" sheetId="23" r:id="rId19"/>
    <sheet name="熱色" sheetId="26" r:id="rId20"/>
    <sheet name="AG一单" sheetId="25" r:id="rId21"/>
    <sheet name="Time Lapse" sheetId="27" r:id="rId22"/>
  </sheets>
  <calcPr calcId="144525"/>
</workbook>
</file>

<file path=xl/sharedStrings.xml><?xml version="1.0" encoding="utf-8"?>
<sst xmlns="http://schemas.openxmlformats.org/spreadsheetml/2006/main" count="457">
  <si>
    <t>一单(Yes)</t>
  </si>
  <si>
    <t>二单(BEAT)</t>
  </si>
  <si>
    <t>三单(走り)</t>
  </si>
  <si>
    <t>动画OP(EXP)</t>
  </si>
  <si>
    <t>动画ED(キラ)</t>
  </si>
  <si>
    <t>香澄角色歌</t>
  </si>
  <si>
    <t>BLACK SHOUT</t>
  </si>
  <si>
    <t>动画OST</t>
  </si>
  <si>
    <t>动画插曲(前へ)</t>
  </si>
  <si>
    <t>たえ角色歌</t>
  </si>
  <si>
    <t>りみ角色歌</t>
  </si>
  <si>
    <t>Re:birth day</t>
  </si>
  <si>
    <t>Pa一单(修车)</t>
  </si>
  <si>
    <t>沙綾角色歌</t>
  </si>
  <si>
    <t>有咲角色歌</t>
  </si>
  <si>
    <t>HHW一单(笑顔)</t>
  </si>
  <si>
    <t>熱色</t>
  </si>
  <si>
    <t>AG一单</t>
  </si>
  <si>
    <t>Time Lapse</t>
  </si>
  <si>
    <t>发售时间</t>
  </si>
  <si>
    <t>16.02.24</t>
  </si>
  <si>
    <t>16.08.03</t>
  </si>
  <si>
    <t>16.12.07</t>
  </si>
  <si>
    <t>17.02.01</t>
  </si>
  <si>
    <t>17.02.15</t>
  </si>
  <si>
    <t>17.04.05</t>
  </si>
  <si>
    <t>17.04.19</t>
  </si>
  <si>
    <t>17.04.26</t>
  </si>
  <si>
    <t>17.05.10</t>
  </si>
  <si>
    <t>17.06.21</t>
  </si>
  <si>
    <t>17.06.27</t>
  </si>
  <si>
    <t>17.07.12</t>
  </si>
  <si>
    <t>17.07.26</t>
  </si>
  <si>
    <t>17.08.02</t>
  </si>
  <si>
    <t>17.08.30</t>
  </si>
  <si>
    <t>17.09.06</t>
  </si>
  <si>
    <t>17.09.20</t>
  </si>
  <si>
    <t>月</t>
  </si>
  <si>
    <t>**</t>
  </si>
  <si>
    <t>火</t>
  </si>
  <si>
    <t>34(*,700)</t>
  </si>
  <si>
    <t>24(1,500)</t>
  </si>
  <si>
    <t>14(4,000)</t>
  </si>
  <si>
    <t>11(2,500)</t>
  </si>
  <si>
    <t>12(2,300)</t>
  </si>
  <si>
    <t>16(日)</t>
  </si>
  <si>
    <t>7(5,000)</t>
  </si>
  <si>
    <t>13(1,500)</t>
  </si>
  <si>
    <t>10(2,800)</t>
  </si>
  <si>
    <t>9(物)</t>
  </si>
  <si>
    <t>4(5,000)</t>
  </si>
  <si>
    <t>22(1500)</t>
  </si>
  <si>
    <t>21(1500)</t>
  </si>
  <si>
    <t>11(4,000)</t>
  </si>
  <si>
    <t>10(6000)</t>
  </si>
  <si>
    <t>18(3000)</t>
  </si>
  <si>
    <t>7(4000)</t>
  </si>
  <si>
    <t>水</t>
  </si>
  <si>
    <t>39(*,500)</t>
  </si>
  <si>
    <t>17(*,800)</t>
  </si>
  <si>
    <t>*8(4,000)</t>
  </si>
  <si>
    <t>10(2,000)</t>
  </si>
  <si>
    <t>*6(2,000)</t>
  </si>
  <si>
    <t>15(榜)</t>
  </si>
  <si>
    <t>6(2,000)</t>
  </si>
  <si>
    <t>14(*,800)</t>
  </si>
  <si>
    <t>*6(2,500)</t>
  </si>
  <si>
    <t>*9</t>
  </si>
  <si>
    <t>4(贩)</t>
  </si>
  <si>
    <t>3(3,703)</t>
  </si>
  <si>
    <t>18(1200)</t>
  </si>
  <si>
    <t>17(1200)</t>
  </si>
  <si>
    <t>*6(3,000)</t>
  </si>
  <si>
    <t>3(4966)</t>
  </si>
  <si>
    <t>11(3000)</t>
  </si>
  <si>
    <t>3(2794)</t>
  </si>
  <si>
    <t>木</t>
  </si>
  <si>
    <t>**(*,100)</t>
  </si>
  <si>
    <t>27(*,400)</t>
  </si>
  <si>
    <t>14(*,500)</t>
  </si>
  <si>
    <t>12(*,800)</t>
  </si>
  <si>
    <t>10(*,800)</t>
  </si>
  <si>
    <t>15(数)</t>
  </si>
  <si>
    <t>4(1,500)</t>
  </si>
  <si>
    <t>14(*,300)</t>
  </si>
  <si>
    <t>*6(*,600)</t>
  </si>
  <si>
    <t>6(情)</t>
  </si>
  <si>
    <t>3(2,680)</t>
  </si>
  <si>
    <t>27(400)</t>
  </si>
  <si>
    <t>24(500)</t>
  </si>
  <si>
    <t>*8(1,500)</t>
  </si>
  <si>
    <t>5(2000)</t>
  </si>
  <si>
    <t>13(1500)</t>
  </si>
  <si>
    <t>3(1031)</t>
  </si>
  <si>
    <t>金</t>
  </si>
  <si>
    <t>30(*,300)</t>
  </si>
  <si>
    <t>12(*,500)</t>
  </si>
  <si>
    <t>14(*,400)</t>
  </si>
  <si>
    <t>20(*,300)</t>
  </si>
  <si>
    <t>21(据)</t>
  </si>
  <si>
    <t>8(1,200)</t>
  </si>
  <si>
    <t>23(*,200)</t>
  </si>
  <si>
    <t>11(*,500)</t>
  </si>
  <si>
    <t>7(况)</t>
  </si>
  <si>
    <t>8(*,700)</t>
  </si>
  <si>
    <t>31(200)</t>
  </si>
  <si>
    <t>6(1500)</t>
  </si>
  <si>
    <t>12(1000)</t>
  </si>
  <si>
    <t>6(700)</t>
  </si>
  <si>
    <t>土</t>
  </si>
  <si>
    <t>48(*,100)</t>
  </si>
  <si>
    <t>32(*,200)</t>
  </si>
  <si>
    <t>*9(1,000)</t>
  </si>
  <si>
    <t>15(*,800)</t>
  </si>
  <si>
    <t>11(*,900)</t>
  </si>
  <si>
    <t>14(不)</t>
  </si>
  <si>
    <t>8(1,000)</t>
  </si>
  <si>
    <t>29(*,300)</t>
  </si>
  <si>
    <t>6(未)</t>
  </si>
  <si>
    <t>7(1,000)</t>
  </si>
  <si>
    <t>26(400)</t>
  </si>
  <si>
    <t>5(1200)</t>
  </si>
  <si>
    <t>4(1000)</t>
  </si>
  <si>
    <t>日</t>
  </si>
  <si>
    <t>10(1,000)</t>
  </si>
  <si>
    <t>*7(1,500)</t>
  </si>
  <si>
    <t>19(*,600)</t>
  </si>
  <si>
    <t>34(准)</t>
  </si>
  <si>
    <t>4(1,300)</t>
  </si>
  <si>
    <t>32(*,300)</t>
  </si>
  <si>
    <t>11(*,800)</t>
  </si>
  <si>
    <t>6(知)</t>
  </si>
  <si>
    <t>8(*,900)</t>
  </si>
  <si>
    <t>25(300)</t>
  </si>
  <si>
    <t>26(300)</t>
  </si>
  <si>
    <t>11(1,000)</t>
  </si>
  <si>
    <t>15(700)</t>
  </si>
  <si>
    <t>8(1000)</t>
  </si>
  <si>
    <t>计</t>
  </si>
  <si>
    <t>-</t>
  </si>
  <si>
    <t>17.01.24</t>
  </si>
  <si>
    <t>17.01.31</t>
  </si>
  <si>
    <t>17.02.07</t>
  </si>
  <si>
    <t>17.02.14</t>
  </si>
  <si>
    <t>17.02.21</t>
  </si>
  <si>
    <t>17.03.21</t>
  </si>
  <si>
    <t>17.03.28</t>
  </si>
  <si>
    <t>17.04.04</t>
  </si>
  <si>
    <t>17.04.11</t>
  </si>
  <si>
    <t>17.04.18</t>
  </si>
  <si>
    <t>17.04.25</t>
  </si>
  <si>
    <t>17.05.02</t>
  </si>
  <si>
    <t>17.05.09</t>
  </si>
  <si>
    <t>17.05.16</t>
  </si>
  <si>
    <t>17.05.23</t>
  </si>
  <si>
    <t>17.08.01</t>
  </si>
  <si>
    <t>累计</t>
  </si>
  <si>
    <t>动画OST(专辑)</t>
  </si>
  <si>
    <t>发售日期</t>
  </si>
  <si>
    <t>*8</t>
  </si>
  <si>
    <t>*6</t>
  </si>
  <si>
    <t>3(2,794)</t>
  </si>
  <si>
    <t>3(1,031)</t>
  </si>
  <si>
    <t>*7</t>
  </si>
  <si>
    <t>初动</t>
  </si>
  <si>
    <t>1625(52)</t>
  </si>
  <si>
    <t>3509(27)</t>
  </si>
  <si>
    <t>11460(10)</t>
  </si>
  <si>
    <t>8212(12)</t>
  </si>
  <si>
    <t>6966(11)</t>
  </si>
  <si>
    <t>2870(22)</t>
  </si>
  <si>
    <t>11169(7)</t>
  </si>
  <si>
    <t>3236(20)</t>
  </si>
  <si>
    <t>8236(12)</t>
  </si>
  <si>
    <t>3541(18)</t>
  </si>
  <si>
    <t>3157(20)</t>
  </si>
  <si>
    <t>17926(9)</t>
  </si>
  <si>
    <t>14088(4)</t>
  </si>
  <si>
    <t>4103(22)</t>
  </si>
  <si>
    <t>4119(21)</t>
  </si>
  <si>
    <t>11126(9)</t>
  </si>
  <si>
    <t>17374(7)</t>
  </si>
  <si>
    <t>10332(18)</t>
  </si>
  <si>
    <t>10603(6)</t>
  </si>
  <si>
    <t>*5</t>
  </si>
  <si>
    <t>次周</t>
  </si>
  <si>
    <t>390(116)</t>
  </si>
  <si>
    <t>791(68)</t>
  </si>
  <si>
    <t>684(66)</t>
  </si>
  <si>
    <t>1164(53)</t>
  </si>
  <si>
    <t>1032(81)</t>
  </si>
  <si>
    <t>589(74)</t>
  </si>
  <si>
    <t>7050(16)</t>
  </si>
  <si>
    <t>1048(64)</t>
  </si>
  <si>
    <t>1133(47)</t>
  </si>
  <si>
    <t>820(72)</t>
  </si>
  <si>
    <t>657(87)</t>
  </si>
  <si>
    <t>1413(40)</t>
  </si>
  <si>
    <t>2277(28)</t>
  </si>
  <si>
    <t>714(82)</t>
  </si>
  <si>
    <t>723(79)</t>
  </si>
  <si>
    <t>1630(33)</t>
  </si>
  <si>
    <t>3009(27)</t>
  </si>
  <si>
    <t>1479(37)</t>
  </si>
  <si>
    <t>1836(32)</t>
  </si>
  <si>
    <t>第三周</t>
  </si>
  <si>
    <t>1223(50)</t>
  </si>
  <si>
    <t>529(132)</t>
  </si>
  <si>
    <t>517(84)</t>
  </si>
  <si>
    <t>2352(29)</t>
  </si>
  <si>
    <t>612(110)</t>
  </si>
  <si>
    <t>1174(52)</t>
  </si>
  <si>
    <t>1034(65)</t>
  </si>
  <si>
    <t>265(151)</t>
  </si>
  <si>
    <t>294(136)</t>
  </si>
  <si>
    <t>935(49)</t>
  </si>
  <si>
    <t>744(50)</t>
  </si>
  <si>
    <t>1052(47)</t>
  </si>
  <si>
    <t>562(66)</t>
  </si>
  <si>
    <t>第四周</t>
  </si>
  <si>
    <t>648(107)</t>
  </si>
  <si>
    <t>1371(45)</t>
  </si>
  <si>
    <t>604(88)</t>
  </si>
  <si>
    <t>673(89)</t>
  </si>
  <si>
    <t>638(63)</t>
  </si>
  <si>
    <t>453(99)</t>
  </si>
  <si>
    <t>第五周</t>
  </si>
  <si>
    <t>978(56)</t>
  </si>
  <si>
    <t>425(104)</t>
  </si>
  <si>
    <t>421(118)</t>
  </si>
  <si>
    <t>459(97)</t>
  </si>
  <si>
    <t>198(157)</t>
  </si>
  <si>
    <t>第六周</t>
  </si>
  <si>
    <t>616(109)</t>
  </si>
  <si>
    <t>二单带动</t>
  </si>
  <si>
    <t>734(79)</t>
  </si>
  <si>
    <t>带动次周</t>
  </si>
  <si>
    <t>319(121)</t>
  </si>
  <si>
    <t>带动第三周</t>
  </si>
  <si>
    <t>432(95)</t>
  </si>
  <si>
    <t>10699(9)</t>
  </si>
  <si>
    <t>Yes! BanG_Dream!</t>
  </si>
  <si>
    <t>アーティスト</t>
  </si>
  <si>
    <t>Poppin'Party</t>
  </si>
  <si>
    <t>発売日</t>
  </si>
  <si>
    <t>レーベル</t>
  </si>
  <si>
    <t>ブシロード</t>
  </si>
  <si>
    <t>アニメ日間最高順位</t>
  </si>
  <si>
    <t>10位(2016.02.24)</t>
  </si>
  <si>
    <t>アニメ週間最高順位</t>
  </si>
  <si>
    <t>15位(2016.03.01)</t>
  </si>
  <si>
    <t>アニメ月間最高順位</t>
  </si>
  <si>
    <t>アニメ年間最高順位</t>
  </si>
  <si>
    <t>512位(2016年)</t>
  </si>
  <si>
    <t>全榜日間最高順位</t>
  </si>
  <si>
    <t>34位(2016.02.24)</t>
  </si>
  <si>
    <t>全榜週間最高順位</t>
  </si>
  <si>
    <t>52位(2016.03.01)</t>
  </si>
  <si>
    <t>全榜月間最高順位</t>
  </si>
  <si>
    <t>全榜年間最高順位</t>
  </si>
  <si>
    <t>初動売上</t>
  </si>
  <si>
    <t>累計売上</t>
  </si>
  <si>
    <t>周数</t>
  </si>
  <si>
    <t>日期</t>
  </si>
  <si>
    <t>当周/月销量</t>
  </si>
  <si>
    <t>累计销量</t>
  </si>
  <si>
    <t>16.03.01</t>
  </si>
  <si>
    <t>16.03.08</t>
  </si>
  <si>
    <t>STAR BEAT!～ホシノコドウ～</t>
  </si>
  <si>
    <t>2016.08.03</t>
  </si>
  <si>
    <t>6位(2016.08.04)</t>
  </si>
  <si>
    <t>9位(2016.08.09)</t>
  </si>
  <si>
    <t>36位(2016.08)</t>
  </si>
  <si>
    <t>273位(2016年)</t>
  </si>
  <si>
    <t>17位(2016.08.04)</t>
  </si>
  <si>
    <t>27位(2016.08.09)</t>
  </si>
  <si>
    <t>823位(2017年)</t>
  </si>
  <si>
    <t>16.08.09</t>
  </si>
  <si>
    <t>16.08.16</t>
  </si>
  <si>
    <t>16.08.23</t>
  </si>
  <si>
    <t>16.08.30</t>
  </si>
  <si>
    <t>16.09.06</t>
  </si>
  <si>
    <t>走り始めたばかりのキミに/ティアドロップス</t>
  </si>
  <si>
    <t>3位(2016.12.08)</t>
  </si>
  <si>
    <t>4位(2016.12.13)</t>
  </si>
  <si>
    <t>11位(2016.12)</t>
  </si>
  <si>
    <t>170位(2016年)</t>
  </si>
  <si>
    <t>8位(2016.12.08)</t>
  </si>
  <si>
    <t>10位(2016.12.13)</t>
  </si>
  <si>
    <t>35位(2016.12)</t>
  </si>
  <si>
    <t>509位(2017年)</t>
  </si>
  <si>
    <t>16.12.13</t>
  </si>
  <si>
    <t>16.12.20</t>
  </si>
  <si>
    <t>16.12.27</t>
  </si>
  <si>
    <t>17.01.03</t>
  </si>
  <si>
    <t>17.01.10</t>
  </si>
  <si>
    <t>17.01.17</t>
  </si>
  <si>
    <t xml:space="preserve"> </t>
  </si>
  <si>
    <t>17.15.16</t>
  </si>
  <si>
    <t>ときめきエクスペリエンス</t>
  </si>
  <si>
    <t>5位(2017.02.01)</t>
  </si>
  <si>
    <t>6位(2017.02.07)</t>
  </si>
  <si>
    <t>12位(2017.02)</t>
  </si>
  <si>
    <t>7位(2017.02.06)</t>
  </si>
  <si>
    <t>12位(2017.02.07)</t>
  </si>
  <si>
    <t>46位(2017.02)</t>
  </si>
  <si>
    <t>17.02.28</t>
  </si>
  <si>
    <t>17.03.07</t>
  </si>
  <si>
    <t>17.03.14</t>
  </si>
  <si>
    <t>キラキラだとか夢だとか ～Sing Girls～</t>
  </si>
  <si>
    <t>4位(2017.02.16)</t>
  </si>
  <si>
    <t>5位(2017.02.21)</t>
  </si>
  <si>
    <t>17位(2017.02)</t>
  </si>
  <si>
    <t>6位(2017.02.16)</t>
  </si>
  <si>
    <t>11位(2017.02.21)</t>
  </si>
  <si>
    <t>どきどきSING OUT!</t>
  </si>
  <si>
    <t>戸山香澄(愛美)</t>
  </si>
  <si>
    <t>4位(2017.04.05)</t>
  </si>
  <si>
    <t>5位(2017.04.11)</t>
  </si>
  <si>
    <t>22位(2017.04)</t>
  </si>
  <si>
    <t>14位(2017.04.09)</t>
  </si>
  <si>
    <t>22位(2017.04.11)</t>
  </si>
  <si>
    <t>Roselia</t>
  </si>
  <si>
    <t>2位(2017.04.21)</t>
  </si>
  <si>
    <t>3位(2017.04.25)</t>
  </si>
  <si>
    <t>8位(2017.04)</t>
  </si>
  <si>
    <t>4位(2017.04.21)</t>
  </si>
  <si>
    <t>7位(2017.04.25)</t>
  </si>
  <si>
    <t>19位(2017.04)</t>
  </si>
  <si>
    <t>17.05.30</t>
  </si>
  <si>
    <t>17.06.06</t>
  </si>
  <si>
    <t>17.06.13</t>
  </si>
  <si>
    <t>17.06.20</t>
  </si>
  <si>
    <t>17.07.04</t>
  </si>
  <si>
    <t>17.07.11</t>
  </si>
  <si>
    <t>17.07.18</t>
  </si>
  <si>
    <t>17.07.25</t>
  </si>
  <si>
    <t>17.08.08</t>
  </si>
  <si>
    <t>17.08.15</t>
  </si>
  <si>
    <t>17.08.22</t>
  </si>
  <si>
    <t>17.08.29</t>
  </si>
  <si>
    <t>17.09.05</t>
  </si>
  <si>
    <t>17.09.12</t>
  </si>
  <si>
    <r>
      <rPr>
        <sz val="12"/>
        <color theme="1"/>
        <rFont val="楷体"/>
        <charset val="134"/>
      </rPr>
      <t>TVアニメ「BanG Dream!」オリジナル</t>
    </r>
    <r>
      <rPr>
        <sz val="12"/>
        <color theme="1"/>
        <rFont val="MS Gothic"/>
        <charset val="128"/>
      </rPr>
      <t>・</t>
    </r>
    <r>
      <rPr>
        <sz val="12"/>
        <color theme="1"/>
        <rFont val="楷体"/>
        <charset val="134"/>
      </rPr>
      <t>サウンドトラック</t>
    </r>
  </si>
  <si>
    <t>3位(2017.04.28)</t>
  </si>
  <si>
    <t>4位(2017.05.02)</t>
  </si>
  <si>
    <t>13位(2017.04)</t>
  </si>
  <si>
    <t>13位(2017.04.26)</t>
  </si>
  <si>
    <t>20位(2017.05.02)</t>
  </si>
  <si>
    <t>前へススメ！／夢みるSunflower</t>
  </si>
  <si>
    <t>4位(2017.05.10)</t>
  </si>
  <si>
    <t>4位(2017.05.16)</t>
  </si>
  <si>
    <t>17位(2017.05)</t>
  </si>
  <si>
    <t>6位(2017.05.11)</t>
  </si>
  <si>
    <t>12位(2017.05.16)</t>
  </si>
  <si>
    <t>40位(2017.05)</t>
  </si>
  <si>
    <t>花園電気ギター！！！</t>
  </si>
  <si>
    <t>花園たえ(CV.大塚紗英)</t>
  </si>
  <si>
    <t>3,387 pt</t>
  </si>
  <si>
    <t>*,581 pt</t>
  </si>
  <si>
    <t>花園電気ギター！！！【尼限定】</t>
  </si>
  <si>
    <t>5位(2017.06.22)</t>
  </si>
  <si>
    <t>6位(2017.06.27)</t>
  </si>
  <si>
    <t>总计</t>
  </si>
  <si>
    <t>3,968 pt</t>
  </si>
  <si>
    <t>比率</t>
  </si>
  <si>
    <t>9位(2017.06.22)</t>
  </si>
  <si>
    <t>18位(2017.06.27)</t>
  </si>
  <si>
    <t>チョコレイトの低音レシピ</t>
  </si>
  <si>
    <t>牛込りみ(CV.西本りみ)</t>
  </si>
  <si>
    <t>2,977 pt</t>
  </si>
  <si>
    <t>*,645 pt</t>
  </si>
  <si>
    <t>チョコレイトの低音レシピ【尼限定】</t>
  </si>
  <si>
    <t>7位(2017.06.21)</t>
  </si>
  <si>
    <t>8位(2017.06.27)</t>
  </si>
  <si>
    <t>3,622 pt</t>
  </si>
  <si>
    <t>14位(2017.06.22)</t>
  </si>
  <si>
    <t>20位(2017.06.27)</t>
  </si>
  <si>
    <t>*6,720 pt</t>
  </si>
  <si>
    <t>Re:birthday(初回限定盤)【尼限定】(pt+200)</t>
  </si>
  <si>
    <t>17.06.28</t>
  </si>
  <si>
    <t>*1,759 pt</t>
  </si>
  <si>
    <t>Re:birthday(通常盤)（Roselia二单）</t>
  </si>
  <si>
    <t>2位(2017.06.29)</t>
  </si>
  <si>
    <t>4位(2017.07.04)</t>
  </si>
  <si>
    <t>10,634 pt</t>
  </si>
  <si>
    <t>Re:birthday(初回限定盤)（Roselia二单）</t>
  </si>
  <si>
    <t>位(2017.06)</t>
  </si>
  <si>
    <t>19,313 pt</t>
  </si>
  <si>
    <t>4位(2017.06.29)</t>
  </si>
  <si>
    <t>9位(2017.07.04)</t>
  </si>
  <si>
    <t>17.09.19</t>
  </si>
  <si>
    <t>17.09.26</t>
  </si>
  <si>
    <t>17.10.03</t>
  </si>
  <si>
    <t>17.10.10</t>
  </si>
  <si>
    <t>17.10.17</t>
  </si>
  <si>
    <t>しゅわりん☆どり～みん</t>
  </si>
  <si>
    <t>Pastel＊Palettes</t>
  </si>
  <si>
    <t>*9,127 pt</t>
  </si>
  <si>
    <t>しゅわりん☆どり～みん【尼限定】(pt+160)</t>
  </si>
  <si>
    <t>*4,670 pt</t>
  </si>
  <si>
    <t>1位(2017.07.13)</t>
  </si>
  <si>
    <t>1位(2017.07.18)</t>
  </si>
  <si>
    <t>13,957 pt</t>
  </si>
  <si>
    <t>位(2017.07)</t>
  </si>
  <si>
    <t>3位(2017.07.13)</t>
  </si>
  <si>
    <t>4位(2017.07.18)</t>
  </si>
  <si>
    <t>注：先上架非尼后上架尼限，后非尼日亚断货。</t>
  </si>
  <si>
    <t>遠い音楽 ~ハートビート~</t>
  </si>
  <si>
    <t>山吹沙綾(CV.大橋彩香)</t>
  </si>
  <si>
    <t>2,404 pt</t>
  </si>
  <si>
    <t>2,724 pt</t>
  </si>
  <si>
    <t>遠い音楽 ~ハートビート~【尼限定】</t>
  </si>
  <si>
    <t>6位(2017.07.26)</t>
  </si>
  <si>
    <t>9位(2017.08.01)</t>
  </si>
  <si>
    <t>5,128 pt</t>
  </si>
  <si>
    <t>18位(2017.07.26)</t>
  </si>
  <si>
    <t>22位(2017.08.01)</t>
  </si>
  <si>
    <t>す、好きなんかじゃない！</t>
  </si>
  <si>
    <t>市ヶ谷有咲(CV.伊藤彩沙)</t>
  </si>
  <si>
    <t>2,655 pt</t>
  </si>
  <si>
    <t>す、好きなんかじゃない！【尼限定】</t>
  </si>
  <si>
    <t>5位(2017.07.26)</t>
  </si>
  <si>
    <t>位(2017.08.01)</t>
  </si>
  <si>
    <t>5,059 pt</t>
  </si>
  <si>
    <t>17位(2017.07.26)</t>
  </si>
  <si>
    <t>えがおのオーケストラっ！</t>
  </si>
  <si>
    <t>ハロー、ハッピーワールド！</t>
  </si>
  <si>
    <t>9,900 pt</t>
  </si>
  <si>
    <t>えがおのオーケストラっ!【尼限定】</t>
  </si>
  <si>
    <t>2位(2017.08.03)</t>
  </si>
  <si>
    <t>位(2017.07.18)</t>
  </si>
  <si>
    <t>位(2017.08)</t>
  </si>
  <si>
    <t>6位(2017.08.03)</t>
  </si>
  <si>
    <t>熱色スターマイン</t>
  </si>
  <si>
    <t>*5,819 pt</t>
  </si>
  <si>
    <t>11,180 pt</t>
  </si>
  <si>
    <t>熱色スターマイン【尼限定】</t>
  </si>
  <si>
    <t>1位(2017.08.31)</t>
  </si>
  <si>
    <t>1位(2017.09.05)</t>
  </si>
  <si>
    <t>16,999 pt</t>
  </si>
  <si>
    <t>3位(2017.08.31)</t>
  </si>
  <si>
    <t>7位(2017.09.05)</t>
  </si>
  <si>
    <t>注：先上架非尼后上架尼限，后尼限日亚断货。</t>
  </si>
  <si>
    <t>That Is How I Roll!</t>
  </si>
  <si>
    <t>Afterglow</t>
  </si>
  <si>
    <t>193 pt</t>
  </si>
  <si>
    <t>非尼限定</t>
  </si>
  <si>
    <r>
      <rPr>
        <sz val="12"/>
        <color theme="1"/>
        <rFont val="楷体"/>
        <charset val="134"/>
      </rPr>
      <t>11,316</t>
    </r>
    <r>
      <rPr>
        <sz val="12"/>
        <color theme="1"/>
        <rFont val="宋体"/>
        <charset val="134"/>
      </rPr>
      <t> </t>
    </r>
    <r>
      <rPr>
        <sz val="12"/>
        <color theme="1"/>
        <rFont val="楷体"/>
        <charset val="134"/>
      </rPr>
      <t>pt</t>
    </r>
  </si>
  <si>
    <t>尼限定</t>
  </si>
  <si>
    <t>11,509 pt</t>
  </si>
  <si>
    <t>11位(2017.09.07)</t>
  </si>
  <si>
    <t>18位(2017.09.18)</t>
  </si>
  <si>
    <t>1位(2017.09.21)</t>
  </si>
  <si>
    <t>1位(2017.09.26)</t>
  </si>
  <si>
    <t>3位(2017.09.21)</t>
  </si>
  <si>
    <t>6位(2017.09.26)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</si>
</sst>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等线"/>
      <charset val="134"/>
      <scheme val="minor"/>
    </font>
    <font>
      <sz val="12"/>
      <color theme="1"/>
      <name val="楷体"/>
      <charset val="134"/>
    </font>
    <font>
      <sz val="12"/>
      <color theme="3" tint="0.599993896298105"/>
      <name val="楷体"/>
      <charset val="134"/>
    </font>
    <font>
      <sz val="12"/>
      <name val="楷体"/>
      <charset val="134"/>
    </font>
    <font>
      <sz val="11"/>
      <color theme="1"/>
      <name val="楷体"/>
      <charset val="134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color theme="1"/>
      <name val="宋体"/>
      <charset val="134"/>
    </font>
    <font>
      <sz val="12"/>
      <color theme="1"/>
      <name val="MS Gothic"/>
      <charset val="128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11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32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0" borderId="35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0" borderId="36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1" fillId="17" borderId="37" applyNumberFormat="0" applyAlignment="0" applyProtection="0">
      <alignment vertical="center"/>
    </xf>
    <xf numFmtId="0" fontId="17" fillId="17" borderId="33" applyNumberFormat="0" applyAlignment="0" applyProtection="0">
      <alignment vertical="center"/>
    </xf>
    <xf numFmtId="0" fontId="13" fillId="15" borderId="34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3" fillId="0" borderId="39" applyNumberFormat="0" applyFill="0" applyAlignment="0" applyProtection="0">
      <alignment vertical="center"/>
    </xf>
    <xf numFmtId="0" fontId="22" fillId="0" borderId="38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4"/>
  <sheetViews>
    <sheetView topLeftCell="E1" workbookViewId="0">
      <pane ySplit="2" topLeftCell="A6" activePane="bottomLeft" state="frozen"/>
      <selection/>
      <selection pane="bottomLeft" activeCell="R20" sqref="R20"/>
    </sheetView>
  </sheetViews>
  <sheetFormatPr defaultColWidth="9" defaultRowHeight="15.6"/>
  <cols>
    <col min="1" max="1" width="9" style="14"/>
    <col min="2" max="10" width="12.5" style="14" customWidth="1"/>
    <col min="11" max="11" width="12.6296296296296" style="14" customWidth="1"/>
    <col min="12" max="12" width="12.3796296296296" style="14" customWidth="1"/>
    <col min="13" max="17" width="12.5" style="14" customWidth="1"/>
    <col min="18" max="20" width="12.0462962962963" style="14" customWidth="1"/>
    <col min="21" max="16384" width="9" style="14"/>
  </cols>
  <sheetData>
    <row r="1" spans="2:20"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12</v>
      </c>
      <c r="O1" s="18" t="s">
        <v>13</v>
      </c>
      <c r="P1" s="18" t="s">
        <v>14</v>
      </c>
      <c r="Q1" s="14" t="s">
        <v>15</v>
      </c>
      <c r="R1" s="14" t="s">
        <v>16</v>
      </c>
      <c r="S1" s="14" t="s">
        <v>17</v>
      </c>
      <c r="T1" s="14" t="s">
        <v>18</v>
      </c>
    </row>
    <row r="2" spans="1:20">
      <c r="A2" s="14" t="s">
        <v>19</v>
      </c>
      <c r="B2" s="14" t="s">
        <v>20</v>
      </c>
      <c r="C2" s="14" t="s">
        <v>21</v>
      </c>
      <c r="D2" s="14" t="s">
        <v>22</v>
      </c>
      <c r="E2" s="14" t="s">
        <v>23</v>
      </c>
      <c r="F2" s="14" t="s">
        <v>24</v>
      </c>
      <c r="G2" s="14" t="s">
        <v>25</v>
      </c>
      <c r="H2" s="14" t="s">
        <v>26</v>
      </c>
      <c r="I2" s="14" t="s">
        <v>27</v>
      </c>
      <c r="J2" s="14" t="s">
        <v>28</v>
      </c>
      <c r="K2" s="14" t="s">
        <v>29</v>
      </c>
      <c r="L2" s="14" t="s">
        <v>29</v>
      </c>
      <c r="M2" s="14" t="s">
        <v>30</v>
      </c>
      <c r="N2" s="14" t="s">
        <v>31</v>
      </c>
      <c r="O2" s="14" t="s">
        <v>32</v>
      </c>
      <c r="P2" s="14" t="s">
        <v>32</v>
      </c>
      <c r="Q2" s="14" t="s">
        <v>33</v>
      </c>
      <c r="R2" s="14" t="s">
        <v>34</v>
      </c>
      <c r="S2" s="14" t="s">
        <v>35</v>
      </c>
      <c r="T2" s="14" t="s">
        <v>36</v>
      </c>
    </row>
    <row r="3" s="14" customFormat="1" spans="1:20">
      <c r="A3" s="14" t="s">
        <v>37</v>
      </c>
      <c r="B3" s="14" t="s">
        <v>38</v>
      </c>
      <c r="C3" s="14" t="s">
        <v>38</v>
      </c>
      <c r="D3" s="14" t="s">
        <v>38</v>
      </c>
      <c r="E3" s="14" t="s">
        <v>38</v>
      </c>
      <c r="F3" s="14" t="s">
        <v>38</v>
      </c>
      <c r="G3" s="14" t="s">
        <v>38</v>
      </c>
      <c r="H3" s="14" t="s">
        <v>38</v>
      </c>
      <c r="I3" s="14" t="s">
        <v>38</v>
      </c>
      <c r="J3" s="14" t="s">
        <v>38</v>
      </c>
      <c r="K3" s="14" t="s">
        <v>38</v>
      </c>
      <c r="L3" s="14" t="s">
        <v>38</v>
      </c>
      <c r="M3" s="14" t="s">
        <v>38</v>
      </c>
      <c r="N3" s="14" t="s">
        <v>38</v>
      </c>
      <c r="O3" s="14" t="s">
        <v>38</v>
      </c>
      <c r="P3" s="14" t="s">
        <v>38</v>
      </c>
      <c r="Q3" s="14" t="s">
        <v>38</v>
      </c>
      <c r="R3" s="14" t="s">
        <v>38</v>
      </c>
      <c r="S3" s="14" t="s">
        <v>38</v>
      </c>
      <c r="T3" s="14" t="s">
        <v>38</v>
      </c>
    </row>
    <row r="4" s="14" customFormat="1" spans="1:20">
      <c r="A4" s="14" t="s">
        <v>39</v>
      </c>
      <c r="B4" s="14" t="s">
        <v>40</v>
      </c>
      <c r="C4" s="14" t="s">
        <v>41</v>
      </c>
      <c r="D4" s="14" t="s">
        <v>42</v>
      </c>
      <c r="E4" s="14" t="s">
        <v>43</v>
      </c>
      <c r="F4" s="14" t="s">
        <v>44</v>
      </c>
      <c r="G4" s="14" t="s">
        <v>45</v>
      </c>
      <c r="H4" s="14" t="s">
        <v>46</v>
      </c>
      <c r="I4" s="14" t="s">
        <v>47</v>
      </c>
      <c r="J4" s="14" t="s">
        <v>48</v>
      </c>
      <c r="K4" s="14">
        <v>15</v>
      </c>
      <c r="L4" s="14">
        <v>16</v>
      </c>
      <c r="M4" s="14" t="s">
        <v>49</v>
      </c>
      <c r="N4" s="14" t="s">
        <v>50</v>
      </c>
      <c r="O4" s="14" t="s">
        <v>51</v>
      </c>
      <c r="P4" s="14" t="s">
        <v>52</v>
      </c>
      <c r="Q4" s="14" t="s">
        <v>53</v>
      </c>
      <c r="R4" s="14" t="s">
        <v>54</v>
      </c>
      <c r="S4" s="14" t="s">
        <v>55</v>
      </c>
      <c r="T4" s="14" t="s">
        <v>56</v>
      </c>
    </row>
    <row r="5" s="14" customFormat="1" spans="1:20">
      <c r="A5" s="14" t="s">
        <v>57</v>
      </c>
      <c r="B5" s="14" t="s">
        <v>58</v>
      </c>
      <c r="C5" s="14" t="s">
        <v>59</v>
      </c>
      <c r="D5" s="14" t="s">
        <v>60</v>
      </c>
      <c r="E5" s="14" t="s">
        <v>61</v>
      </c>
      <c r="F5" s="14" t="s">
        <v>62</v>
      </c>
      <c r="G5" s="14" t="s">
        <v>63</v>
      </c>
      <c r="H5" s="14" t="s">
        <v>64</v>
      </c>
      <c r="I5" s="14" t="s">
        <v>65</v>
      </c>
      <c r="J5" s="14" t="s">
        <v>66</v>
      </c>
      <c r="K5" s="14" t="s">
        <v>67</v>
      </c>
      <c r="L5" s="14">
        <v>14</v>
      </c>
      <c r="M5" s="14" t="s">
        <v>68</v>
      </c>
      <c r="N5" s="14" t="s">
        <v>69</v>
      </c>
      <c r="O5" s="14" t="s">
        <v>70</v>
      </c>
      <c r="P5" s="14" t="s">
        <v>71</v>
      </c>
      <c r="Q5" s="14" t="s">
        <v>72</v>
      </c>
      <c r="R5" s="14" t="s">
        <v>73</v>
      </c>
      <c r="S5" s="14" t="s">
        <v>74</v>
      </c>
      <c r="T5" s="14" t="s">
        <v>75</v>
      </c>
    </row>
    <row r="6" s="14" customFormat="1" spans="1:20">
      <c r="A6" s="14" t="s">
        <v>76</v>
      </c>
      <c r="B6" s="14" t="s">
        <v>77</v>
      </c>
      <c r="C6" s="14" t="s">
        <v>78</v>
      </c>
      <c r="D6" s="14" t="s">
        <v>79</v>
      </c>
      <c r="E6" s="14" t="s">
        <v>80</v>
      </c>
      <c r="F6" s="14" t="s">
        <v>81</v>
      </c>
      <c r="G6" s="14" t="s">
        <v>82</v>
      </c>
      <c r="H6" s="14" t="s">
        <v>83</v>
      </c>
      <c r="I6" s="14" t="s">
        <v>84</v>
      </c>
      <c r="J6" s="14" t="s">
        <v>85</v>
      </c>
      <c r="K6" s="14">
        <v>15</v>
      </c>
      <c r="L6" s="14">
        <v>18</v>
      </c>
      <c r="M6" s="14" t="s">
        <v>86</v>
      </c>
      <c r="N6" s="14" t="s">
        <v>87</v>
      </c>
      <c r="O6" s="14" t="s">
        <v>88</v>
      </c>
      <c r="P6" s="14" t="s">
        <v>89</v>
      </c>
      <c r="Q6" s="14" t="s">
        <v>90</v>
      </c>
      <c r="R6" s="14" t="s">
        <v>91</v>
      </c>
      <c r="S6" s="14" t="s">
        <v>92</v>
      </c>
      <c r="T6" s="14" t="s">
        <v>93</v>
      </c>
    </row>
    <row r="7" s="14" customFormat="1" spans="1:20">
      <c r="A7" s="14" t="s">
        <v>94</v>
      </c>
      <c r="B7" s="14" t="s">
        <v>77</v>
      </c>
      <c r="C7" s="14" t="s">
        <v>95</v>
      </c>
      <c r="D7" s="14" t="s">
        <v>96</v>
      </c>
      <c r="E7" s="14" t="s">
        <v>97</v>
      </c>
      <c r="F7" s="14" t="s">
        <v>98</v>
      </c>
      <c r="G7" s="14" t="s">
        <v>99</v>
      </c>
      <c r="H7" s="14" t="s">
        <v>100</v>
      </c>
      <c r="I7" s="14" t="s">
        <v>101</v>
      </c>
      <c r="J7" s="14" t="s">
        <v>102</v>
      </c>
      <c r="K7" s="14">
        <v>17</v>
      </c>
      <c r="L7" s="14">
        <v>20</v>
      </c>
      <c r="M7" s="14" t="s">
        <v>103</v>
      </c>
      <c r="N7" s="14" t="s">
        <v>104</v>
      </c>
      <c r="O7" s="14" t="s">
        <v>105</v>
      </c>
      <c r="P7" s="14" t="s">
        <v>105</v>
      </c>
      <c r="Q7" s="14" t="s">
        <v>102</v>
      </c>
      <c r="R7" s="14" t="s">
        <v>106</v>
      </c>
      <c r="S7" s="14" t="s">
        <v>107</v>
      </c>
      <c r="T7" s="14" t="s">
        <v>108</v>
      </c>
    </row>
    <row r="8" s="14" customFormat="1" spans="1:20">
      <c r="A8" s="14" t="s">
        <v>109</v>
      </c>
      <c r="B8" s="14" t="s">
        <v>110</v>
      </c>
      <c r="C8" s="14" t="s">
        <v>111</v>
      </c>
      <c r="D8" s="14" t="s">
        <v>112</v>
      </c>
      <c r="E8" s="14" t="s">
        <v>113</v>
      </c>
      <c r="F8" s="14" t="s">
        <v>114</v>
      </c>
      <c r="G8" s="14" t="s">
        <v>115</v>
      </c>
      <c r="H8" s="14" t="s">
        <v>116</v>
      </c>
      <c r="I8" s="14" t="s">
        <v>117</v>
      </c>
      <c r="J8" s="14" t="s">
        <v>112</v>
      </c>
      <c r="K8" s="14">
        <v>22</v>
      </c>
      <c r="L8" s="14">
        <v>24</v>
      </c>
      <c r="M8" s="14" t="s">
        <v>118</v>
      </c>
      <c r="N8" s="14" t="s">
        <v>119</v>
      </c>
      <c r="O8" s="14" t="s">
        <v>120</v>
      </c>
      <c r="P8" s="14" t="s">
        <v>88</v>
      </c>
      <c r="Q8" s="14" t="s">
        <v>112</v>
      </c>
      <c r="R8" s="14" t="s">
        <v>121</v>
      </c>
      <c r="S8" s="14" t="s">
        <v>107</v>
      </c>
      <c r="T8" s="14" t="s">
        <v>122</v>
      </c>
    </row>
    <row r="9" s="14" customFormat="1" spans="1:20">
      <c r="A9" s="14" t="s">
        <v>123</v>
      </c>
      <c r="B9" s="14" t="s">
        <v>77</v>
      </c>
      <c r="C9" s="14" t="s">
        <v>111</v>
      </c>
      <c r="D9" s="14" t="s">
        <v>124</v>
      </c>
      <c r="E9" s="14" t="s">
        <v>125</v>
      </c>
      <c r="F9" s="14" t="s">
        <v>126</v>
      </c>
      <c r="G9" s="14" t="s">
        <v>127</v>
      </c>
      <c r="H9" s="14" t="s">
        <v>128</v>
      </c>
      <c r="I9" s="14" t="s">
        <v>129</v>
      </c>
      <c r="J9" s="14" t="s">
        <v>130</v>
      </c>
      <c r="K9" s="14">
        <v>32</v>
      </c>
      <c r="L9" s="14">
        <v>36</v>
      </c>
      <c r="M9" s="14" t="s">
        <v>131</v>
      </c>
      <c r="N9" s="14" t="s">
        <v>132</v>
      </c>
      <c r="O9" s="14" t="s">
        <v>133</v>
      </c>
      <c r="P9" s="14" t="s">
        <v>134</v>
      </c>
      <c r="Q9" s="14" t="s">
        <v>135</v>
      </c>
      <c r="R9" s="14" t="s">
        <v>106</v>
      </c>
      <c r="S9" s="14" t="s">
        <v>136</v>
      </c>
      <c r="T9" s="14" t="s">
        <v>137</v>
      </c>
    </row>
    <row r="10" s="14" customFormat="1" spans="1:20">
      <c r="A10" s="14" t="s">
        <v>138</v>
      </c>
      <c r="B10" s="14">
        <v>1600</v>
      </c>
      <c r="C10" s="14">
        <v>3400</v>
      </c>
      <c r="D10" s="14">
        <v>11000</v>
      </c>
      <c r="E10" s="14">
        <v>8000</v>
      </c>
      <c r="F10" s="14">
        <v>6900</v>
      </c>
      <c r="G10" s="14" t="s">
        <v>139</v>
      </c>
      <c r="H10" s="14">
        <v>12000</v>
      </c>
      <c r="I10" s="14">
        <v>3400</v>
      </c>
      <c r="J10" s="14">
        <v>8200</v>
      </c>
      <c r="K10" s="14" t="s">
        <v>139</v>
      </c>
      <c r="L10" s="14" t="s">
        <v>139</v>
      </c>
      <c r="M10" s="14" t="s">
        <v>139</v>
      </c>
      <c r="N10" s="14">
        <v>13983</v>
      </c>
      <c r="O10" s="14">
        <v>4000</v>
      </c>
      <c r="P10" s="14">
        <v>4100</v>
      </c>
      <c r="Q10" s="14">
        <v>11000</v>
      </c>
      <c r="R10" s="14">
        <v>17466</v>
      </c>
      <c r="S10" s="14">
        <v>10200</v>
      </c>
      <c r="T10" s="14">
        <v>10525</v>
      </c>
    </row>
    <row r="11" spans="1:20">
      <c r="A11" s="14">
        <v>1</v>
      </c>
      <c r="B11" s="14">
        <v>1625</v>
      </c>
      <c r="C11" s="14">
        <v>3509</v>
      </c>
      <c r="D11" s="14">
        <v>11460</v>
      </c>
      <c r="E11" s="14">
        <v>8212</v>
      </c>
      <c r="F11" s="14">
        <v>6966</v>
      </c>
      <c r="G11" s="14">
        <v>2870</v>
      </c>
      <c r="H11" s="14">
        <v>11169</v>
      </c>
      <c r="I11" s="14">
        <v>3236</v>
      </c>
      <c r="J11" s="14">
        <v>8236</v>
      </c>
      <c r="K11" s="14">
        <v>3541</v>
      </c>
      <c r="L11" s="14">
        <v>3157</v>
      </c>
      <c r="M11" s="14">
        <v>17926</v>
      </c>
      <c r="N11" s="14">
        <v>14088</v>
      </c>
      <c r="O11" s="14">
        <v>4103</v>
      </c>
      <c r="P11" s="14">
        <v>4119</v>
      </c>
      <c r="Q11" s="14">
        <v>11126</v>
      </c>
      <c r="R11" s="14">
        <v>17374</v>
      </c>
      <c r="S11" s="14">
        <v>10332</v>
      </c>
      <c r="T11" s="14">
        <v>10603</v>
      </c>
    </row>
    <row r="12" spans="1:20">
      <c r="A12" s="14">
        <v>2</v>
      </c>
      <c r="B12" s="14">
        <v>390</v>
      </c>
      <c r="C12" s="14">
        <v>791</v>
      </c>
      <c r="D12" s="14">
        <v>684</v>
      </c>
      <c r="E12" s="14">
        <v>1164</v>
      </c>
      <c r="F12" s="14">
        <v>1032</v>
      </c>
      <c r="G12" s="14">
        <v>589</v>
      </c>
      <c r="H12" s="14">
        <v>7050</v>
      </c>
      <c r="I12" s="14">
        <v>1048</v>
      </c>
      <c r="J12" s="14">
        <v>1133</v>
      </c>
      <c r="K12" s="14">
        <v>820</v>
      </c>
      <c r="L12" s="14">
        <v>657</v>
      </c>
      <c r="M12" s="14">
        <v>1413</v>
      </c>
      <c r="N12" s="14">
        <v>2277</v>
      </c>
      <c r="O12" s="14">
        <v>714</v>
      </c>
      <c r="P12" s="14">
        <v>723</v>
      </c>
      <c r="Q12" s="14">
        <v>1630</v>
      </c>
      <c r="R12" s="14">
        <v>3009</v>
      </c>
      <c r="S12" s="14">
        <v>1479</v>
      </c>
      <c r="T12" s="14">
        <v>1836</v>
      </c>
    </row>
    <row r="13" spans="1:20">
      <c r="A13" s="14">
        <v>3</v>
      </c>
      <c r="B13" s="14" t="s">
        <v>139</v>
      </c>
      <c r="C13" s="14">
        <v>447</v>
      </c>
      <c r="D13" s="14">
        <v>450</v>
      </c>
      <c r="E13" s="14">
        <v>1223</v>
      </c>
      <c r="F13" s="14">
        <v>529</v>
      </c>
      <c r="G13" s="14">
        <v>517</v>
      </c>
      <c r="H13" s="14">
        <v>2352</v>
      </c>
      <c r="I13" s="14">
        <v>510</v>
      </c>
      <c r="J13" s="14">
        <v>612</v>
      </c>
      <c r="K13" s="14">
        <v>205</v>
      </c>
      <c r="L13" s="14">
        <v>173</v>
      </c>
      <c r="M13" s="14">
        <v>1174</v>
      </c>
      <c r="N13" s="14">
        <v>1034</v>
      </c>
      <c r="O13" s="14">
        <v>265</v>
      </c>
      <c r="P13" s="14">
        <v>294</v>
      </c>
      <c r="Q13" s="14">
        <v>935</v>
      </c>
      <c r="R13" s="14">
        <v>744</v>
      </c>
      <c r="S13" s="14">
        <v>1052</v>
      </c>
      <c r="T13" s="14">
        <v>562</v>
      </c>
    </row>
    <row r="14" spans="1:20">
      <c r="A14" s="14">
        <v>4</v>
      </c>
      <c r="B14" s="14" t="s">
        <v>139</v>
      </c>
      <c r="C14" s="14">
        <v>409</v>
      </c>
      <c r="D14" s="14">
        <v>266</v>
      </c>
      <c r="E14" s="14">
        <v>648</v>
      </c>
      <c r="F14" s="14">
        <v>357</v>
      </c>
      <c r="G14" s="14">
        <v>333</v>
      </c>
      <c r="H14" s="14">
        <v>1371</v>
      </c>
      <c r="I14" s="14">
        <v>206</v>
      </c>
      <c r="J14" s="14">
        <v>347</v>
      </c>
      <c r="K14" s="14">
        <v>209</v>
      </c>
      <c r="L14" s="14">
        <v>184</v>
      </c>
      <c r="M14" s="14">
        <v>604</v>
      </c>
      <c r="N14" s="14">
        <v>673</v>
      </c>
      <c r="O14" s="14">
        <v>242</v>
      </c>
      <c r="P14" s="14">
        <v>261</v>
      </c>
      <c r="Q14" s="14">
        <v>552</v>
      </c>
      <c r="R14" s="14">
        <v>638</v>
      </c>
      <c r="S14" s="14">
        <v>453</v>
      </c>
      <c r="T14" s="14">
        <v>375</v>
      </c>
    </row>
    <row r="15" spans="1:19">
      <c r="A15" s="14">
        <v>5</v>
      </c>
      <c r="B15" s="14" t="s">
        <v>139</v>
      </c>
      <c r="C15" s="14">
        <v>690</v>
      </c>
      <c r="D15" s="14">
        <v>309</v>
      </c>
      <c r="E15" s="14">
        <v>394</v>
      </c>
      <c r="F15" s="14">
        <v>327</v>
      </c>
      <c r="G15" s="14">
        <v>198</v>
      </c>
      <c r="H15" s="14">
        <v>978</v>
      </c>
      <c r="I15" s="14" t="s">
        <v>139</v>
      </c>
      <c r="J15" s="14">
        <v>205</v>
      </c>
      <c r="K15" s="14" t="s">
        <v>139</v>
      </c>
      <c r="L15" s="14" t="s">
        <v>139</v>
      </c>
      <c r="M15" s="14">
        <v>382</v>
      </c>
      <c r="N15" s="14">
        <v>425</v>
      </c>
      <c r="O15" s="14" t="s">
        <v>139</v>
      </c>
      <c r="P15" s="14" t="s">
        <v>139</v>
      </c>
      <c r="Q15" s="14">
        <v>421</v>
      </c>
      <c r="R15" s="14">
        <v>459</v>
      </c>
      <c r="S15" s="14">
        <v>198</v>
      </c>
    </row>
    <row r="16" spans="1:19">
      <c r="A16" s="14">
        <v>6</v>
      </c>
      <c r="B16" s="14" t="s">
        <v>139</v>
      </c>
      <c r="C16" s="14" t="s">
        <v>139</v>
      </c>
      <c r="D16" s="14">
        <v>238</v>
      </c>
      <c r="E16" s="14">
        <v>335</v>
      </c>
      <c r="F16" s="14">
        <v>386</v>
      </c>
      <c r="G16" s="14">
        <v>175</v>
      </c>
      <c r="H16" s="14">
        <v>616</v>
      </c>
      <c r="I16" s="14" t="s">
        <v>139</v>
      </c>
      <c r="J16" s="14">
        <v>166</v>
      </c>
      <c r="M16" s="14">
        <v>393</v>
      </c>
      <c r="N16" s="14">
        <v>390</v>
      </c>
      <c r="Q16" s="14">
        <v>331</v>
      </c>
      <c r="R16" s="14">
        <v>266</v>
      </c>
      <c r="S16" s="14">
        <v>164</v>
      </c>
    </row>
    <row r="17" spans="1:18">
      <c r="A17" s="14">
        <v>7</v>
      </c>
      <c r="B17" s="14" t="s">
        <v>139</v>
      </c>
      <c r="C17" s="14" t="s">
        <v>139</v>
      </c>
      <c r="D17" s="14">
        <v>235</v>
      </c>
      <c r="E17" s="14">
        <v>336</v>
      </c>
      <c r="F17" s="14">
        <v>347</v>
      </c>
      <c r="G17" s="14" t="s">
        <v>139</v>
      </c>
      <c r="H17" s="14">
        <v>526</v>
      </c>
      <c r="I17" s="14" t="s">
        <v>139</v>
      </c>
      <c r="J17" s="14" t="s">
        <v>139</v>
      </c>
      <c r="M17" s="14">
        <v>249</v>
      </c>
      <c r="N17" s="14">
        <v>287</v>
      </c>
      <c r="Q17" s="14">
        <v>219</v>
      </c>
      <c r="R17" s="14">
        <v>255</v>
      </c>
    </row>
    <row r="18" spans="1:17">
      <c r="A18" s="14">
        <v>8</v>
      </c>
      <c r="B18" s="14" t="s">
        <v>139</v>
      </c>
      <c r="C18" s="14" t="s">
        <v>139</v>
      </c>
      <c r="D18" s="14">
        <v>340</v>
      </c>
      <c r="E18" s="14">
        <v>411</v>
      </c>
      <c r="F18" s="14">
        <v>294</v>
      </c>
      <c r="G18" s="14" t="s">
        <v>139</v>
      </c>
      <c r="H18" s="14">
        <v>345</v>
      </c>
      <c r="I18" s="14" t="s">
        <v>139</v>
      </c>
      <c r="M18" s="14">
        <v>329</v>
      </c>
      <c r="N18" s="14">
        <v>268</v>
      </c>
      <c r="Q18" s="14">
        <v>225</v>
      </c>
    </row>
    <row r="19" spans="1:17">
      <c r="A19" s="14">
        <v>9</v>
      </c>
      <c r="B19" s="14" t="s">
        <v>139</v>
      </c>
      <c r="C19" s="14" t="s">
        <v>139</v>
      </c>
      <c r="D19" s="14">
        <v>385</v>
      </c>
      <c r="E19" s="14">
        <v>368</v>
      </c>
      <c r="F19" s="14">
        <v>184</v>
      </c>
      <c r="G19" s="14" t="s">
        <v>139</v>
      </c>
      <c r="H19" s="14">
        <v>294</v>
      </c>
      <c r="I19" s="14" t="s">
        <v>139</v>
      </c>
      <c r="M19" s="14">
        <v>322</v>
      </c>
      <c r="N19" s="14">
        <v>248</v>
      </c>
      <c r="Q19" s="14" t="s">
        <v>139</v>
      </c>
    </row>
    <row r="20" spans="1:14">
      <c r="A20" s="14">
        <v>10</v>
      </c>
      <c r="B20" s="14" t="s">
        <v>139</v>
      </c>
      <c r="C20" s="14" t="s">
        <v>139</v>
      </c>
      <c r="D20" s="14">
        <v>326</v>
      </c>
      <c r="E20" s="14">
        <v>311</v>
      </c>
      <c r="F20" s="14">
        <v>256</v>
      </c>
      <c r="G20" s="14" t="s">
        <v>139</v>
      </c>
      <c r="H20" s="14">
        <v>369</v>
      </c>
      <c r="I20" s="14" t="s">
        <v>139</v>
      </c>
      <c r="M20" s="14">
        <v>410</v>
      </c>
      <c r="N20" s="14" t="s">
        <v>139</v>
      </c>
    </row>
    <row r="21" spans="1:14">
      <c r="A21" s="14">
        <v>11</v>
      </c>
      <c r="B21" s="14" t="s">
        <v>139</v>
      </c>
      <c r="C21" s="14" t="s">
        <v>139</v>
      </c>
      <c r="D21" s="14">
        <v>249</v>
      </c>
      <c r="E21" s="14">
        <v>217</v>
      </c>
      <c r="F21" s="14">
        <v>238</v>
      </c>
      <c r="G21" s="14" t="s">
        <v>139</v>
      </c>
      <c r="H21" s="14">
        <v>734</v>
      </c>
      <c r="I21" s="14" t="s">
        <v>139</v>
      </c>
      <c r="M21" s="14">
        <v>332</v>
      </c>
      <c r="N21" s="14" t="s">
        <v>139</v>
      </c>
    </row>
    <row r="22" spans="1:13">
      <c r="A22" s="14">
        <v>12</v>
      </c>
      <c r="B22" s="14" t="s">
        <v>139</v>
      </c>
      <c r="C22" s="14" t="s">
        <v>139</v>
      </c>
      <c r="D22" s="14" t="s">
        <v>139</v>
      </c>
      <c r="E22" s="14">
        <v>275</v>
      </c>
      <c r="F22" s="14">
        <v>217</v>
      </c>
      <c r="G22" s="14" t="s">
        <v>139</v>
      </c>
      <c r="H22" s="14">
        <v>319</v>
      </c>
      <c r="I22" s="14" t="s">
        <v>139</v>
      </c>
      <c r="M22" s="14">
        <v>176</v>
      </c>
    </row>
    <row r="23" s="14" customFormat="1" spans="1:13">
      <c r="A23" s="14">
        <v>13</v>
      </c>
      <c r="B23" s="14" t="s">
        <v>139</v>
      </c>
      <c r="C23" s="14" t="s">
        <v>139</v>
      </c>
      <c r="D23" s="14" t="s">
        <v>139</v>
      </c>
      <c r="E23" s="14">
        <v>269</v>
      </c>
      <c r="F23" s="14">
        <v>235</v>
      </c>
      <c r="G23" s="14" t="s">
        <v>139</v>
      </c>
      <c r="H23" s="14">
        <v>432</v>
      </c>
      <c r="I23" s="14" t="s">
        <v>139</v>
      </c>
      <c r="M23" s="14">
        <v>203</v>
      </c>
    </row>
    <row r="24" s="14" customFormat="1" spans="1:13">
      <c r="A24" s="14">
        <v>14</v>
      </c>
      <c r="B24" s="14" t="s">
        <v>139</v>
      </c>
      <c r="C24" s="14" t="s">
        <v>139</v>
      </c>
      <c r="D24" s="14" t="s">
        <v>139</v>
      </c>
      <c r="E24" s="14">
        <v>257</v>
      </c>
      <c r="F24" s="14" t="s">
        <v>139</v>
      </c>
      <c r="G24" s="14" t="s">
        <v>139</v>
      </c>
      <c r="H24" s="14">
        <v>314</v>
      </c>
      <c r="I24" s="14" t="s">
        <v>139</v>
      </c>
      <c r="M24" s="14" t="s">
        <v>139</v>
      </c>
    </row>
    <row r="25" s="14" customFormat="1" spans="1:13">
      <c r="A25" s="14">
        <v>15</v>
      </c>
      <c r="B25" s="14" t="s">
        <v>139</v>
      </c>
      <c r="C25" s="14" t="s">
        <v>139</v>
      </c>
      <c r="D25" s="14" t="s">
        <v>139</v>
      </c>
      <c r="E25" s="14">
        <v>284</v>
      </c>
      <c r="F25" s="14" t="s">
        <v>139</v>
      </c>
      <c r="G25" s="14" t="s">
        <v>139</v>
      </c>
      <c r="H25" s="14">
        <v>254</v>
      </c>
      <c r="I25" s="14" t="s">
        <v>139</v>
      </c>
      <c r="M25" s="14" t="s">
        <v>139</v>
      </c>
    </row>
    <row r="26" s="14" customFormat="1" spans="1:13">
      <c r="A26" s="14">
        <v>16</v>
      </c>
      <c r="B26" s="14" t="s">
        <v>139</v>
      </c>
      <c r="C26" s="14" t="s">
        <v>139</v>
      </c>
      <c r="D26" s="14" t="s">
        <v>139</v>
      </c>
      <c r="E26" s="14">
        <v>181</v>
      </c>
      <c r="F26" s="14" t="s">
        <v>139</v>
      </c>
      <c r="G26" s="14" t="s">
        <v>139</v>
      </c>
      <c r="H26" s="14">
        <v>244</v>
      </c>
      <c r="I26" s="14" t="s">
        <v>139</v>
      </c>
      <c r="M26" s="14">
        <v>165</v>
      </c>
    </row>
    <row r="27" s="14" customFormat="1" spans="1:9">
      <c r="A27" s="14">
        <v>17</v>
      </c>
      <c r="B27" s="14" t="s">
        <v>139</v>
      </c>
      <c r="C27" s="14" t="s">
        <v>139</v>
      </c>
      <c r="D27" s="14" t="s">
        <v>139</v>
      </c>
      <c r="E27" s="14" t="s">
        <v>139</v>
      </c>
      <c r="F27" s="14" t="s">
        <v>139</v>
      </c>
      <c r="G27" s="14" t="s">
        <v>139</v>
      </c>
      <c r="H27" s="14">
        <v>231</v>
      </c>
      <c r="I27" s="14" t="s">
        <v>139</v>
      </c>
    </row>
    <row r="28" s="14" customFormat="1" spans="1:8">
      <c r="A28" s="14">
        <v>18</v>
      </c>
      <c r="H28" s="14">
        <v>243</v>
      </c>
    </row>
    <row r="29" s="14" customFormat="1" spans="1:8">
      <c r="A29" s="14">
        <v>19</v>
      </c>
      <c r="H29" s="14">
        <v>244</v>
      </c>
    </row>
    <row r="30" s="14" customFormat="1" spans="1:8">
      <c r="A30" s="14">
        <v>20</v>
      </c>
      <c r="H30" s="14">
        <v>395</v>
      </c>
    </row>
    <row r="31" s="14" customFormat="1" spans="1:8">
      <c r="A31" s="14">
        <v>21</v>
      </c>
      <c r="H31" s="14">
        <v>326</v>
      </c>
    </row>
    <row r="32" s="14" customFormat="1" spans="1:8">
      <c r="A32" s="14">
        <v>22</v>
      </c>
      <c r="H32" s="14" t="s">
        <v>139</v>
      </c>
    </row>
    <row r="33" s="14" customFormat="1" spans="1:8">
      <c r="A33" s="14">
        <v>23</v>
      </c>
      <c r="H33" s="14" t="s">
        <v>139</v>
      </c>
    </row>
    <row r="34" s="14" customFormat="1" spans="1:1">
      <c r="A34" s="14">
        <v>24</v>
      </c>
    </row>
    <row r="35" s="14" customFormat="1" spans="1:1">
      <c r="A35" s="14">
        <v>25</v>
      </c>
    </row>
    <row r="37" s="14" customFormat="1" spans="1:3">
      <c r="A37" s="14" t="s">
        <v>140</v>
      </c>
      <c r="B37" s="14">
        <v>160</v>
      </c>
      <c r="C37" s="14">
        <v>147</v>
      </c>
    </row>
    <row r="38" spans="1:3">
      <c r="A38" s="14" t="s">
        <v>141</v>
      </c>
      <c r="B38" s="14">
        <v>259</v>
      </c>
      <c r="C38" s="14">
        <v>262</v>
      </c>
    </row>
    <row r="39" s="14" customFormat="1" spans="1:3">
      <c r="A39" s="14" t="s">
        <v>142</v>
      </c>
      <c r="B39" s="14">
        <v>268</v>
      </c>
      <c r="C39" s="14">
        <v>286</v>
      </c>
    </row>
    <row r="40" s="14" customFormat="1" spans="1:3">
      <c r="A40" s="14" t="s">
        <v>143</v>
      </c>
      <c r="B40" s="14">
        <v>215</v>
      </c>
      <c r="C40" s="14">
        <v>265</v>
      </c>
    </row>
    <row r="41" s="14" customFormat="1" spans="1:3">
      <c r="A41" s="14" t="s">
        <v>144</v>
      </c>
      <c r="B41" s="14">
        <v>190</v>
      </c>
      <c r="C41" s="14">
        <v>218</v>
      </c>
    </row>
    <row r="42" s="14" customFormat="1" spans="1:4">
      <c r="A42" s="14" t="s">
        <v>145</v>
      </c>
      <c r="B42" s="14" t="s">
        <v>139</v>
      </c>
      <c r="C42" s="14">
        <v>230</v>
      </c>
      <c r="D42" s="14">
        <v>207</v>
      </c>
    </row>
    <row r="43" s="14" customFormat="1" spans="1:4">
      <c r="A43" s="14" t="s">
        <v>146</v>
      </c>
      <c r="B43" s="14">
        <v>235</v>
      </c>
      <c r="C43" s="14">
        <v>309</v>
      </c>
      <c r="D43" s="14">
        <v>435</v>
      </c>
    </row>
    <row r="44" s="14" customFormat="1" spans="1:4">
      <c r="A44" s="14" t="s">
        <v>147</v>
      </c>
      <c r="B44" s="14">
        <v>247</v>
      </c>
      <c r="C44" s="14">
        <v>275</v>
      </c>
      <c r="D44" s="14">
        <v>348</v>
      </c>
    </row>
    <row r="45" s="14" customFormat="1" spans="1:4">
      <c r="A45" s="14" t="s">
        <v>148</v>
      </c>
      <c r="B45" s="14">
        <v>203</v>
      </c>
      <c r="C45" s="14">
        <v>262</v>
      </c>
      <c r="D45" s="14">
        <v>274</v>
      </c>
    </row>
    <row r="46" s="14" customFormat="1" spans="1:4">
      <c r="A46" s="14" t="s">
        <v>149</v>
      </c>
      <c r="B46" s="14">
        <v>152</v>
      </c>
      <c r="C46" s="14">
        <v>224</v>
      </c>
      <c r="D46" s="14">
        <v>241</v>
      </c>
    </row>
    <row r="47" s="14" customFormat="1" spans="1:4">
      <c r="A47" s="14" t="s">
        <v>150</v>
      </c>
      <c r="B47" s="14">
        <v>207</v>
      </c>
      <c r="C47" s="14">
        <v>273</v>
      </c>
      <c r="D47" s="14">
        <v>312</v>
      </c>
    </row>
    <row r="48" s="14" customFormat="1" spans="1:4">
      <c r="A48" s="14" t="s">
        <v>151</v>
      </c>
      <c r="B48" s="14" t="s">
        <v>139</v>
      </c>
      <c r="C48" s="14">
        <v>274</v>
      </c>
      <c r="D48" s="14">
        <v>350</v>
      </c>
    </row>
    <row r="49" s="14" customFormat="1" spans="1:4">
      <c r="A49" s="14" t="s">
        <v>152</v>
      </c>
      <c r="B49" s="14" t="s">
        <v>139</v>
      </c>
      <c r="C49" s="14">
        <v>227</v>
      </c>
      <c r="D49" s="14">
        <v>273</v>
      </c>
    </row>
    <row r="50" s="14" customFormat="1" spans="1:4">
      <c r="A50" s="14" t="s">
        <v>153</v>
      </c>
      <c r="B50" s="14">
        <v>185</v>
      </c>
      <c r="C50" s="14">
        <v>261</v>
      </c>
      <c r="D50" s="14">
        <v>250</v>
      </c>
    </row>
    <row r="51" s="14" customFormat="1" spans="1:4">
      <c r="A51" s="14" t="s">
        <v>154</v>
      </c>
      <c r="B51" s="14" t="s">
        <v>139</v>
      </c>
      <c r="C51" s="14" t="s">
        <v>139</v>
      </c>
      <c r="D51" s="14">
        <v>199</v>
      </c>
    </row>
    <row r="52" s="14" customFormat="1" spans="1:10">
      <c r="A52" s="14" t="s">
        <v>30</v>
      </c>
      <c r="B52" s="14" t="s">
        <v>139</v>
      </c>
      <c r="C52" s="14" t="s">
        <v>139</v>
      </c>
      <c r="D52" s="14" t="s">
        <v>139</v>
      </c>
      <c r="E52" s="14" t="s">
        <v>139</v>
      </c>
      <c r="F52" s="14" t="s">
        <v>139</v>
      </c>
      <c r="G52" s="14">
        <v>265</v>
      </c>
      <c r="I52" s="14" t="s">
        <v>139</v>
      </c>
      <c r="J52" s="14" t="s">
        <v>139</v>
      </c>
    </row>
    <row r="53" s="14" customFormat="1" spans="1:12">
      <c r="A53" s="14" t="s">
        <v>155</v>
      </c>
      <c r="B53" s="14" t="s">
        <v>139</v>
      </c>
      <c r="C53" s="14" t="s">
        <v>139</v>
      </c>
      <c r="D53" s="14" t="s">
        <v>139</v>
      </c>
      <c r="E53" s="14" t="s">
        <v>139</v>
      </c>
      <c r="F53" s="14" t="s">
        <v>139</v>
      </c>
      <c r="G53" s="14" t="s">
        <v>139</v>
      </c>
      <c r="I53" s="14" t="s">
        <v>139</v>
      </c>
      <c r="J53" s="14" t="s">
        <v>139</v>
      </c>
      <c r="K53" s="14">
        <v>249</v>
      </c>
      <c r="L53" s="14">
        <v>195</v>
      </c>
    </row>
    <row r="54" spans="1:20">
      <c r="A54" s="14" t="s">
        <v>156</v>
      </c>
      <c r="B54" s="14">
        <f>SUM(B11:B50)</f>
        <v>4336</v>
      </c>
      <c r="C54" s="14">
        <f>SUM(C11:C50)</f>
        <v>9359</v>
      </c>
      <c r="D54" s="14">
        <f>SUM(D11:D51)</f>
        <v>17831</v>
      </c>
      <c r="E54" s="14">
        <f>SUM(E11:E50)</f>
        <v>14885</v>
      </c>
      <c r="F54" s="14">
        <f>SUM(F11:F50)</f>
        <v>11368</v>
      </c>
      <c r="G54" s="14">
        <f>SUM(G11:G52)</f>
        <v>4947</v>
      </c>
      <c r="H54" s="14">
        <f>SUM(H11:H50)</f>
        <v>28806</v>
      </c>
      <c r="I54" s="14">
        <f>SUM(I11:I50)</f>
        <v>5000</v>
      </c>
      <c r="J54" s="14">
        <f>SUM(J11:J50)</f>
        <v>10699</v>
      </c>
      <c r="K54" s="14">
        <f t="shared" ref="K54:T54" si="0">SUM(K11:K53)</f>
        <v>5024</v>
      </c>
      <c r="L54" s="14">
        <f t="shared" si="0"/>
        <v>4366</v>
      </c>
      <c r="M54" s="14">
        <f t="shared" si="0"/>
        <v>24078</v>
      </c>
      <c r="N54" s="14">
        <f t="shared" si="0"/>
        <v>19690</v>
      </c>
      <c r="O54" s="14">
        <f t="shared" si="0"/>
        <v>5324</v>
      </c>
      <c r="P54" s="14">
        <f t="shared" si="0"/>
        <v>5397</v>
      </c>
      <c r="Q54" s="14">
        <f t="shared" si="0"/>
        <v>15439</v>
      </c>
      <c r="R54" s="14">
        <f t="shared" si="0"/>
        <v>22745</v>
      </c>
      <c r="S54" s="14">
        <f t="shared" si="0"/>
        <v>13678</v>
      </c>
      <c r="T54" s="14">
        <f t="shared" si="0"/>
        <v>13376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topLeftCell="A29" workbookViewId="0">
      <selection activeCell="H19" sqref="H19"/>
    </sheetView>
  </sheetViews>
  <sheetFormatPr defaultColWidth="9" defaultRowHeight="14.4" outlineLevelCol="7"/>
  <cols>
    <col min="2" max="2" width="9.5" customWidth="1"/>
  </cols>
  <sheetData>
    <row r="1" ht="15.6" spans="1:8">
      <c r="A1" s="2" t="s">
        <v>6</v>
      </c>
      <c r="B1" s="3"/>
      <c r="C1" s="3"/>
      <c r="D1" s="3"/>
      <c r="E1" s="3"/>
      <c r="F1" s="3"/>
      <c r="G1" s="3"/>
      <c r="H1" s="4"/>
    </row>
    <row r="2" ht="16.35" spans="1:8">
      <c r="A2" s="5" t="s">
        <v>242</v>
      </c>
      <c r="B2" s="6"/>
      <c r="C2" s="6" t="s">
        <v>322</v>
      </c>
      <c r="D2" s="6"/>
      <c r="E2" s="6"/>
      <c r="F2" s="6"/>
      <c r="G2" s="6"/>
      <c r="H2" s="7"/>
    </row>
    <row r="3" ht="15.6" spans="1:8">
      <c r="A3" s="2" t="s">
        <v>244</v>
      </c>
      <c r="B3" s="3"/>
      <c r="C3" s="3" t="s">
        <v>26</v>
      </c>
      <c r="D3" s="3"/>
      <c r="E3" s="3" t="s">
        <v>245</v>
      </c>
      <c r="F3" s="3"/>
      <c r="G3" s="3" t="s">
        <v>246</v>
      </c>
      <c r="H3" s="4"/>
    </row>
    <row r="4" ht="15.6" spans="1:8">
      <c r="A4" s="8" t="s">
        <v>247</v>
      </c>
      <c r="B4" s="9"/>
      <c r="C4" s="9" t="s">
        <v>323</v>
      </c>
      <c r="D4" s="9"/>
      <c r="E4" s="9" t="s">
        <v>249</v>
      </c>
      <c r="F4" s="9"/>
      <c r="G4" s="9" t="s">
        <v>324</v>
      </c>
      <c r="H4" s="10"/>
    </row>
    <row r="5" ht="15.6" spans="1:8">
      <c r="A5" s="8" t="s">
        <v>251</v>
      </c>
      <c r="B5" s="9"/>
      <c r="C5" s="9" t="s">
        <v>325</v>
      </c>
      <c r="D5" s="9"/>
      <c r="E5" s="9" t="s">
        <v>252</v>
      </c>
      <c r="F5" s="9"/>
      <c r="G5" s="9" t="s">
        <v>139</v>
      </c>
      <c r="H5" s="10"/>
    </row>
    <row r="6" ht="15.6" spans="1:8">
      <c r="A6" s="8" t="s">
        <v>254</v>
      </c>
      <c r="B6" s="9"/>
      <c r="C6" s="9" t="s">
        <v>326</v>
      </c>
      <c r="D6" s="9"/>
      <c r="E6" s="9" t="s">
        <v>256</v>
      </c>
      <c r="F6" s="9"/>
      <c r="G6" s="9" t="s">
        <v>327</v>
      </c>
      <c r="H6" s="10"/>
    </row>
    <row r="7" ht="15.6" spans="1:8">
      <c r="A7" s="8" t="s">
        <v>258</v>
      </c>
      <c r="B7" s="9"/>
      <c r="C7" s="9" t="s">
        <v>328</v>
      </c>
      <c r="D7" s="9"/>
      <c r="E7" s="9" t="s">
        <v>259</v>
      </c>
      <c r="F7" s="9"/>
      <c r="G7" s="9" t="s">
        <v>139</v>
      </c>
      <c r="H7" s="10"/>
    </row>
    <row r="8" ht="16.35" spans="1:8">
      <c r="A8" s="11" t="s">
        <v>260</v>
      </c>
      <c r="B8" s="12"/>
      <c r="C8" s="12">
        <v>11169</v>
      </c>
      <c r="D8" s="12"/>
      <c r="E8" s="12" t="s">
        <v>261</v>
      </c>
      <c r="F8" s="12"/>
      <c r="G8" s="12">
        <v>28806</v>
      </c>
      <c r="H8" s="13"/>
    </row>
    <row r="10" ht="15.6" spans="1:4">
      <c r="A10" s="14" t="s">
        <v>262</v>
      </c>
      <c r="B10" s="14" t="s">
        <v>263</v>
      </c>
      <c r="C10" s="14" t="s">
        <v>264</v>
      </c>
      <c r="D10" s="14" t="s">
        <v>265</v>
      </c>
    </row>
    <row r="11" ht="15.6" spans="1:4">
      <c r="A11" s="14">
        <v>1</v>
      </c>
      <c r="B11" s="14" t="s">
        <v>150</v>
      </c>
      <c r="C11" s="14">
        <v>11169</v>
      </c>
      <c r="D11" s="14">
        <v>11169</v>
      </c>
    </row>
    <row r="12" ht="15.6" spans="1:4">
      <c r="A12" s="14">
        <v>2</v>
      </c>
      <c r="B12" s="14" t="s">
        <v>151</v>
      </c>
      <c r="C12" s="14">
        <v>7050</v>
      </c>
      <c r="D12" s="14">
        <f>D11+C12</f>
        <v>18219</v>
      </c>
    </row>
    <row r="13" ht="15.6" spans="1:4">
      <c r="A13" s="14">
        <v>2017.04</v>
      </c>
      <c r="B13" s="14"/>
      <c r="C13" s="14">
        <v>18219</v>
      </c>
      <c r="D13" s="14">
        <v>18219</v>
      </c>
    </row>
    <row r="14" ht="15.6" spans="1:4">
      <c r="A14" s="14">
        <v>3</v>
      </c>
      <c r="B14" s="14" t="s">
        <v>152</v>
      </c>
      <c r="C14" s="14">
        <v>2352</v>
      </c>
      <c r="D14" s="14">
        <f>D12+C14</f>
        <v>20571</v>
      </c>
    </row>
    <row r="15" ht="15.6" spans="1:4">
      <c r="A15" s="14">
        <v>4</v>
      </c>
      <c r="B15" s="14" t="s">
        <v>153</v>
      </c>
      <c r="C15" s="14">
        <v>1371</v>
      </c>
      <c r="D15" s="14">
        <f>D14+C15</f>
        <v>21942</v>
      </c>
    </row>
    <row r="16" ht="15.6" spans="1:4">
      <c r="A16" s="14">
        <v>5</v>
      </c>
      <c r="B16" s="14" t="s">
        <v>154</v>
      </c>
      <c r="C16" s="14">
        <v>978</v>
      </c>
      <c r="D16" s="14">
        <f t="shared" ref="D16:D32" si="0">D15+C16</f>
        <v>22920</v>
      </c>
    </row>
    <row r="17" ht="15.6" spans="1:4">
      <c r="A17" s="14">
        <v>6</v>
      </c>
      <c r="B17" s="14" t="s">
        <v>329</v>
      </c>
      <c r="C17" s="14">
        <v>616</v>
      </c>
      <c r="D17" s="14">
        <f t="shared" si="0"/>
        <v>23536</v>
      </c>
    </row>
    <row r="18" ht="15.6" spans="1:4">
      <c r="A18" s="14">
        <v>7</v>
      </c>
      <c r="B18" s="14" t="s">
        <v>330</v>
      </c>
      <c r="C18" s="14">
        <v>526</v>
      </c>
      <c r="D18" s="14">
        <f t="shared" si="0"/>
        <v>24062</v>
      </c>
    </row>
    <row r="19" ht="15.6" spans="1:4">
      <c r="A19" s="14">
        <v>2017.05</v>
      </c>
      <c r="B19" s="14"/>
      <c r="C19" s="14">
        <f>SUM(C14:C18)</f>
        <v>5843</v>
      </c>
      <c r="D19" s="14">
        <v>24062</v>
      </c>
    </row>
    <row r="20" ht="15.6" spans="1:4">
      <c r="A20" s="14">
        <v>8</v>
      </c>
      <c r="B20" s="14" t="s">
        <v>331</v>
      </c>
      <c r="C20" s="14">
        <v>345</v>
      </c>
      <c r="D20" s="14">
        <f t="shared" si="0"/>
        <v>24407</v>
      </c>
    </row>
    <row r="21" ht="15.6" spans="1:4">
      <c r="A21" s="14">
        <v>9</v>
      </c>
      <c r="B21" s="14" t="s">
        <v>332</v>
      </c>
      <c r="C21" s="14">
        <v>294</v>
      </c>
      <c r="D21" s="14">
        <f t="shared" si="0"/>
        <v>24701</v>
      </c>
    </row>
    <row r="22" ht="15.6" spans="1:4">
      <c r="A22" s="14">
        <v>10</v>
      </c>
      <c r="B22" s="14" t="s">
        <v>30</v>
      </c>
      <c r="C22" s="14">
        <v>369</v>
      </c>
      <c r="D22" s="14">
        <f t="shared" si="0"/>
        <v>25070</v>
      </c>
    </row>
    <row r="23" ht="15.6" spans="1:4">
      <c r="A23" s="14">
        <v>11</v>
      </c>
      <c r="B23" s="14" t="s">
        <v>333</v>
      </c>
      <c r="C23" s="14">
        <v>734</v>
      </c>
      <c r="D23" s="14">
        <f t="shared" si="0"/>
        <v>25804</v>
      </c>
    </row>
    <row r="24" ht="15.6" spans="1:4">
      <c r="A24" s="14">
        <v>2017.06</v>
      </c>
      <c r="B24" s="14"/>
      <c r="C24" s="14">
        <f>SUM(C20:C23)</f>
        <v>1742</v>
      </c>
      <c r="D24" s="14">
        <v>25804</v>
      </c>
    </row>
    <row r="25" ht="15.6" spans="1:4">
      <c r="A25" s="20">
        <v>12</v>
      </c>
      <c r="B25" s="14" t="s">
        <v>334</v>
      </c>
      <c r="C25" s="14">
        <v>319</v>
      </c>
      <c r="D25" s="14">
        <f t="shared" si="0"/>
        <v>26123</v>
      </c>
    </row>
    <row r="26" ht="15.6" spans="1:4">
      <c r="A26" s="20">
        <v>13</v>
      </c>
      <c r="B26" s="14" t="s">
        <v>335</v>
      </c>
      <c r="C26" s="14">
        <v>432</v>
      </c>
      <c r="D26" s="14">
        <f t="shared" si="0"/>
        <v>26555</v>
      </c>
    </row>
    <row r="27" ht="15.6" spans="1:4">
      <c r="A27" s="20">
        <v>14</v>
      </c>
      <c r="B27" s="14" t="s">
        <v>336</v>
      </c>
      <c r="C27" s="14">
        <v>314</v>
      </c>
      <c r="D27" s="14">
        <f t="shared" si="0"/>
        <v>26869</v>
      </c>
    </row>
    <row r="28" ht="15.6" spans="1:4">
      <c r="A28" s="20">
        <v>15</v>
      </c>
      <c r="B28" s="14" t="s">
        <v>155</v>
      </c>
      <c r="C28" s="14">
        <v>254</v>
      </c>
      <c r="D28" s="14">
        <f t="shared" si="0"/>
        <v>27123</v>
      </c>
    </row>
    <row r="29" ht="15.6" spans="1:4">
      <c r="A29" s="20">
        <v>2017.07</v>
      </c>
      <c r="B29" s="20"/>
      <c r="C29" s="14">
        <f>SUM(C25:C28)</f>
        <v>1319</v>
      </c>
      <c r="D29" s="14">
        <v>27123</v>
      </c>
    </row>
    <row r="30" ht="15.6" spans="1:4">
      <c r="A30" s="20">
        <v>16</v>
      </c>
      <c r="B30" s="14" t="s">
        <v>337</v>
      </c>
      <c r="C30" s="14">
        <v>244</v>
      </c>
      <c r="D30" s="14">
        <f t="shared" si="0"/>
        <v>27367</v>
      </c>
    </row>
    <row r="31" ht="15.6" spans="1:4">
      <c r="A31" s="20">
        <v>17</v>
      </c>
      <c r="B31" s="14" t="s">
        <v>338</v>
      </c>
      <c r="C31" s="1">
        <v>231</v>
      </c>
      <c r="D31" s="14">
        <f t="shared" si="0"/>
        <v>27598</v>
      </c>
    </row>
    <row r="32" ht="15.6" spans="1:4">
      <c r="A32" s="20">
        <v>18</v>
      </c>
      <c r="B32" s="14" t="s">
        <v>339</v>
      </c>
      <c r="C32" s="1">
        <v>243</v>
      </c>
      <c r="D32" s="14">
        <f t="shared" si="0"/>
        <v>27841</v>
      </c>
    </row>
    <row r="33" ht="15.6" spans="1:4">
      <c r="A33" s="20">
        <v>19</v>
      </c>
      <c r="B33" s="14" t="s">
        <v>340</v>
      </c>
      <c r="C33" s="1">
        <v>244</v>
      </c>
      <c r="D33" s="1">
        <f>C33+D32</f>
        <v>28085</v>
      </c>
    </row>
    <row r="34" ht="15.6" spans="1:4">
      <c r="A34" s="1">
        <v>2017.08</v>
      </c>
      <c r="B34" s="1"/>
      <c r="C34" s="1">
        <f>SUM(C30:C33)</f>
        <v>962</v>
      </c>
      <c r="D34" s="1">
        <v>28085</v>
      </c>
    </row>
    <row r="35" ht="15.6" spans="1:4">
      <c r="A35" s="1">
        <v>20</v>
      </c>
      <c r="B35" s="1" t="s">
        <v>341</v>
      </c>
      <c r="C35" s="1">
        <v>395</v>
      </c>
      <c r="D35" s="1">
        <f>D34+C35</f>
        <v>28480</v>
      </c>
    </row>
    <row r="36" ht="15.6" spans="1:4">
      <c r="A36" s="1">
        <v>21</v>
      </c>
      <c r="B36" s="1" t="s">
        <v>342</v>
      </c>
      <c r="C36" s="1">
        <v>326</v>
      </c>
      <c r="D36" s="1">
        <f>C36+D35</f>
        <v>28806</v>
      </c>
    </row>
    <row r="37" ht="15.6" spans="1:4">
      <c r="A37" s="1"/>
      <c r="B37" s="1"/>
      <c r="C37" s="1"/>
      <c r="D37" s="1"/>
    </row>
    <row r="38" ht="15.6" spans="1:4">
      <c r="A38" s="1"/>
      <c r="B38" s="1"/>
      <c r="C38" s="1"/>
      <c r="D38" s="1"/>
    </row>
    <row r="39" ht="15.6" spans="1:4">
      <c r="A39" s="1"/>
      <c r="B39" s="1"/>
      <c r="C39" s="1"/>
      <c r="D39" s="1"/>
    </row>
    <row r="40" ht="15.6" spans="1:4">
      <c r="A40" s="1"/>
      <c r="B40" s="1"/>
      <c r="C40" s="1"/>
      <c r="D40" s="1"/>
    </row>
    <row r="41" ht="15.6" spans="1:4">
      <c r="A41" s="1"/>
      <c r="B41" s="1"/>
      <c r="C41" s="1"/>
      <c r="D41" s="1"/>
    </row>
  </sheetData>
  <mergeCells count="32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3:B13"/>
    <mergeCell ref="A19:B19"/>
    <mergeCell ref="A24:B24"/>
    <mergeCell ref="A29:B29"/>
    <mergeCell ref="A34:B34"/>
  </mergeCell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L14" sqref="L14"/>
    </sheetView>
  </sheetViews>
  <sheetFormatPr defaultColWidth="9" defaultRowHeight="14.4" outlineLevelCol="7"/>
  <sheetData>
    <row r="1" ht="15.6" spans="1:8">
      <c r="A1" s="2" t="s">
        <v>343</v>
      </c>
      <c r="B1" s="3"/>
      <c r="C1" s="3"/>
      <c r="D1" s="3"/>
      <c r="E1" s="3"/>
      <c r="F1" s="3"/>
      <c r="G1" s="3"/>
      <c r="H1" s="4"/>
    </row>
    <row r="2" ht="16.35" spans="1:8">
      <c r="A2" s="5" t="s">
        <v>242</v>
      </c>
      <c r="B2" s="6"/>
      <c r="C2" s="6" t="s">
        <v>243</v>
      </c>
      <c r="D2" s="6"/>
      <c r="E2" s="6"/>
      <c r="F2" s="6"/>
      <c r="G2" s="6"/>
      <c r="H2" s="7"/>
    </row>
    <row r="3" ht="15.6" spans="1:8">
      <c r="A3" s="2" t="s">
        <v>244</v>
      </c>
      <c r="B3" s="3"/>
      <c r="C3" s="3" t="s">
        <v>27</v>
      </c>
      <c r="D3" s="3"/>
      <c r="E3" s="3" t="s">
        <v>245</v>
      </c>
      <c r="F3" s="3"/>
      <c r="G3" s="3" t="s">
        <v>246</v>
      </c>
      <c r="H3" s="4"/>
    </row>
    <row r="4" ht="15.6" spans="1:8">
      <c r="A4" s="8" t="s">
        <v>247</v>
      </c>
      <c r="B4" s="9"/>
      <c r="C4" s="9" t="s">
        <v>344</v>
      </c>
      <c r="D4" s="9"/>
      <c r="E4" s="9" t="s">
        <v>249</v>
      </c>
      <c r="F4" s="9"/>
      <c r="G4" s="9" t="s">
        <v>345</v>
      </c>
      <c r="H4" s="10"/>
    </row>
    <row r="5" ht="15.6" spans="1:8">
      <c r="A5" s="8" t="s">
        <v>251</v>
      </c>
      <c r="B5" s="9"/>
      <c r="C5" s="9" t="s">
        <v>346</v>
      </c>
      <c r="D5" s="9"/>
      <c r="E5" s="9" t="s">
        <v>252</v>
      </c>
      <c r="F5" s="9"/>
      <c r="G5" s="9" t="s">
        <v>139</v>
      </c>
      <c r="H5" s="10"/>
    </row>
    <row r="6" ht="15.6" spans="1:8">
      <c r="A6" s="8" t="s">
        <v>254</v>
      </c>
      <c r="B6" s="9"/>
      <c r="C6" s="9" t="s">
        <v>347</v>
      </c>
      <c r="D6" s="9"/>
      <c r="E6" s="9" t="s">
        <v>256</v>
      </c>
      <c r="F6" s="9"/>
      <c r="G6" s="9" t="s">
        <v>348</v>
      </c>
      <c r="H6" s="10"/>
    </row>
    <row r="7" ht="15.6" spans="1:8">
      <c r="A7" s="8" t="s">
        <v>258</v>
      </c>
      <c r="B7" s="9"/>
      <c r="C7" s="9" t="s">
        <v>139</v>
      </c>
      <c r="D7" s="9"/>
      <c r="E7" s="9" t="s">
        <v>259</v>
      </c>
      <c r="F7" s="9"/>
      <c r="G7" s="9" t="s">
        <v>139</v>
      </c>
      <c r="H7" s="10"/>
    </row>
    <row r="8" ht="16.35" spans="1:8">
      <c r="A8" s="11" t="s">
        <v>260</v>
      </c>
      <c r="B8" s="12"/>
      <c r="C8" s="12">
        <v>3236</v>
      </c>
      <c r="D8" s="12"/>
      <c r="E8" s="12" t="s">
        <v>261</v>
      </c>
      <c r="F8" s="12"/>
      <c r="G8" s="12">
        <v>5000</v>
      </c>
      <c r="H8" s="13"/>
    </row>
    <row r="10" ht="15.6" spans="1:4">
      <c r="A10" s="14" t="s">
        <v>262</v>
      </c>
      <c r="B10" s="14" t="s">
        <v>263</v>
      </c>
      <c r="C10" s="14" t="s">
        <v>264</v>
      </c>
      <c r="D10" s="14" t="s">
        <v>265</v>
      </c>
    </row>
    <row r="11" ht="15.6" spans="1:4">
      <c r="A11" s="14">
        <v>1</v>
      </c>
      <c r="B11" s="14" t="s">
        <v>150</v>
      </c>
      <c r="C11" s="14">
        <v>3236</v>
      </c>
      <c r="D11" s="14">
        <v>3236</v>
      </c>
    </row>
    <row r="12" ht="15.6" spans="1:4">
      <c r="A12" s="14">
        <v>2</v>
      </c>
      <c r="B12" s="14" t="s">
        <v>151</v>
      </c>
      <c r="C12" s="14">
        <v>1048</v>
      </c>
      <c r="D12" s="14">
        <f>D11+C12</f>
        <v>4284</v>
      </c>
    </row>
    <row r="13" ht="15.6" spans="1:4">
      <c r="A13" s="14">
        <v>2017.04</v>
      </c>
      <c r="B13" s="14"/>
      <c r="C13" s="14">
        <v>4284</v>
      </c>
      <c r="D13" s="14">
        <v>4284</v>
      </c>
    </row>
    <row r="14" ht="15.6" spans="1:4">
      <c r="A14" s="14">
        <v>3</v>
      </c>
      <c r="B14" s="14" t="s">
        <v>152</v>
      </c>
      <c r="C14" s="14">
        <v>510</v>
      </c>
      <c r="D14" s="14">
        <f>D13+C14</f>
        <v>4794</v>
      </c>
    </row>
    <row r="15" ht="15.6" spans="1:4">
      <c r="A15" s="14">
        <v>4</v>
      </c>
      <c r="B15" s="14" t="s">
        <v>153</v>
      </c>
      <c r="C15" s="14">
        <v>206</v>
      </c>
      <c r="D15" s="14">
        <f>D14+C15</f>
        <v>5000</v>
      </c>
    </row>
  </sheetData>
  <mergeCells count="28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3:B13"/>
  </mergeCell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H14" sqref="H14"/>
    </sheetView>
  </sheetViews>
  <sheetFormatPr defaultColWidth="9" defaultRowHeight="14.4" outlineLevelCol="7"/>
  <sheetData>
    <row r="1" ht="15.6" spans="1:8">
      <c r="A1" s="2" t="s">
        <v>349</v>
      </c>
      <c r="B1" s="3"/>
      <c r="C1" s="3"/>
      <c r="D1" s="3"/>
      <c r="E1" s="3"/>
      <c r="F1" s="3"/>
      <c r="G1" s="3"/>
      <c r="H1" s="4"/>
    </row>
    <row r="2" ht="16.35" spans="1:8">
      <c r="A2" s="5" t="s">
        <v>242</v>
      </c>
      <c r="B2" s="6"/>
      <c r="C2" s="6" t="s">
        <v>243</v>
      </c>
      <c r="D2" s="6"/>
      <c r="E2" s="6"/>
      <c r="F2" s="6"/>
      <c r="G2" s="6"/>
      <c r="H2" s="7"/>
    </row>
    <row r="3" ht="15.6" spans="1:8">
      <c r="A3" s="2" t="s">
        <v>244</v>
      </c>
      <c r="B3" s="3"/>
      <c r="C3" s="3" t="s">
        <v>28</v>
      </c>
      <c r="D3" s="3"/>
      <c r="E3" s="3" t="s">
        <v>245</v>
      </c>
      <c r="F3" s="3"/>
      <c r="G3" s="3" t="s">
        <v>246</v>
      </c>
      <c r="H3" s="4"/>
    </row>
    <row r="4" ht="15.6" spans="1:8">
      <c r="A4" s="8" t="s">
        <v>247</v>
      </c>
      <c r="B4" s="9"/>
      <c r="C4" s="9" t="s">
        <v>350</v>
      </c>
      <c r="D4" s="9"/>
      <c r="E4" s="9" t="s">
        <v>249</v>
      </c>
      <c r="F4" s="9"/>
      <c r="G4" s="9" t="s">
        <v>351</v>
      </c>
      <c r="H4" s="10"/>
    </row>
    <row r="5" ht="15.6" spans="1:8">
      <c r="A5" s="8" t="s">
        <v>251</v>
      </c>
      <c r="B5" s="9"/>
      <c r="C5" s="9" t="s">
        <v>352</v>
      </c>
      <c r="D5" s="9"/>
      <c r="E5" s="9" t="s">
        <v>252</v>
      </c>
      <c r="F5" s="9"/>
      <c r="G5" s="9" t="s">
        <v>139</v>
      </c>
      <c r="H5" s="10"/>
    </row>
    <row r="6" ht="15.6" spans="1:8">
      <c r="A6" s="8" t="s">
        <v>254</v>
      </c>
      <c r="B6" s="9"/>
      <c r="C6" s="9" t="s">
        <v>353</v>
      </c>
      <c r="D6" s="9"/>
      <c r="E6" s="9" t="s">
        <v>256</v>
      </c>
      <c r="F6" s="9"/>
      <c r="G6" s="9" t="s">
        <v>354</v>
      </c>
      <c r="H6" s="10"/>
    </row>
    <row r="7" ht="15.6" spans="1:8">
      <c r="A7" s="8" t="s">
        <v>258</v>
      </c>
      <c r="B7" s="9"/>
      <c r="C7" s="9" t="s">
        <v>355</v>
      </c>
      <c r="D7" s="9"/>
      <c r="E7" s="9" t="s">
        <v>259</v>
      </c>
      <c r="F7" s="9"/>
      <c r="G7" s="9" t="s">
        <v>139</v>
      </c>
      <c r="H7" s="10"/>
    </row>
    <row r="8" ht="16.35" spans="1:8">
      <c r="A8" s="11" t="s">
        <v>260</v>
      </c>
      <c r="B8" s="12"/>
      <c r="C8" s="12">
        <v>8236</v>
      </c>
      <c r="D8" s="12"/>
      <c r="E8" s="12" t="s">
        <v>261</v>
      </c>
      <c r="F8" s="12"/>
      <c r="G8" s="12">
        <v>10699</v>
      </c>
      <c r="H8" s="13"/>
    </row>
    <row r="10" ht="15.6" spans="1:4">
      <c r="A10" s="14" t="s">
        <v>262</v>
      </c>
      <c r="B10" s="14" t="s">
        <v>263</v>
      </c>
      <c r="C10" s="14" t="s">
        <v>264</v>
      </c>
      <c r="D10" s="14" t="s">
        <v>265</v>
      </c>
    </row>
    <row r="11" ht="15.6" spans="1:4">
      <c r="A11" s="14">
        <v>1</v>
      </c>
      <c r="B11" s="14" t="s">
        <v>153</v>
      </c>
      <c r="C11" s="14">
        <v>8236</v>
      </c>
      <c r="D11" s="14">
        <v>8236</v>
      </c>
    </row>
    <row r="12" ht="15.6" spans="1:4">
      <c r="A12" s="14">
        <v>2</v>
      </c>
      <c r="B12" s="14" t="s">
        <v>154</v>
      </c>
      <c r="C12" s="14">
        <v>1133</v>
      </c>
      <c r="D12" s="14">
        <f>D11+C12</f>
        <v>9369</v>
      </c>
    </row>
    <row r="13" ht="15.6" spans="1:4">
      <c r="A13" s="14">
        <v>3</v>
      </c>
      <c r="B13" s="14" t="s">
        <v>329</v>
      </c>
      <c r="C13" s="14">
        <v>612</v>
      </c>
      <c r="D13" s="14">
        <f t="shared" ref="D13:D17" si="0">D12+C13</f>
        <v>9981</v>
      </c>
    </row>
    <row r="14" ht="15.6" spans="1:4">
      <c r="A14" s="14">
        <v>4</v>
      </c>
      <c r="B14" s="14" t="s">
        <v>330</v>
      </c>
      <c r="C14" s="14">
        <v>347</v>
      </c>
      <c r="D14" s="14">
        <f t="shared" si="0"/>
        <v>10328</v>
      </c>
    </row>
    <row r="15" ht="15.6" spans="1:4">
      <c r="A15" s="14">
        <v>2017.05</v>
      </c>
      <c r="B15" s="14"/>
      <c r="C15" s="14">
        <v>10328</v>
      </c>
      <c r="D15" s="14">
        <v>10328</v>
      </c>
    </row>
    <row r="16" ht="15.6" spans="1:4">
      <c r="A16" s="20">
        <v>5</v>
      </c>
      <c r="B16" s="14" t="s">
        <v>331</v>
      </c>
      <c r="C16" s="14">
        <v>205</v>
      </c>
      <c r="D16" s="14">
        <f t="shared" si="0"/>
        <v>10533</v>
      </c>
    </row>
    <row r="17" ht="15.6" spans="1:4">
      <c r="A17" s="20">
        <v>6</v>
      </c>
      <c r="B17" s="14" t="s">
        <v>332</v>
      </c>
      <c r="C17" s="14">
        <v>166</v>
      </c>
      <c r="D17" s="14">
        <f t="shared" si="0"/>
        <v>10699</v>
      </c>
    </row>
  </sheetData>
  <mergeCells count="28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5:B15"/>
  </mergeCells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J14" sqref="J14"/>
    </sheetView>
  </sheetViews>
  <sheetFormatPr defaultColWidth="9" defaultRowHeight="15.6"/>
  <cols>
    <col min="1" max="9" width="9" style="14"/>
    <col min="10" max="10" width="10" style="14" customWidth="1"/>
    <col min="11" max="11" width="36" style="14" customWidth="1"/>
    <col min="12" max="16384" width="9" style="14"/>
  </cols>
  <sheetData>
    <row r="1" spans="1:8">
      <c r="A1" s="2" t="s">
        <v>356</v>
      </c>
      <c r="B1" s="3"/>
      <c r="C1" s="3"/>
      <c r="D1" s="3"/>
      <c r="E1" s="3"/>
      <c r="F1" s="3"/>
      <c r="G1" s="3"/>
      <c r="H1" s="4"/>
    </row>
    <row r="2" ht="16.35" spans="1:11">
      <c r="A2" s="5" t="s">
        <v>242</v>
      </c>
      <c r="B2" s="6"/>
      <c r="C2" s="6" t="s">
        <v>357</v>
      </c>
      <c r="D2" s="6"/>
      <c r="E2" s="6"/>
      <c r="F2" s="6"/>
      <c r="G2" s="6"/>
      <c r="H2" s="7"/>
      <c r="J2" s="14" t="s">
        <v>358</v>
      </c>
      <c r="K2" s="14" t="s">
        <v>356</v>
      </c>
    </row>
    <row r="3" spans="1:11">
      <c r="A3" s="2" t="s">
        <v>244</v>
      </c>
      <c r="B3" s="3"/>
      <c r="C3" s="3" t="s">
        <v>29</v>
      </c>
      <c r="D3" s="3"/>
      <c r="E3" s="3" t="s">
        <v>245</v>
      </c>
      <c r="F3" s="3"/>
      <c r="G3" s="3" t="s">
        <v>246</v>
      </c>
      <c r="H3" s="4"/>
      <c r="J3" s="14" t="s">
        <v>359</v>
      </c>
      <c r="K3" s="14" t="s">
        <v>360</v>
      </c>
    </row>
    <row r="4" spans="1:10">
      <c r="A4" s="8" t="s">
        <v>247</v>
      </c>
      <c r="B4" s="9"/>
      <c r="C4" s="9" t="s">
        <v>361</v>
      </c>
      <c r="D4" s="9"/>
      <c r="E4" s="9" t="s">
        <v>249</v>
      </c>
      <c r="F4" s="9"/>
      <c r="G4" s="9" t="s">
        <v>362</v>
      </c>
      <c r="H4" s="10"/>
      <c r="I4" s="14" t="s">
        <v>363</v>
      </c>
      <c r="J4" s="14" t="s">
        <v>364</v>
      </c>
    </row>
    <row r="5" spans="1:10">
      <c r="A5" s="8" t="s">
        <v>251</v>
      </c>
      <c r="B5" s="9"/>
      <c r="C5" s="9" t="s">
        <v>139</v>
      </c>
      <c r="D5" s="9"/>
      <c r="E5" s="9" t="s">
        <v>252</v>
      </c>
      <c r="F5" s="9"/>
      <c r="G5" s="9" t="s">
        <v>139</v>
      </c>
      <c r="H5" s="10"/>
      <c r="I5" s="14" t="s">
        <v>365</v>
      </c>
      <c r="J5" s="14">
        <f>3541/3968</f>
        <v>0.892389112903226</v>
      </c>
    </row>
    <row r="6" spans="1:8">
      <c r="A6" s="8" t="s">
        <v>254</v>
      </c>
      <c r="B6" s="9"/>
      <c r="C6" s="9" t="s">
        <v>366</v>
      </c>
      <c r="D6" s="9"/>
      <c r="E6" s="9" t="s">
        <v>256</v>
      </c>
      <c r="F6" s="9"/>
      <c r="G6" s="9" t="s">
        <v>367</v>
      </c>
      <c r="H6" s="10"/>
    </row>
    <row r="7" spans="1:8">
      <c r="A7" s="8" t="s">
        <v>258</v>
      </c>
      <c r="B7" s="9"/>
      <c r="C7" s="9" t="s">
        <v>139</v>
      </c>
      <c r="D7" s="9"/>
      <c r="E7" s="9" t="s">
        <v>259</v>
      </c>
      <c r="F7" s="9"/>
      <c r="G7" s="9" t="s">
        <v>139</v>
      </c>
      <c r="H7" s="10"/>
    </row>
    <row r="8" ht="16.35" spans="1:8">
      <c r="A8" s="11" t="s">
        <v>260</v>
      </c>
      <c r="B8" s="12"/>
      <c r="C8" s="12">
        <v>3541</v>
      </c>
      <c r="D8" s="12"/>
      <c r="E8" s="12" t="s">
        <v>261</v>
      </c>
      <c r="F8" s="12"/>
      <c r="G8" s="12">
        <v>5024</v>
      </c>
      <c r="H8" s="13"/>
    </row>
    <row r="10" spans="1:4">
      <c r="A10" s="14" t="s">
        <v>262</v>
      </c>
      <c r="B10" s="14" t="s">
        <v>263</v>
      </c>
      <c r="C10" s="14" t="s">
        <v>264</v>
      </c>
      <c r="D10" s="14" t="s">
        <v>265</v>
      </c>
    </row>
    <row r="11" spans="1:4">
      <c r="A11" s="14">
        <v>1</v>
      </c>
      <c r="B11" s="14" t="s">
        <v>30</v>
      </c>
      <c r="C11" s="14">
        <v>3541</v>
      </c>
      <c r="D11" s="14">
        <v>3541</v>
      </c>
    </row>
    <row r="12" spans="1:4">
      <c r="A12" s="14">
        <v>2</v>
      </c>
      <c r="B12" s="14" t="s">
        <v>333</v>
      </c>
      <c r="C12" s="14">
        <v>820</v>
      </c>
      <c r="D12" s="14">
        <f>D11+C12</f>
        <v>4361</v>
      </c>
    </row>
    <row r="13" spans="1:4">
      <c r="A13" s="14">
        <v>2017.06</v>
      </c>
      <c r="C13" s="14">
        <v>4361</v>
      </c>
      <c r="D13" s="14">
        <v>4361</v>
      </c>
    </row>
    <row r="14" spans="1:4">
      <c r="A14" s="14">
        <v>3</v>
      </c>
      <c r="B14" s="14" t="s">
        <v>334</v>
      </c>
      <c r="C14" s="14">
        <v>205</v>
      </c>
      <c r="D14" s="14">
        <f>D13+C14</f>
        <v>4566</v>
      </c>
    </row>
    <row r="15" spans="1:4">
      <c r="A15" s="14">
        <v>4</v>
      </c>
      <c r="B15" s="14" t="s">
        <v>335</v>
      </c>
      <c r="C15" s="14">
        <v>209</v>
      </c>
      <c r="D15" s="14">
        <f>D14+C15</f>
        <v>4775</v>
      </c>
    </row>
    <row r="16" spans="1:4">
      <c r="A16" s="14">
        <v>5</v>
      </c>
      <c r="B16" s="14" t="s">
        <v>155</v>
      </c>
      <c r="C16" s="14">
        <v>249</v>
      </c>
      <c r="D16" s="14">
        <f>D15+C16</f>
        <v>5024</v>
      </c>
    </row>
  </sheetData>
  <mergeCells count="28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3:B13"/>
  </mergeCells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D14" sqref="D14:D16"/>
    </sheetView>
  </sheetViews>
  <sheetFormatPr defaultColWidth="9" defaultRowHeight="15.6"/>
  <cols>
    <col min="1" max="9" width="9" style="14"/>
    <col min="10" max="10" width="10" style="14" customWidth="1"/>
    <col min="11" max="11" width="36" style="14" customWidth="1"/>
    <col min="12" max="16384" width="9" style="14"/>
  </cols>
  <sheetData>
    <row r="1" spans="1:8">
      <c r="A1" s="2" t="s">
        <v>368</v>
      </c>
      <c r="B1" s="3"/>
      <c r="C1" s="3"/>
      <c r="D1" s="3"/>
      <c r="E1" s="3"/>
      <c r="F1" s="3"/>
      <c r="G1" s="3"/>
      <c r="H1" s="4"/>
    </row>
    <row r="2" ht="16.35" spans="1:11">
      <c r="A2" s="5" t="s">
        <v>242</v>
      </c>
      <c r="B2" s="6"/>
      <c r="C2" s="6" t="s">
        <v>369</v>
      </c>
      <c r="D2" s="6"/>
      <c r="E2" s="6"/>
      <c r="F2" s="6"/>
      <c r="G2" s="6"/>
      <c r="H2" s="7"/>
      <c r="J2" s="14" t="s">
        <v>370</v>
      </c>
      <c r="K2" s="14" t="s">
        <v>368</v>
      </c>
    </row>
    <row r="3" spans="1:11">
      <c r="A3" s="2" t="s">
        <v>244</v>
      </c>
      <c r="B3" s="3"/>
      <c r="C3" s="3" t="s">
        <v>29</v>
      </c>
      <c r="D3" s="3"/>
      <c r="E3" s="3" t="s">
        <v>245</v>
      </c>
      <c r="F3" s="3"/>
      <c r="G3" s="3" t="s">
        <v>246</v>
      </c>
      <c r="H3" s="4"/>
      <c r="J3" s="14" t="s">
        <v>371</v>
      </c>
      <c r="K3" s="14" t="s">
        <v>372</v>
      </c>
    </row>
    <row r="4" spans="1:10">
      <c r="A4" s="8" t="s">
        <v>247</v>
      </c>
      <c r="B4" s="9"/>
      <c r="C4" s="9" t="s">
        <v>373</v>
      </c>
      <c r="D4" s="9"/>
      <c r="E4" s="9" t="s">
        <v>249</v>
      </c>
      <c r="F4" s="9"/>
      <c r="G4" s="9" t="s">
        <v>374</v>
      </c>
      <c r="H4" s="10"/>
      <c r="I4" s="14" t="s">
        <v>363</v>
      </c>
      <c r="J4" s="14" t="s">
        <v>375</v>
      </c>
    </row>
    <row r="5" spans="1:10">
      <c r="A5" s="8" t="s">
        <v>251</v>
      </c>
      <c r="B5" s="9"/>
      <c r="C5" s="9" t="s">
        <v>139</v>
      </c>
      <c r="D5" s="9"/>
      <c r="E5" s="9" t="s">
        <v>252</v>
      </c>
      <c r="F5" s="9"/>
      <c r="G5" s="9" t="s">
        <v>139</v>
      </c>
      <c r="H5" s="10"/>
      <c r="I5" s="14" t="s">
        <v>365</v>
      </c>
      <c r="J5" s="14">
        <f>3157/3622</f>
        <v>0.871617890668139</v>
      </c>
    </row>
    <row r="6" spans="1:8">
      <c r="A6" s="8" t="s">
        <v>254</v>
      </c>
      <c r="B6" s="9"/>
      <c r="C6" s="9" t="s">
        <v>376</v>
      </c>
      <c r="D6" s="9"/>
      <c r="E6" s="9" t="s">
        <v>256</v>
      </c>
      <c r="F6" s="9"/>
      <c r="G6" s="9" t="s">
        <v>377</v>
      </c>
      <c r="H6" s="10"/>
    </row>
    <row r="7" spans="1:8">
      <c r="A7" s="8" t="s">
        <v>258</v>
      </c>
      <c r="B7" s="9"/>
      <c r="C7" s="9" t="s">
        <v>139</v>
      </c>
      <c r="D7" s="9"/>
      <c r="E7" s="9" t="s">
        <v>259</v>
      </c>
      <c r="F7" s="9"/>
      <c r="G7" s="9" t="s">
        <v>139</v>
      </c>
      <c r="H7" s="10"/>
    </row>
    <row r="8" ht="16.35" spans="1:8">
      <c r="A8" s="11" t="s">
        <v>260</v>
      </c>
      <c r="B8" s="12"/>
      <c r="C8" s="12">
        <v>3157</v>
      </c>
      <c r="D8" s="12"/>
      <c r="E8" s="12" t="s">
        <v>261</v>
      </c>
      <c r="F8" s="12"/>
      <c r="G8" s="12">
        <v>4366</v>
      </c>
      <c r="H8" s="13"/>
    </row>
    <row r="10" spans="1:4">
      <c r="A10" s="14" t="s">
        <v>262</v>
      </c>
      <c r="B10" s="14" t="s">
        <v>263</v>
      </c>
      <c r="C10" s="14" t="s">
        <v>264</v>
      </c>
      <c r="D10" s="14" t="s">
        <v>265</v>
      </c>
    </row>
    <row r="11" spans="1:4">
      <c r="A11" s="14">
        <v>1</v>
      </c>
      <c r="B11" s="14" t="s">
        <v>30</v>
      </c>
      <c r="C11" s="14">
        <v>3157</v>
      </c>
      <c r="D11" s="14">
        <v>3157</v>
      </c>
    </row>
    <row r="12" spans="1:4">
      <c r="A12" s="14">
        <v>2</v>
      </c>
      <c r="B12" s="14" t="s">
        <v>333</v>
      </c>
      <c r="C12" s="14">
        <v>657</v>
      </c>
      <c r="D12" s="14">
        <f>D11+C12</f>
        <v>3814</v>
      </c>
    </row>
    <row r="13" spans="1:4">
      <c r="A13" s="14">
        <v>2017.06</v>
      </c>
      <c r="C13" s="14">
        <v>3814</v>
      </c>
      <c r="D13" s="14">
        <v>3814</v>
      </c>
    </row>
    <row r="14" spans="1:4">
      <c r="A14" s="14">
        <v>3</v>
      </c>
      <c r="B14" s="14" t="s">
        <v>334</v>
      </c>
      <c r="C14" s="14">
        <v>173</v>
      </c>
      <c r="D14" s="14">
        <f>D13+C14</f>
        <v>3987</v>
      </c>
    </row>
    <row r="15" spans="1:4">
      <c r="A15" s="14">
        <v>4</v>
      </c>
      <c r="B15" s="14" t="s">
        <v>335</v>
      </c>
      <c r="C15" s="14">
        <v>184</v>
      </c>
      <c r="D15" s="14">
        <f>D14+C15</f>
        <v>4171</v>
      </c>
    </row>
    <row r="16" spans="1:4">
      <c r="A16" s="14">
        <v>5</v>
      </c>
      <c r="B16" s="14" t="s">
        <v>33</v>
      </c>
      <c r="C16" s="14">
        <v>195</v>
      </c>
      <c r="D16" s="14">
        <f>D15+C16</f>
        <v>4366</v>
      </c>
    </row>
  </sheetData>
  <mergeCells count="28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3:B13"/>
  </mergeCells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topLeftCell="A7" workbookViewId="0">
      <selection activeCell="H31" sqref="H31"/>
    </sheetView>
  </sheetViews>
  <sheetFormatPr defaultColWidth="9" defaultRowHeight="14.4"/>
  <cols>
    <col min="10" max="10" width="10" customWidth="1"/>
    <col min="11" max="11" width="45" customWidth="1"/>
    <col min="12" max="12" width="9" customWidth="1"/>
  </cols>
  <sheetData>
    <row r="1" ht="15.6" spans="1:8">
      <c r="A1" s="2" t="s">
        <v>11</v>
      </c>
      <c r="B1" s="3"/>
      <c r="C1" s="3"/>
      <c r="D1" s="3"/>
      <c r="E1" s="3"/>
      <c r="F1" s="3"/>
      <c r="G1" s="3"/>
      <c r="H1" s="4"/>
    </row>
    <row r="2" ht="16.35" spans="1:11">
      <c r="A2" s="5" t="s">
        <v>242</v>
      </c>
      <c r="B2" s="6"/>
      <c r="C2" s="6" t="s">
        <v>322</v>
      </c>
      <c r="D2" s="6"/>
      <c r="E2" s="6"/>
      <c r="F2" s="6"/>
      <c r="G2" s="6"/>
      <c r="H2" s="7"/>
      <c r="J2" s="14" t="s">
        <v>378</v>
      </c>
      <c r="K2" s="14" t="s">
        <v>379</v>
      </c>
    </row>
    <row r="3" ht="14.25" customHeight="1" spans="1:11">
      <c r="A3" s="2" t="s">
        <v>244</v>
      </c>
      <c r="B3" s="3"/>
      <c r="C3" s="3" t="s">
        <v>380</v>
      </c>
      <c r="D3" s="3"/>
      <c r="E3" s="3" t="s">
        <v>245</v>
      </c>
      <c r="F3" s="3"/>
      <c r="G3" s="3" t="s">
        <v>246</v>
      </c>
      <c r="H3" s="4"/>
      <c r="J3" s="14" t="s">
        <v>381</v>
      </c>
      <c r="K3" s="14" t="s">
        <v>382</v>
      </c>
    </row>
    <row r="4" ht="15.6" spans="1:11">
      <c r="A4" s="8" t="s">
        <v>247</v>
      </c>
      <c r="B4" s="9"/>
      <c r="C4" s="9" t="s">
        <v>383</v>
      </c>
      <c r="D4" s="9"/>
      <c r="E4" s="9" t="s">
        <v>249</v>
      </c>
      <c r="F4" s="9"/>
      <c r="G4" s="9" t="s">
        <v>384</v>
      </c>
      <c r="H4" s="10"/>
      <c r="J4" s="14" t="s">
        <v>385</v>
      </c>
      <c r="K4" s="14" t="s">
        <v>386</v>
      </c>
    </row>
    <row r="5" ht="15.6" spans="1:10">
      <c r="A5" s="8" t="s">
        <v>251</v>
      </c>
      <c r="B5" s="9"/>
      <c r="C5" s="9" t="s">
        <v>387</v>
      </c>
      <c r="D5" s="9"/>
      <c r="E5" s="9" t="s">
        <v>252</v>
      </c>
      <c r="F5" s="9"/>
      <c r="G5" s="9" t="s">
        <v>139</v>
      </c>
      <c r="H5" s="10"/>
      <c r="I5" s="14" t="s">
        <v>363</v>
      </c>
      <c r="J5" s="14" t="s">
        <v>388</v>
      </c>
    </row>
    <row r="6" ht="15.6" spans="1:11">
      <c r="A6" s="8" t="s">
        <v>254</v>
      </c>
      <c r="B6" s="9"/>
      <c r="C6" s="9" t="s">
        <v>389</v>
      </c>
      <c r="D6" s="9"/>
      <c r="E6" s="9" t="s">
        <v>256</v>
      </c>
      <c r="F6" s="9"/>
      <c r="G6" s="9" t="s">
        <v>390</v>
      </c>
      <c r="H6" s="10"/>
      <c r="I6" s="14" t="s">
        <v>365</v>
      </c>
      <c r="J6" s="14">
        <f>17926/19313</f>
        <v>0.928183089110961</v>
      </c>
      <c r="K6" s="14"/>
    </row>
    <row r="7" ht="15.6" spans="1:11">
      <c r="A7" s="8" t="s">
        <v>258</v>
      </c>
      <c r="B7" s="9"/>
      <c r="C7" s="9" t="s">
        <v>387</v>
      </c>
      <c r="D7" s="9"/>
      <c r="E7" s="9" t="s">
        <v>259</v>
      </c>
      <c r="F7" s="9"/>
      <c r="G7" s="9" t="s">
        <v>139</v>
      </c>
      <c r="H7" s="10"/>
      <c r="I7" s="14"/>
      <c r="J7" s="14"/>
      <c r="K7" s="14"/>
    </row>
    <row r="8" ht="16.35" spans="1:11">
      <c r="A8" s="11" t="s">
        <v>260</v>
      </c>
      <c r="B8" s="12"/>
      <c r="C8" s="12">
        <v>17926</v>
      </c>
      <c r="D8" s="12"/>
      <c r="E8" s="12" t="s">
        <v>261</v>
      </c>
      <c r="F8" s="12"/>
      <c r="G8" s="12">
        <v>23913</v>
      </c>
      <c r="H8" s="13"/>
      <c r="I8" s="14"/>
      <c r="J8" s="14"/>
      <c r="K8" s="14"/>
    </row>
    <row r="9" ht="15.6" spans="9:11">
      <c r="I9" s="14"/>
      <c r="J9" s="14"/>
      <c r="K9" s="14"/>
    </row>
    <row r="10" ht="15.6" spans="1:11">
      <c r="A10" s="14" t="s">
        <v>262</v>
      </c>
      <c r="B10" s="14" t="s">
        <v>263</v>
      </c>
      <c r="C10" s="14" t="s">
        <v>264</v>
      </c>
      <c r="D10" s="14" t="s">
        <v>265</v>
      </c>
      <c r="I10" s="14"/>
      <c r="J10" s="14"/>
      <c r="K10" s="14"/>
    </row>
    <row r="11" ht="15.6" spans="1:11">
      <c r="A11" s="14">
        <v>1</v>
      </c>
      <c r="B11" s="14" t="s">
        <v>333</v>
      </c>
      <c r="C11" s="14">
        <v>17926</v>
      </c>
      <c r="D11" s="14">
        <v>17926</v>
      </c>
      <c r="I11" s="14"/>
      <c r="J11" s="14"/>
      <c r="K11" s="14"/>
    </row>
    <row r="12" ht="15.6" spans="1:11">
      <c r="A12" s="14">
        <v>2017.06</v>
      </c>
      <c r="B12" s="14"/>
      <c r="C12" s="14">
        <v>17926</v>
      </c>
      <c r="D12" s="14">
        <v>17926</v>
      </c>
      <c r="I12" s="14"/>
      <c r="J12" s="14"/>
      <c r="K12" s="14"/>
    </row>
    <row r="13" ht="15.6" spans="1:11">
      <c r="A13" s="14">
        <v>2</v>
      </c>
      <c r="B13" s="14" t="s">
        <v>334</v>
      </c>
      <c r="C13" s="14">
        <v>1413</v>
      </c>
      <c r="D13" s="14">
        <f>C13+D12</f>
        <v>19339</v>
      </c>
      <c r="I13" s="14"/>
      <c r="J13" s="14"/>
      <c r="K13" s="14"/>
    </row>
    <row r="14" ht="15.6" spans="1:4">
      <c r="A14" s="14">
        <v>3</v>
      </c>
      <c r="B14" s="14" t="s">
        <v>335</v>
      </c>
      <c r="C14" s="14">
        <v>1174</v>
      </c>
      <c r="D14" s="14">
        <f t="shared" ref="D14:D19" si="0">C14+D13</f>
        <v>20513</v>
      </c>
    </row>
    <row r="15" ht="15.6" spans="1:4">
      <c r="A15" s="14">
        <v>4</v>
      </c>
      <c r="B15" s="14" t="s">
        <v>336</v>
      </c>
      <c r="C15" s="14">
        <v>604</v>
      </c>
      <c r="D15" s="14">
        <f t="shared" si="0"/>
        <v>21117</v>
      </c>
    </row>
    <row r="16" ht="15.6" spans="1:4">
      <c r="A16" s="14">
        <v>5</v>
      </c>
      <c r="B16" s="14" t="s">
        <v>155</v>
      </c>
      <c r="C16" s="14">
        <v>382</v>
      </c>
      <c r="D16" s="14">
        <f t="shared" si="0"/>
        <v>21499</v>
      </c>
    </row>
    <row r="17" ht="15.6" spans="1:4">
      <c r="A17" s="14">
        <v>2017.07</v>
      </c>
      <c r="B17" s="14"/>
      <c r="C17" s="14">
        <f>SUM(C13:C16)</f>
        <v>3573</v>
      </c>
      <c r="D17" s="14">
        <v>21499</v>
      </c>
    </row>
    <row r="18" ht="15.6" spans="1:4">
      <c r="A18" s="20">
        <v>6</v>
      </c>
      <c r="B18" s="14" t="s">
        <v>337</v>
      </c>
      <c r="C18" s="14">
        <v>393</v>
      </c>
      <c r="D18" s="14">
        <f t="shared" si="0"/>
        <v>21892</v>
      </c>
    </row>
    <row r="19" ht="15.6" spans="1:4">
      <c r="A19" s="20">
        <v>7</v>
      </c>
      <c r="B19" s="14" t="s">
        <v>338</v>
      </c>
      <c r="C19" s="14">
        <v>249</v>
      </c>
      <c r="D19" s="14">
        <f t="shared" si="0"/>
        <v>22141</v>
      </c>
    </row>
    <row r="20" ht="15.6" spans="1:4">
      <c r="A20" s="20">
        <v>8</v>
      </c>
      <c r="B20" s="14" t="s">
        <v>339</v>
      </c>
      <c r="C20" s="14">
        <v>329</v>
      </c>
      <c r="D20" s="14">
        <f>D19+C20</f>
        <v>22470</v>
      </c>
    </row>
    <row r="21" ht="15.6" spans="1:4">
      <c r="A21" s="20">
        <v>9</v>
      </c>
      <c r="B21" s="14" t="s">
        <v>340</v>
      </c>
      <c r="C21" s="14">
        <v>322</v>
      </c>
      <c r="D21" s="14">
        <f>D20+C21</f>
        <v>22792</v>
      </c>
    </row>
    <row r="22" ht="15.6" spans="1:4">
      <c r="A22" s="1">
        <v>2017.08</v>
      </c>
      <c r="B22" s="1"/>
      <c r="C22" s="14">
        <f>SUM(C18:C21)</f>
        <v>1293</v>
      </c>
      <c r="D22" s="14">
        <v>22792</v>
      </c>
    </row>
    <row r="23" ht="15.6" spans="1:4">
      <c r="A23" s="1">
        <v>10</v>
      </c>
      <c r="B23" s="1" t="s">
        <v>341</v>
      </c>
      <c r="C23" s="14">
        <v>410</v>
      </c>
      <c r="D23" s="14">
        <f>D22+C23</f>
        <v>23202</v>
      </c>
    </row>
    <row r="24" ht="15.6" spans="1:4">
      <c r="A24" s="1">
        <v>11</v>
      </c>
      <c r="B24" s="1" t="s">
        <v>342</v>
      </c>
      <c r="C24" s="1">
        <v>332</v>
      </c>
      <c r="D24" s="1">
        <f>D23+C24</f>
        <v>23534</v>
      </c>
    </row>
    <row r="25" ht="15.6" spans="1:4">
      <c r="A25" s="1">
        <v>12</v>
      </c>
      <c r="B25" s="1" t="s">
        <v>391</v>
      </c>
      <c r="C25" s="1">
        <v>176</v>
      </c>
      <c r="D25" s="1">
        <f>C25+D24</f>
        <v>23710</v>
      </c>
    </row>
    <row r="26" ht="15.6" spans="1:4">
      <c r="A26" s="1">
        <v>13</v>
      </c>
      <c r="B26" s="1" t="s">
        <v>392</v>
      </c>
      <c r="C26" s="1">
        <v>203</v>
      </c>
      <c r="D26" s="1">
        <f>C26+D25</f>
        <v>23913</v>
      </c>
    </row>
    <row r="27" ht="15.6" spans="1:4">
      <c r="A27" s="1">
        <v>2017.09</v>
      </c>
      <c r="B27" s="1"/>
      <c r="C27" s="1">
        <f>SUM(C23:C26)</f>
        <v>1121</v>
      </c>
      <c r="D27" s="1">
        <v>23913</v>
      </c>
    </row>
    <row r="28" ht="15.6" spans="1:4">
      <c r="A28" s="1">
        <v>14</v>
      </c>
      <c r="B28" s="1" t="s">
        <v>393</v>
      </c>
      <c r="C28" s="1" t="s">
        <v>139</v>
      </c>
      <c r="D28" s="1">
        <v>23913</v>
      </c>
    </row>
    <row r="29" ht="15.6" spans="1:4">
      <c r="A29" s="1">
        <v>15</v>
      </c>
      <c r="B29" s="1" t="s">
        <v>394</v>
      </c>
      <c r="C29" s="1" t="s">
        <v>139</v>
      </c>
      <c r="D29" s="1">
        <v>23913</v>
      </c>
    </row>
    <row r="30" ht="15.6" spans="1:4">
      <c r="A30" s="1">
        <v>16</v>
      </c>
      <c r="B30" s="1" t="s">
        <v>395</v>
      </c>
      <c r="C30" s="1">
        <v>165</v>
      </c>
      <c r="D30" s="1">
        <f>D29+C30</f>
        <v>24078</v>
      </c>
    </row>
    <row r="31" ht="15.6" spans="1:4">
      <c r="A31" s="1"/>
      <c r="B31" s="1"/>
      <c r="C31" s="1"/>
      <c r="D31" s="1"/>
    </row>
    <row r="32" ht="15.6" spans="1:4">
      <c r="A32" s="1"/>
      <c r="B32" s="1"/>
      <c r="C32" s="1"/>
      <c r="D32" s="1"/>
    </row>
  </sheetData>
  <mergeCells count="31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2:B12"/>
    <mergeCell ref="A17:B17"/>
    <mergeCell ref="A22:B22"/>
    <mergeCell ref="A27:B27"/>
  </mergeCells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selection activeCell="H20" sqref="H20"/>
    </sheetView>
  </sheetViews>
  <sheetFormatPr defaultColWidth="9" defaultRowHeight="14.4"/>
  <cols>
    <col min="10" max="10" width="10" customWidth="1"/>
    <col min="11" max="11" width="45" customWidth="1"/>
  </cols>
  <sheetData>
    <row r="1" ht="15.6" spans="1:8">
      <c r="A1" s="2" t="s">
        <v>396</v>
      </c>
      <c r="B1" s="3"/>
      <c r="C1" s="3"/>
      <c r="D1" s="3"/>
      <c r="E1" s="3"/>
      <c r="F1" s="3"/>
      <c r="G1" s="3"/>
      <c r="H1" s="4"/>
    </row>
    <row r="2" ht="16.35" spans="1:11">
      <c r="A2" s="5" t="s">
        <v>242</v>
      </c>
      <c r="B2" s="6"/>
      <c r="C2" s="6" t="s">
        <v>397</v>
      </c>
      <c r="D2" s="6"/>
      <c r="E2" s="6"/>
      <c r="F2" s="6"/>
      <c r="G2" s="6"/>
      <c r="H2" s="7"/>
      <c r="I2" s="14"/>
      <c r="J2" s="14" t="s">
        <v>398</v>
      </c>
      <c r="K2" s="14" t="s">
        <v>399</v>
      </c>
    </row>
    <row r="3" ht="15.6" spans="1:11">
      <c r="A3" s="2" t="s">
        <v>244</v>
      </c>
      <c r="B3" s="3"/>
      <c r="C3" s="3" t="s">
        <v>31</v>
      </c>
      <c r="D3" s="3"/>
      <c r="E3" s="3" t="s">
        <v>245</v>
      </c>
      <c r="F3" s="3"/>
      <c r="G3" s="3" t="s">
        <v>246</v>
      </c>
      <c r="H3" s="4"/>
      <c r="I3" s="14"/>
      <c r="J3" s="14" t="s">
        <v>400</v>
      </c>
      <c r="K3" s="14" t="s">
        <v>396</v>
      </c>
    </row>
    <row r="4" ht="15.6" spans="1:11">
      <c r="A4" s="8" t="s">
        <v>247</v>
      </c>
      <c r="B4" s="9"/>
      <c r="C4" s="9" t="s">
        <v>401</v>
      </c>
      <c r="D4" s="9"/>
      <c r="E4" s="9" t="s">
        <v>249</v>
      </c>
      <c r="F4" s="9"/>
      <c r="G4" s="9" t="s">
        <v>402</v>
      </c>
      <c r="H4" s="10"/>
      <c r="I4" s="14" t="s">
        <v>363</v>
      </c>
      <c r="J4" s="14" t="s">
        <v>403</v>
      </c>
      <c r="K4" s="14"/>
    </row>
    <row r="5" ht="15.6" spans="1:11">
      <c r="A5" s="8" t="s">
        <v>251</v>
      </c>
      <c r="B5" s="9"/>
      <c r="C5" s="9" t="s">
        <v>404</v>
      </c>
      <c r="D5" s="9"/>
      <c r="E5" s="9" t="s">
        <v>252</v>
      </c>
      <c r="F5" s="9"/>
      <c r="G5" s="9" t="s">
        <v>139</v>
      </c>
      <c r="H5" s="10"/>
      <c r="I5" s="14" t="s">
        <v>365</v>
      </c>
      <c r="J5" s="14">
        <f>14088/13957</f>
        <v>1.00938597119725</v>
      </c>
      <c r="K5" s="14"/>
    </row>
    <row r="6" ht="15.6" spans="1:11">
      <c r="A6" s="8" t="s">
        <v>254</v>
      </c>
      <c r="B6" s="9"/>
      <c r="C6" s="9" t="s">
        <v>405</v>
      </c>
      <c r="D6" s="9"/>
      <c r="E6" s="9" t="s">
        <v>256</v>
      </c>
      <c r="F6" s="9"/>
      <c r="G6" s="9" t="s">
        <v>406</v>
      </c>
      <c r="H6" s="10"/>
      <c r="K6" s="14" t="s">
        <v>407</v>
      </c>
    </row>
    <row r="7" ht="15.6" spans="1:8">
      <c r="A7" s="8" t="s">
        <v>258</v>
      </c>
      <c r="B7" s="9"/>
      <c r="C7" s="9" t="s">
        <v>404</v>
      </c>
      <c r="D7" s="9"/>
      <c r="E7" s="9" t="s">
        <v>259</v>
      </c>
      <c r="F7" s="9"/>
      <c r="G7" s="9" t="s">
        <v>139</v>
      </c>
      <c r="H7" s="10"/>
    </row>
    <row r="8" ht="16.35" spans="1:8">
      <c r="A8" s="11" t="s">
        <v>260</v>
      </c>
      <c r="B8" s="12"/>
      <c r="C8" s="12">
        <v>14088</v>
      </c>
      <c r="D8" s="12"/>
      <c r="E8" s="12" t="s">
        <v>261</v>
      </c>
      <c r="F8" s="12"/>
      <c r="G8" s="12">
        <v>19690</v>
      </c>
      <c r="H8" s="13"/>
    </row>
    <row r="10" ht="15.6" spans="1:4">
      <c r="A10" s="14" t="s">
        <v>262</v>
      </c>
      <c r="B10" s="14" t="s">
        <v>263</v>
      </c>
      <c r="C10" s="14" t="s">
        <v>264</v>
      </c>
      <c r="D10" s="14" t="s">
        <v>265</v>
      </c>
    </row>
    <row r="11" ht="15.6" spans="1:4">
      <c r="A11" s="14">
        <v>1</v>
      </c>
      <c r="B11" s="14" t="s">
        <v>335</v>
      </c>
      <c r="C11" s="14">
        <v>14088</v>
      </c>
      <c r="D11" s="14">
        <v>14088</v>
      </c>
    </row>
    <row r="12" ht="15.6" spans="1:4">
      <c r="A12" s="14">
        <v>2</v>
      </c>
      <c r="B12" s="14" t="s">
        <v>336</v>
      </c>
      <c r="C12" s="14">
        <v>2277</v>
      </c>
      <c r="D12" s="14">
        <f>D11+C12</f>
        <v>16365</v>
      </c>
    </row>
    <row r="13" ht="15.6" spans="1:4">
      <c r="A13" s="14">
        <v>3</v>
      </c>
      <c r="B13" s="14" t="s">
        <v>155</v>
      </c>
      <c r="C13" s="14">
        <v>1034</v>
      </c>
      <c r="D13" s="14">
        <f>D12+C13</f>
        <v>17399</v>
      </c>
    </row>
    <row r="14" ht="15.6" spans="1:4">
      <c r="A14" s="14">
        <v>2017.07</v>
      </c>
      <c r="B14" s="14"/>
      <c r="C14" s="14">
        <v>17399</v>
      </c>
      <c r="D14" s="14">
        <v>17399</v>
      </c>
    </row>
    <row r="15" ht="15.6" spans="1:4">
      <c r="A15" s="14">
        <v>4</v>
      </c>
      <c r="B15" s="14" t="s">
        <v>337</v>
      </c>
      <c r="C15" s="14">
        <v>673</v>
      </c>
      <c r="D15" s="14">
        <f>D14+C15</f>
        <v>18072</v>
      </c>
    </row>
    <row r="16" ht="15.6" spans="1:4">
      <c r="A16" s="14">
        <v>5</v>
      </c>
      <c r="B16" s="14" t="s">
        <v>338</v>
      </c>
      <c r="C16" s="14">
        <v>425</v>
      </c>
      <c r="D16" s="14">
        <f>D15+C16</f>
        <v>18497</v>
      </c>
    </row>
    <row r="17" ht="15.6" spans="1:4">
      <c r="A17" s="14">
        <v>6</v>
      </c>
      <c r="B17" s="14" t="s">
        <v>339</v>
      </c>
      <c r="C17" s="14">
        <v>390</v>
      </c>
      <c r="D17" s="14">
        <f>D16+C17</f>
        <v>18887</v>
      </c>
    </row>
    <row r="18" ht="15.6" spans="1:4">
      <c r="A18" s="14">
        <v>7</v>
      </c>
      <c r="B18" s="14" t="s">
        <v>340</v>
      </c>
      <c r="C18" s="1">
        <v>287</v>
      </c>
      <c r="D18" s="1">
        <f>D17+C18</f>
        <v>19174</v>
      </c>
    </row>
    <row r="19" ht="15.6" spans="1:4">
      <c r="A19" s="1">
        <v>2017.08</v>
      </c>
      <c r="B19" s="1"/>
      <c r="C19" s="1">
        <f>SUM(C15:C18)</f>
        <v>1775</v>
      </c>
      <c r="D19" s="1">
        <v>19174</v>
      </c>
    </row>
    <row r="20" ht="15.6" spans="1:4">
      <c r="A20" s="1">
        <v>8</v>
      </c>
      <c r="B20" s="1" t="s">
        <v>341</v>
      </c>
      <c r="C20" s="1">
        <v>268</v>
      </c>
      <c r="D20" s="1">
        <f>C20+D19</f>
        <v>19442</v>
      </c>
    </row>
    <row r="21" ht="15.6" spans="1:4">
      <c r="A21" s="1">
        <v>9</v>
      </c>
      <c r="B21" s="1" t="s">
        <v>342</v>
      </c>
      <c r="C21" s="1">
        <v>248</v>
      </c>
      <c r="D21" s="1">
        <f>C21+D20</f>
        <v>19690</v>
      </c>
    </row>
    <row r="22" ht="15.6" spans="1:4">
      <c r="A22" s="1"/>
      <c r="B22" s="1"/>
      <c r="C22" s="1"/>
      <c r="D22" s="1"/>
    </row>
    <row r="23" ht="15.6" spans="1:4">
      <c r="A23" s="1"/>
      <c r="B23" s="1"/>
      <c r="C23" s="1"/>
      <c r="D23" s="1"/>
    </row>
    <row r="24" ht="15.6" spans="1:4">
      <c r="A24" s="1"/>
      <c r="B24" s="1"/>
      <c r="C24" s="1"/>
      <c r="D24" s="1"/>
    </row>
    <row r="25" ht="15.6" spans="1:4">
      <c r="A25" s="1"/>
      <c r="B25" s="1"/>
      <c r="C25" s="1"/>
      <c r="D25" s="1"/>
    </row>
    <row r="26" ht="15.6" spans="1:4">
      <c r="A26" s="1"/>
      <c r="B26" s="1"/>
      <c r="C26" s="1"/>
      <c r="D26" s="1"/>
    </row>
    <row r="27" ht="15.6" spans="1:4">
      <c r="A27" s="1"/>
      <c r="B27" s="1"/>
      <c r="C27" s="1"/>
      <c r="D27" s="1"/>
    </row>
    <row r="28" ht="15.6" spans="1:4">
      <c r="A28" s="1"/>
      <c r="B28" s="1"/>
      <c r="C28" s="1"/>
      <c r="D28" s="1"/>
    </row>
    <row r="29" ht="15.6" spans="1:4">
      <c r="A29" s="1"/>
      <c r="B29" s="1"/>
      <c r="C29" s="1"/>
      <c r="D29" s="1"/>
    </row>
    <row r="30" spans="1:4">
      <c r="A30" s="42"/>
      <c r="B30" s="42"/>
      <c r="C30" s="42"/>
      <c r="D30" s="42"/>
    </row>
    <row r="31" spans="1:4">
      <c r="A31" s="42"/>
      <c r="B31" s="42"/>
      <c r="C31" s="42"/>
      <c r="D31" s="42"/>
    </row>
    <row r="32" spans="1:4">
      <c r="A32" s="42"/>
      <c r="B32" s="42"/>
      <c r="C32" s="42"/>
      <c r="D32" s="42"/>
    </row>
  </sheetData>
  <mergeCells count="29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4:B14"/>
    <mergeCell ref="A19:B19"/>
  </mergeCells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workbookViewId="0">
      <selection activeCell="F20" sqref="F20"/>
    </sheetView>
  </sheetViews>
  <sheetFormatPr defaultColWidth="9" defaultRowHeight="14.4"/>
  <cols>
    <col min="10" max="10" width="10" customWidth="1"/>
    <col min="11" max="11" width="36" customWidth="1"/>
  </cols>
  <sheetData>
    <row r="1" ht="15.6" spans="1:8">
      <c r="A1" s="2" t="s">
        <v>408</v>
      </c>
      <c r="B1" s="3"/>
      <c r="C1" s="3"/>
      <c r="D1" s="3"/>
      <c r="E1" s="3"/>
      <c r="F1" s="3"/>
      <c r="G1" s="3"/>
      <c r="H1" s="4"/>
    </row>
    <row r="2" ht="16.35" spans="1:11">
      <c r="A2" s="5" t="s">
        <v>242</v>
      </c>
      <c r="B2" s="6"/>
      <c r="C2" s="6" t="s">
        <v>409</v>
      </c>
      <c r="D2" s="6"/>
      <c r="E2" s="6"/>
      <c r="F2" s="6"/>
      <c r="G2" s="6"/>
      <c r="H2" s="7"/>
      <c r="I2" s="14"/>
      <c r="J2" s="14" t="s">
        <v>410</v>
      </c>
      <c r="K2" s="14" t="s">
        <v>408</v>
      </c>
    </row>
    <row r="3" ht="15.6" spans="1:11">
      <c r="A3" s="2" t="s">
        <v>244</v>
      </c>
      <c r="B3" s="3"/>
      <c r="C3" s="3" t="s">
        <v>32</v>
      </c>
      <c r="D3" s="3"/>
      <c r="E3" s="3" t="s">
        <v>245</v>
      </c>
      <c r="F3" s="3"/>
      <c r="G3" s="3" t="s">
        <v>246</v>
      </c>
      <c r="H3" s="4"/>
      <c r="I3" s="14"/>
      <c r="J3" s="14" t="s">
        <v>411</v>
      </c>
      <c r="K3" s="14" t="s">
        <v>412</v>
      </c>
    </row>
    <row r="4" ht="15.6" spans="1:11">
      <c r="A4" s="8" t="s">
        <v>247</v>
      </c>
      <c r="B4" s="9"/>
      <c r="C4" s="9" t="s">
        <v>413</v>
      </c>
      <c r="D4" s="9"/>
      <c r="E4" s="9" t="s">
        <v>249</v>
      </c>
      <c r="F4" s="9"/>
      <c r="G4" s="9" t="s">
        <v>414</v>
      </c>
      <c r="H4" s="10"/>
      <c r="I4" s="14" t="s">
        <v>363</v>
      </c>
      <c r="J4" s="14" t="s">
        <v>415</v>
      </c>
      <c r="K4" s="14"/>
    </row>
    <row r="5" ht="15.6" spans="1:11">
      <c r="A5" s="8" t="s">
        <v>251</v>
      </c>
      <c r="B5" s="9"/>
      <c r="C5" s="9" t="s">
        <v>139</v>
      </c>
      <c r="D5" s="9"/>
      <c r="E5" s="9" t="s">
        <v>252</v>
      </c>
      <c r="F5" s="9"/>
      <c r="G5" s="9" t="s">
        <v>139</v>
      </c>
      <c r="H5" s="10"/>
      <c r="I5" s="14" t="s">
        <v>365</v>
      </c>
      <c r="J5" s="14">
        <f>4103/5128</f>
        <v>0.800117004680187</v>
      </c>
      <c r="K5" s="14"/>
    </row>
    <row r="6" ht="15.6" spans="1:8">
      <c r="A6" s="8" t="s">
        <v>254</v>
      </c>
      <c r="B6" s="9"/>
      <c r="C6" s="9" t="s">
        <v>416</v>
      </c>
      <c r="D6" s="9"/>
      <c r="E6" s="9" t="s">
        <v>256</v>
      </c>
      <c r="F6" s="9"/>
      <c r="G6" s="9" t="s">
        <v>417</v>
      </c>
      <c r="H6" s="10"/>
    </row>
    <row r="7" ht="15.6" spans="1:8">
      <c r="A7" s="8" t="s">
        <v>258</v>
      </c>
      <c r="B7" s="9"/>
      <c r="C7" s="9" t="s">
        <v>139</v>
      </c>
      <c r="D7" s="9"/>
      <c r="E7" s="9" t="s">
        <v>259</v>
      </c>
      <c r="F7" s="9"/>
      <c r="G7" s="9" t="s">
        <v>139</v>
      </c>
      <c r="H7" s="10"/>
    </row>
    <row r="8" ht="16.35" spans="1:8">
      <c r="A8" s="11" t="s">
        <v>260</v>
      </c>
      <c r="B8" s="12"/>
      <c r="C8" s="12">
        <v>4103</v>
      </c>
      <c r="D8" s="12"/>
      <c r="E8" s="12" t="s">
        <v>261</v>
      </c>
      <c r="F8" s="12"/>
      <c r="G8" s="12">
        <v>5324</v>
      </c>
      <c r="H8" s="13"/>
    </row>
    <row r="10" ht="15.6" spans="1:4">
      <c r="A10" s="14" t="s">
        <v>262</v>
      </c>
      <c r="B10" s="14" t="s">
        <v>263</v>
      </c>
      <c r="C10" s="14" t="s">
        <v>264</v>
      </c>
      <c r="D10" s="14" t="s">
        <v>265</v>
      </c>
    </row>
    <row r="11" ht="15.6" spans="1:4">
      <c r="A11" s="14">
        <v>1</v>
      </c>
      <c r="B11" s="14" t="s">
        <v>155</v>
      </c>
      <c r="C11" s="14">
        <v>4103</v>
      </c>
      <c r="D11" s="14">
        <v>4103</v>
      </c>
    </row>
    <row r="12" ht="15.6" spans="1:4">
      <c r="A12" s="14">
        <v>2017.07</v>
      </c>
      <c r="B12" s="14"/>
      <c r="C12" s="14">
        <v>4103</v>
      </c>
      <c r="D12" s="14">
        <v>4103</v>
      </c>
    </row>
    <row r="13" ht="15.6" spans="1:4">
      <c r="A13" s="14">
        <v>2</v>
      </c>
      <c r="B13" s="14" t="s">
        <v>337</v>
      </c>
      <c r="C13" s="14">
        <v>714</v>
      </c>
      <c r="D13" s="14">
        <f>C13+D12</f>
        <v>4817</v>
      </c>
    </row>
    <row r="14" ht="15.6" spans="1:4">
      <c r="A14" s="14">
        <v>3</v>
      </c>
      <c r="B14" s="14" t="s">
        <v>338</v>
      </c>
      <c r="C14" s="14">
        <v>265</v>
      </c>
      <c r="D14" s="14">
        <f>C14+D13</f>
        <v>5082</v>
      </c>
    </row>
    <row r="15" ht="15.6" spans="1:4">
      <c r="A15" s="14">
        <v>4</v>
      </c>
      <c r="B15" s="14" t="s">
        <v>339</v>
      </c>
      <c r="C15" s="14">
        <v>242</v>
      </c>
      <c r="D15" s="14">
        <f>D14+C15</f>
        <v>5324</v>
      </c>
    </row>
    <row r="16" ht="15.6" spans="1:4">
      <c r="A16" s="14"/>
      <c r="B16" s="14"/>
      <c r="C16" s="14"/>
      <c r="D16" s="14"/>
    </row>
    <row r="17" ht="15.6" spans="1:4">
      <c r="A17" s="14"/>
      <c r="B17" s="14"/>
      <c r="C17" s="14"/>
      <c r="D17" s="14"/>
    </row>
    <row r="18" ht="15.6" spans="1:4">
      <c r="A18" s="14"/>
      <c r="B18" s="14"/>
      <c r="C18" s="14"/>
      <c r="D18" s="14"/>
    </row>
    <row r="19" ht="15.6" spans="1:4">
      <c r="A19" s="14"/>
      <c r="B19" s="14"/>
      <c r="C19" s="14"/>
      <c r="D19" s="14"/>
    </row>
    <row r="20" ht="15.6" spans="3:4">
      <c r="C20" s="14"/>
      <c r="D20" s="14"/>
    </row>
    <row r="21" ht="15.6" spans="3:4">
      <c r="C21" s="14"/>
      <c r="D21" s="14"/>
    </row>
  </sheetData>
  <mergeCells count="28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2:B12"/>
  </mergeCells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workbookViewId="0">
      <selection activeCell="I16" sqref="I16"/>
    </sheetView>
  </sheetViews>
  <sheetFormatPr defaultColWidth="9" defaultRowHeight="14.4"/>
  <cols>
    <col min="10" max="10" width="10" customWidth="1"/>
    <col min="11" max="11" width="36" customWidth="1"/>
  </cols>
  <sheetData>
    <row r="1" ht="15.6" spans="1:8">
      <c r="A1" s="2" t="s">
        <v>418</v>
      </c>
      <c r="B1" s="3"/>
      <c r="C1" s="3"/>
      <c r="D1" s="3"/>
      <c r="E1" s="3"/>
      <c r="F1" s="3"/>
      <c r="G1" s="3"/>
      <c r="H1" s="4"/>
    </row>
    <row r="2" ht="16.35" spans="1:11">
      <c r="A2" s="5" t="s">
        <v>242</v>
      </c>
      <c r="B2" s="6"/>
      <c r="C2" s="6" t="s">
        <v>419</v>
      </c>
      <c r="D2" s="6"/>
      <c r="E2" s="6"/>
      <c r="F2" s="6"/>
      <c r="G2" s="6"/>
      <c r="H2" s="7"/>
      <c r="I2" s="14"/>
      <c r="J2" s="14" t="s">
        <v>410</v>
      </c>
      <c r="K2" s="14" t="s">
        <v>418</v>
      </c>
    </row>
    <row r="3" ht="15.6" spans="1:11">
      <c r="A3" s="2" t="s">
        <v>244</v>
      </c>
      <c r="B3" s="3"/>
      <c r="C3" s="3" t="s">
        <v>32</v>
      </c>
      <c r="D3" s="3"/>
      <c r="E3" s="3" t="s">
        <v>245</v>
      </c>
      <c r="F3" s="3"/>
      <c r="G3" s="3" t="s">
        <v>246</v>
      </c>
      <c r="H3" s="4"/>
      <c r="I3" s="14"/>
      <c r="J3" s="14" t="s">
        <v>420</v>
      </c>
      <c r="K3" s="14" t="s">
        <v>421</v>
      </c>
    </row>
    <row r="4" ht="15.6" spans="1:11">
      <c r="A4" s="8" t="s">
        <v>247</v>
      </c>
      <c r="B4" s="9"/>
      <c r="C4" s="9" t="s">
        <v>422</v>
      </c>
      <c r="D4" s="9"/>
      <c r="E4" s="9" t="s">
        <v>249</v>
      </c>
      <c r="F4" s="9"/>
      <c r="G4" s="9" t="s">
        <v>423</v>
      </c>
      <c r="H4" s="10"/>
      <c r="I4" s="14" t="s">
        <v>363</v>
      </c>
      <c r="J4" s="14" t="s">
        <v>424</v>
      </c>
      <c r="K4" s="14"/>
    </row>
    <row r="5" ht="15.6" spans="1:11">
      <c r="A5" s="8" t="s">
        <v>251</v>
      </c>
      <c r="B5" s="9"/>
      <c r="C5" s="9" t="s">
        <v>139</v>
      </c>
      <c r="D5" s="9"/>
      <c r="E5" s="9" t="s">
        <v>252</v>
      </c>
      <c r="F5" s="9"/>
      <c r="G5" s="9" t="s">
        <v>139</v>
      </c>
      <c r="H5" s="10"/>
      <c r="I5" s="14" t="s">
        <v>365</v>
      </c>
      <c r="J5" s="14">
        <f>4119/5059</f>
        <v>0.814192528167622</v>
      </c>
      <c r="K5" s="14"/>
    </row>
    <row r="6" ht="15.6" spans="1:8">
      <c r="A6" s="8" t="s">
        <v>254</v>
      </c>
      <c r="B6" s="9"/>
      <c r="C6" s="9" t="s">
        <v>425</v>
      </c>
      <c r="D6" s="9"/>
      <c r="E6" s="9" t="s">
        <v>256</v>
      </c>
      <c r="F6" s="9"/>
      <c r="G6" s="9" t="s">
        <v>423</v>
      </c>
      <c r="H6" s="10"/>
    </row>
    <row r="7" ht="15.6" spans="1:8">
      <c r="A7" s="8" t="s">
        <v>258</v>
      </c>
      <c r="B7" s="9"/>
      <c r="C7" s="9" t="s">
        <v>139</v>
      </c>
      <c r="D7" s="9"/>
      <c r="E7" s="9" t="s">
        <v>259</v>
      </c>
      <c r="F7" s="9"/>
      <c r="G7" s="9" t="s">
        <v>139</v>
      </c>
      <c r="H7" s="10"/>
    </row>
    <row r="8" ht="16.35" spans="1:8">
      <c r="A8" s="11" t="s">
        <v>260</v>
      </c>
      <c r="B8" s="12"/>
      <c r="C8" s="12">
        <v>4119</v>
      </c>
      <c r="D8" s="12"/>
      <c r="E8" s="12" t="s">
        <v>261</v>
      </c>
      <c r="F8" s="12"/>
      <c r="G8" s="12">
        <v>5397</v>
      </c>
      <c r="H8" s="13"/>
    </row>
    <row r="10" ht="15.6" spans="1:4">
      <c r="A10" s="14" t="s">
        <v>262</v>
      </c>
      <c r="B10" s="14" t="s">
        <v>263</v>
      </c>
      <c r="C10" s="14" t="s">
        <v>264</v>
      </c>
      <c r="D10" s="14" t="s">
        <v>265</v>
      </c>
    </row>
    <row r="11" ht="15.6" spans="1:4">
      <c r="A11" s="14">
        <v>1</v>
      </c>
      <c r="B11" s="14" t="s">
        <v>155</v>
      </c>
      <c r="C11" s="14">
        <v>4119</v>
      </c>
      <c r="D11" s="14">
        <v>4119</v>
      </c>
    </row>
    <row r="12" ht="15.6" spans="1:4">
      <c r="A12" s="14">
        <v>2017.07</v>
      </c>
      <c r="B12" s="14"/>
      <c r="C12" s="14">
        <v>4119</v>
      </c>
      <c r="D12" s="14">
        <v>4119</v>
      </c>
    </row>
    <row r="13" ht="15.6" spans="1:4">
      <c r="A13" s="14">
        <v>2</v>
      </c>
      <c r="B13" s="14" t="s">
        <v>337</v>
      </c>
      <c r="C13" s="14">
        <v>723</v>
      </c>
      <c r="D13" s="14">
        <f>C13+D12</f>
        <v>4842</v>
      </c>
    </row>
    <row r="14" ht="15.6" spans="1:4">
      <c r="A14" s="14">
        <v>3</v>
      </c>
      <c r="B14" s="14" t="s">
        <v>338</v>
      </c>
      <c r="C14" s="14">
        <v>294</v>
      </c>
      <c r="D14" s="14">
        <f>C14+D13</f>
        <v>5136</v>
      </c>
    </row>
    <row r="15" ht="15.6" spans="1:4">
      <c r="A15" s="14">
        <v>4</v>
      </c>
      <c r="B15" s="14" t="s">
        <v>339</v>
      </c>
      <c r="C15" s="14">
        <v>261</v>
      </c>
      <c r="D15" s="14">
        <f>D14+C15</f>
        <v>5397</v>
      </c>
    </row>
    <row r="16" ht="15.6" spans="1:4">
      <c r="A16" s="14"/>
      <c r="B16" s="14"/>
      <c r="C16" s="14"/>
      <c r="D16" s="14"/>
    </row>
  </sheetData>
  <mergeCells count="28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2:B12"/>
  </mergeCells>
  <pageMargins left="0.699305555555556" right="0.699305555555556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"/>
  <sheetViews>
    <sheetView workbookViewId="0">
      <selection activeCell="F20" sqref="F20"/>
    </sheetView>
  </sheetViews>
  <sheetFormatPr defaultColWidth="9" defaultRowHeight="14.4"/>
  <cols>
    <col min="11" max="11" width="36" customWidth="1"/>
  </cols>
  <sheetData>
    <row r="1" ht="15.6" spans="1:8">
      <c r="A1" s="2" t="s">
        <v>426</v>
      </c>
      <c r="B1" s="3"/>
      <c r="C1" s="3"/>
      <c r="D1" s="3"/>
      <c r="E1" s="3"/>
      <c r="F1" s="3"/>
      <c r="G1" s="3"/>
      <c r="H1" s="4"/>
    </row>
    <row r="2" ht="16.35" spans="1:8">
      <c r="A2" s="5" t="s">
        <v>242</v>
      </c>
      <c r="B2" s="6"/>
      <c r="C2" s="6" t="s">
        <v>427</v>
      </c>
      <c r="D2" s="6"/>
      <c r="E2" s="6"/>
      <c r="F2" s="6"/>
      <c r="G2" s="6"/>
      <c r="H2" s="7"/>
    </row>
    <row r="3" ht="15.6" spans="1:11">
      <c r="A3" s="2" t="s">
        <v>244</v>
      </c>
      <c r="B3" s="3"/>
      <c r="C3" s="3" t="s">
        <v>33</v>
      </c>
      <c r="D3" s="3"/>
      <c r="E3" s="3" t="s">
        <v>245</v>
      </c>
      <c r="F3" s="3"/>
      <c r="G3" s="3" t="s">
        <v>246</v>
      </c>
      <c r="H3" s="4"/>
      <c r="J3" s="14" t="s">
        <v>428</v>
      </c>
      <c r="K3" s="14" t="s">
        <v>429</v>
      </c>
    </row>
    <row r="4" ht="15.6" spans="1:10">
      <c r="A4" s="8" t="s">
        <v>247</v>
      </c>
      <c r="B4" s="9"/>
      <c r="C4" s="9" t="s">
        <v>430</v>
      </c>
      <c r="D4" s="9"/>
      <c r="E4" s="9" t="s">
        <v>249</v>
      </c>
      <c r="F4" s="9"/>
      <c r="G4" s="9" t="s">
        <v>431</v>
      </c>
      <c r="H4" s="10"/>
      <c r="I4" s="14" t="s">
        <v>363</v>
      </c>
      <c r="J4" s="14" t="s">
        <v>428</v>
      </c>
    </row>
    <row r="5" ht="15.6" spans="1:10">
      <c r="A5" s="8" t="s">
        <v>251</v>
      </c>
      <c r="B5" s="9"/>
      <c r="C5" s="9" t="s">
        <v>432</v>
      </c>
      <c r="D5" s="9"/>
      <c r="E5" s="9" t="s">
        <v>252</v>
      </c>
      <c r="F5" s="9"/>
      <c r="G5" s="9" t="s">
        <v>139</v>
      </c>
      <c r="H5" s="10"/>
      <c r="I5" s="14" t="s">
        <v>365</v>
      </c>
      <c r="J5" s="14">
        <f>11126/9900</f>
        <v>1.12383838383838</v>
      </c>
    </row>
    <row r="6" ht="15.6" spans="1:8">
      <c r="A6" s="8" t="s">
        <v>254</v>
      </c>
      <c r="B6" s="9"/>
      <c r="C6" s="9" t="s">
        <v>433</v>
      </c>
      <c r="D6" s="9"/>
      <c r="E6" s="9" t="s">
        <v>256</v>
      </c>
      <c r="F6" s="9"/>
      <c r="G6" s="9" t="s">
        <v>431</v>
      </c>
      <c r="H6" s="10"/>
    </row>
    <row r="7" ht="15.6" spans="1:8">
      <c r="A7" s="8" t="s">
        <v>258</v>
      </c>
      <c r="B7" s="9"/>
      <c r="C7" s="9" t="s">
        <v>432</v>
      </c>
      <c r="D7" s="9"/>
      <c r="E7" s="9" t="s">
        <v>259</v>
      </c>
      <c r="F7" s="9"/>
      <c r="G7" s="9" t="s">
        <v>139</v>
      </c>
      <c r="H7" s="10"/>
    </row>
    <row r="8" ht="16.35" spans="1:8">
      <c r="A8" s="11" t="s">
        <v>260</v>
      </c>
      <c r="B8" s="12"/>
      <c r="C8" s="12">
        <v>11126</v>
      </c>
      <c r="D8" s="12"/>
      <c r="E8" s="12" t="s">
        <v>261</v>
      </c>
      <c r="F8" s="12"/>
      <c r="G8" s="12">
        <v>15439</v>
      </c>
      <c r="H8" s="13"/>
    </row>
    <row r="10" ht="15.6" spans="1:4">
      <c r="A10" s="14" t="s">
        <v>262</v>
      </c>
      <c r="B10" s="14" t="s">
        <v>263</v>
      </c>
      <c r="C10" s="14" t="s">
        <v>264</v>
      </c>
      <c r="D10" s="14" t="s">
        <v>265</v>
      </c>
    </row>
    <row r="11" ht="15.6" spans="1:4">
      <c r="A11" s="14">
        <v>1</v>
      </c>
      <c r="B11" s="14" t="s">
        <v>337</v>
      </c>
      <c r="C11" s="14">
        <v>11126</v>
      </c>
      <c r="D11" s="14">
        <v>11126</v>
      </c>
    </row>
    <row r="12" ht="15.6" spans="1:4">
      <c r="A12" s="14">
        <v>2</v>
      </c>
      <c r="B12" s="14" t="s">
        <v>338</v>
      </c>
      <c r="C12" s="14">
        <v>1630</v>
      </c>
      <c r="D12" s="14">
        <f>SUM(C11:C12)</f>
        <v>12756</v>
      </c>
    </row>
    <row r="13" ht="15.6" spans="1:11">
      <c r="A13" s="14">
        <v>3</v>
      </c>
      <c r="B13" s="14" t="s">
        <v>339</v>
      </c>
      <c r="C13" s="14">
        <v>935</v>
      </c>
      <c r="D13" s="14">
        <f>SUM(C11:C13)</f>
        <v>13691</v>
      </c>
      <c r="J13" s="15"/>
      <c r="K13" s="15"/>
    </row>
    <row r="14" ht="15.6" spans="1:4">
      <c r="A14" s="14">
        <v>4</v>
      </c>
      <c r="B14" s="14" t="s">
        <v>340</v>
      </c>
      <c r="C14" s="1">
        <v>552</v>
      </c>
      <c r="D14" s="1">
        <f>C14+D13</f>
        <v>14243</v>
      </c>
    </row>
    <row r="15" ht="15.6" spans="1:4">
      <c r="A15" s="1">
        <v>2017.08</v>
      </c>
      <c r="B15" s="1"/>
      <c r="C15" s="1">
        <f>SUM(C11:C14)</f>
        <v>14243</v>
      </c>
      <c r="D15" s="1">
        <v>14243</v>
      </c>
    </row>
    <row r="16" ht="15.6" spans="1:4">
      <c r="A16" s="1">
        <v>5</v>
      </c>
      <c r="B16" s="1" t="s">
        <v>341</v>
      </c>
      <c r="C16" s="1">
        <v>421</v>
      </c>
      <c r="D16" s="1">
        <f>D15+C16</f>
        <v>14664</v>
      </c>
    </row>
    <row r="17" ht="15.6" spans="1:4">
      <c r="A17" s="1">
        <v>6</v>
      </c>
      <c r="B17" s="1" t="s">
        <v>342</v>
      </c>
      <c r="C17" s="1">
        <v>331</v>
      </c>
      <c r="D17" s="1">
        <f>D16+C17</f>
        <v>14995</v>
      </c>
    </row>
    <row r="18" ht="15.6" spans="1:4">
      <c r="A18" s="1">
        <v>7</v>
      </c>
      <c r="B18" s="1" t="s">
        <v>391</v>
      </c>
      <c r="C18" s="1">
        <v>219</v>
      </c>
      <c r="D18" s="1">
        <f>C18+D17</f>
        <v>15214</v>
      </c>
    </row>
    <row r="19" ht="15.6" spans="1:4">
      <c r="A19" s="1">
        <v>8</v>
      </c>
      <c r="B19" s="1" t="s">
        <v>392</v>
      </c>
      <c r="C19" s="1">
        <v>225</v>
      </c>
      <c r="D19" s="1">
        <f>C19+D18</f>
        <v>15439</v>
      </c>
    </row>
    <row r="20" ht="15.6" spans="1:4">
      <c r="A20" s="1">
        <v>2017.09</v>
      </c>
      <c r="B20" s="1"/>
      <c r="C20" s="1">
        <f>SUM(C16:C19)</f>
        <v>1196</v>
      </c>
      <c r="D20" s="1">
        <v>15439</v>
      </c>
    </row>
    <row r="21" ht="15.6" spans="1:4">
      <c r="A21" s="1"/>
      <c r="B21" s="1"/>
      <c r="C21" s="1"/>
      <c r="D21" s="1"/>
    </row>
    <row r="22" ht="15.6" spans="1:4">
      <c r="A22" s="1"/>
      <c r="B22" s="1"/>
      <c r="C22" s="1"/>
      <c r="D22" s="1"/>
    </row>
    <row r="23" ht="15.6" spans="1:4">
      <c r="A23" s="1"/>
      <c r="B23" s="1"/>
      <c r="C23" s="1"/>
      <c r="D23" s="1"/>
    </row>
    <row r="24" ht="15.6" spans="1:4">
      <c r="A24" s="1"/>
      <c r="B24" s="1"/>
      <c r="C24" s="1"/>
      <c r="D24" s="1"/>
    </row>
    <row r="25" ht="15.6" spans="1:4">
      <c r="A25" s="1"/>
      <c r="B25" s="1"/>
      <c r="C25" s="1"/>
      <c r="D25" s="1"/>
    </row>
    <row r="26" ht="15.6" spans="1:4">
      <c r="A26" s="1"/>
      <c r="B26" s="1"/>
      <c r="C26" s="1"/>
      <c r="D26" s="1"/>
    </row>
    <row r="27" ht="15.6" spans="1:4">
      <c r="A27" s="1"/>
      <c r="B27" s="1"/>
      <c r="C27" s="1"/>
      <c r="D27" s="1"/>
    </row>
    <row r="28" ht="15.6" spans="1:4">
      <c r="A28" s="1"/>
      <c r="B28" s="1"/>
      <c r="C28" s="1"/>
      <c r="D28" s="1"/>
    </row>
  </sheetData>
  <mergeCells count="29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5:B15"/>
    <mergeCell ref="A20:B20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5"/>
  <sheetViews>
    <sheetView tabSelected="1" topLeftCell="F1" workbookViewId="0">
      <selection activeCell="T37" sqref="T37"/>
    </sheetView>
  </sheetViews>
  <sheetFormatPr defaultColWidth="9" defaultRowHeight="15.6"/>
  <cols>
    <col min="1" max="1" width="9" style="14"/>
    <col min="2" max="18" width="12.5" style="14" customWidth="1"/>
    <col min="19" max="19" width="12.0462962962963" style="14" customWidth="1"/>
    <col min="20" max="20" width="12.5" style="14" customWidth="1"/>
    <col min="21" max="16384" width="9" style="14"/>
  </cols>
  <sheetData>
    <row r="1" spans="2:20"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157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12</v>
      </c>
      <c r="O1" s="14" t="s">
        <v>13</v>
      </c>
      <c r="P1" s="14" t="s">
        <v>14</v>
      </c>
      <c r="Q1" s="14" t="s">
        <v>15</v>
      </c>
      <c r="R1" s="14" t="s">
        <v>16</v>
      </c>
      <c r="S1" s="14" t="s">
        <v>17</v>
      </c>
      <c r="T1" s="14" t="s">
        <v>18</v>
      </c>
    </row>
    <row r="2" spans="1:20">
      <c r="A2" s="14" t="s">
        <v>158</v>
      </c>
      <c r="B2" s="14" t="s">
        <v>20</v>
      </c>
      <c r="C2" s="14" t="s">
        <v>21</v>
      </c>
      <c r="D2" s="14" t="s">
        <v>22</v>
      </c>
      <c r="E2" s="14" t="s">
        <v>23</v>
      </c>
      <c r="F2" s="14" t="s">
        <v>24</v>
      </c>
      <c r="G2" s="14" t="s">
        <v>25</v>
      </c>
      <c r="H2" s="14" t="s">
        <v>26</v>
      </c>
      <c r="I2" s="14" t="s">
        <v>27</v>
      </c>
      <c r="J2" s="14" t="s">
        <v>28</v>
      </c>
      <c r="K2" s="14" t="s">
        <v>29</v>
      </c>
      <c r="L2" s="14" t="s">
        <v>29</v>
      </c>
      <c r="M2" s="14" t="s">
        <v>30</v>
      </c>
      <c r="N2" s="14" t="s">
        <v>31</v>
      </c>
      <c r="O2" s="14" t="s">
        <v>32</v>
      </c>
      <c r="P2" s="14" t="s">
        <v>32</v>
      </c>
      <c r="Q2" s="14" t="s">
        <v>33</v>
      </c>
      <c r="R2" s="14" t="s">
        <v>34</v>
      </c>
      <c r="S2" s="14" t="s">
        <v>35</v>
      </c>
      <c r="T2" s="14" t="s">
        <v>36</v>
      </c>
    </row>
    <row r="3" spans="1:20">
      <c r="A3" s="14" t="s">
        <v>37</v>
      </c>
      <c r="B3" s="14" t="s">
        <v>38</v>
      </c>
      <c r="C3" s="14" t="s">
        <v>38</v>
      </c>
      <c r="D3" s="14" t="s">
        <v>38</v>
      </c>
      <c r="E3" s="14" t="s">
        <v>38</v>
      </c>
      <c r="F3" s="14" t="s">
        <v>38</v>
      </c>
      <c r="G3" s="14" t="s">
        <v>38</v>
      </c>
      <c r="H3" s="14" t="s">
        <v>38</v>
      </c>
      <c r="I3" s="14" t="s">
        <v>38</v>
      </c>
      <c r="J3" s="14" t="s">
        <v>38</v>
      </c>
      <c r="K3" s="14" t="s">
        <v>38</v>
      </c>
      <c r="L3" s="14" t="s">
        <v>38</v>
      </c>
      <c r="M3" s="14" t="s">
        <v>38</v>
      </c>
      <c r="N3" s="14" t="s">
        <v>38</v>
      </c>
      <c r="O3" s="14" t="s">
        <v>38</v>
      </c>
      <c r="P3" s="14" t="s">
        <v>38</v>
      </c>
      <c r="Q3" s="14" t="s">
        <v>38</v>
      </c>
      <c r="R3" s="14" t="s">
        <v>38</v>
      </c>
      <c r="S3" s="14" t="s">
        <v>38</v>
      </c>
      <c r="T3" s="14" t="s">
        <v>38</v>
      </c>
    </row>
    <row r="4" spans="1:20">
      <c r="A4" s="14" t="s">
        <v>39</v>
      </c>
      <c r="B4" s="14">
        <v>34</v>
      </c>
      <c r="C4" s="14">
        <v>24</v>
      </c>
      <c r="D4" s="14">
        <v>14</v>
      </c>
      <c r="E4" s="14">
        <v>11</v>
      </c>
      <c r="F4" s="14">
        <v>12</v>
      </c>
      <c r="G4" s="14" t="s">
        <v>45</v>
      </c>
      <c r="H4" s="14">
        <v>7</v>
      </c>
      <c r="I4" s="14">
        <v>13</v>
      </c>
      <c r="J4" s="14">
        <v>10</v>
      </c>
      <c r="K4" s="14">
        <v>15</v>
      </c>
      <c r="L4" s="14">
        <v>16</v>
      </c>
      <c r="M4" s="14">
        <v>9</v>
      </c>
      <c r="N4" s="14">
        <v>5</v>
      </c>
      <c r="O4" s="14">
        <v>22</v>
      </c>
      <c r="P4" s="14">
        <v>21</v>
      </c>
      <c r="Q4" s="14">
        <v>11</v>
      </c>
      <c r="R4" s="14">
        <v>10</v>
      </c>
      <c r="S4" s="14">
        <v>18</v>
      </c>
      <c r="T4" s="14">
        <v>7</v>
      </c>
    </row>
    <row r="5" spans="1:20">
      <c r="A5" s="14" t="s">
        <v>57</v>
      </c>
      <c r="B5" s="14">
        <v>39</v>
      </c>
      <c r="C5" s="14">
        <v>17</v>
      </c>
      <c r="D5" s="14" t="s">
        <v>159</v>
      </c>
      <c r="E5" s="14">
        <v>10</v>
      </c>
      <c r="F5" s="14" t="s">
        <v>160</v>
      </c>
      <c r="G5" s="14" t="s">
        <v>63</v>
      </c>
      <c r="H5" s="14">
        <v>6</v>
      </c>
      <c r="I5" s="14">
        <v>14</v>
      </c>
      <c r="J5" s="14" t="s">
        <v>160</v>
      </c>
      <c r="K5" s="14" t="s">
        <v>67</v>
      </c>
      <c r="L5" s="14">
        <v>14</v>
      </c>
      <c r="M5" s="14">
        <v>4</v>
      </c>
      <c r="N5" s="14" t="s">
        <v>69</v>
      </c>
      <c r="O5" s="14">
        <v>18</v>
      </c>
      <c r="P5" s="14">
        <v>17</v>
      </c>
      <c r="Q5" s="14" t="s">
        <v>160</v>
      </c>
      <c r="R5" s="14">
        <v>3</v>
      </c>
      <c r="S5" s="14">
        <v>11</v>
      </c>
      <c r="T5" s="14" t="s">
        <v>161</v>
      </c>
    </row>
    <row r="6" spans="1:20">
      <c r="A6" s="14" t="s">
        <v>76</v>
      </c>
      <c r="B6" s="14" t="s">
        <v>38</v>
      </c>
      <c r="C6" s="14">
        <v>27</v>
      </c>
      <c r="D6" s="14">
        <v>14</v>
      </c>
      <c r="E6" s="14">
        <v>12</v>
      </c>
      <c r="F6" s="14">
        <v>10</v>
      </c>
      <c r="G6" s="14" t="s">
        <v>82</v>
      </c>
      <c r="H6" s="14">
        <v>4</v>
      </c>
      <c r="I6" s="14">
        <v>14</v>
      </c>
      <c r="J6" s="14" t="s">
        <v>160</v>
      </c>
      <c r="K6" s="14">
        <v>15</v>
      </c>
      <c r="L6" s="14">
        <v>18</v>
      </c>
      <c r="M6" s="14">
        <v>6</v>
      </c>
      <c r="N6" s="14" t="s">
        <v>87</v>
      </c>
      <c r="O6" s="14">
        <v>27</v>
      </c>
      <c r="P6" s="14">
        <v>24</v>
      </c>
      <c r="Q6" s="1" t="s">
        <v>159</v>
      </c>
      <c r="R6" s="14">
        <v>5</v>
      </c>
      <c r="S6" s="14">
        <v>13</v>
      </c>
      <c r="T6" s="14" t="s">
        <v>162</v>
      </c>
    </row>
    <row r="7" spans="1:20">
      <c r="A7" s="14" t="s">
        <v>94</v>
      </c>
      <c r="B7" s="14" t="s">
        <v>38</v>
      </c>
      <c r="C7" s="14">
        <v>30</v>
      </c>
      <c r="D7" s="14">
        <v>12</v>
      </c>
      <c r="E7" s="14">
        <v>14</v>
      </c>
      <c r="F7" s="14">
        <v>20</v>
      </c>
      <c r="G7" s="14" t="s">
        <v>99</v>
      </c>
      <c r="H7" s="14">
        <v>8</v>
      </c>
      <c r="I7" s="14">
        <v>23</v>
      </c>
      <c r="J7" s="14">
        <v>11</v>
      </c>
      <c r="K7" s="14">
        <v>17</v>
      </c>
      <c r="L7" s="14">
        <v>20</v>
      </c>
      <c r="M7" s="14">
        <v>7</v>
      </c>
      <c r="N7" s="14">
        <v>8</v>
      </c>
      <c r="O7" s="14">
        <v>31</v>
      </c>
      <c r="P7" s="14">
        <v>31</v>
      </c>
      <c r="Q7" s="1">
        <v>11</v>
      </c>
      <c r="R7" s="14">
        <v>6</v>
      </c>
      <c r="S7" s="14">
        <v>12</v>
      </c>
      <c r="T7" s="14">
        <v>6</v>
      </c>
    </row>
    <row r="8" spans="1:20">
      <c r="A8" s="14" t="s">
        <v>109</v>
      </c>
      <c r="B8" s="14">
        <v>48</v>
      </c>
      <c r="C8" s="14">
        <v>32</v>
      </c>
      <c r="D8" s="14" t="s">
        <v>163</v>
      </c>
      <c r="E8" s="14">
        <v>15</v>
      </c>
      <c r="F8" s="14">
        <v>11</v>
      </c>
      <c r="G8" s="14" t="s">
        <v>115</v>
      </c>
      <c r="H8" s="14">
        <v>8</v>
      </c>
      <c r="I8" s="14">
        <v>29</v>
      </c>
      <c r="J8" s="14" t="s">
        <v>67</v>
      </c>
      <c r="K8" s="14">
        <v>22</v>
      </c>
      <c r="L8" s="14">
        <v>24</v>
      </c>
      <c r="M8" s="14">
        <v>6</v>
      </c>
      <c r="N8" s="14">
        <v>7</v>
      </c>
      <c r="O8" s="14">
        <v>26</v>
      </c>
      <c r="P8" s="14">
        <v>27</v>
      </c>
      <c r="Q8" s="1" t="s">
        <v>67</v>
      </c>
      <c r="R8" s="14">
        <v>5</v>
      </c>
      <c r="S8" s="14">
        <v>12</v>
      </c>
      <c r="T8" s="14">
        <v>4</v>
      </c>
    </row>
    <row r="9" spans="1:20">
      <c r="A9" s="14" t="s">
        <v>123</v>
      </c>
      <c r="B9" s="14" t="s">
        <v>38</v>
      </c>
      <c r="C9" s="14">
        <v>32</v>
      </c>
      <c r="D9" s="14">
        <v>10</v>
      </c>
      <c r="E9" s="14" t="s">
        <v>163</v>
      </c>
      <c r="F9" s="14">
        <v>19</v>
      </c>
      <c r="G9" s="14" t="s">
        <v>127</v>
      </c>
      <c r="H9" s="14">
        <v>4</v>
      </c>
      <c r="I9" s="14">
        <v>32</v>
      </c>
      <c r="J9" s="14">
        <v>11</v>
      </c>
      <c r="K9" s="14">
        <v>32</v>
      </c>
      <c r="L9" s="14">
        <v>36</v>
      </c>
      <c r="M9" s="14">
        <v>6</v>
      </c>
      <c r="N9" s="14">
        <v>8</v>
      </c>
      <c r="O9" s="14">
        <v>25</v>
      </c>
      <c r="P9" s="14">
        <v>26</v>
      </c>
      <c r="Q9" s="1">
        <v>11</v>
      </c>
      <c r="R9" s="14">
        <v>6</v>
      </c>
      <c r="S9" s="14">
        <v>15</v>
      </c>
      <c r="T9" s="14">
        <v>8</v>
      </c>
    </row>
    <row r="10" spans="1:20">
      <c r="A10" s="14" t="s">
        <v>164</v>
      </c>
      <c r="B10" s="14" t="s">
        <v>165</v>
      </c>
      <c r="C10" s="14" t="s">
        <v>166</v>
      </c>
      <c r="D10" s="14" t="s">
        <v>167</v>
      </c>
      <c r="E10" s="14" t="s">
        <v>168</v>
      </c>
      <c r="F10" s="14" t="s">
        <v>169</v>
      </c>
      <c r="G10" s="14" t="s">
        <v>170</v>
      </c>
      <c r="H10" s="14" t="s">
        <v>171</v>
      </c>
      <c r="I10" s="14" t="s">
        <v>172</v>
      </c>
      <c r="J10" s="14" t="s">
        <v>173</v>
      </c>
      <c r="K10" s="14" t="s">
        <v>174</v>
      </c>
      <c r="L10" s="14" t="s">
        <v>175</v>
      </c>
      <c r="M10" s="14" t="s">
        <v>176</v>
      </c>
      <c r="N10" s="14" t="s">
        <v>177</v>
      </c>
      <c r="O10" s="14" t="s">
        <v>178</v>
      </c>
      <c r="P10" s="14" t="s">
        <v>179</v>
      </c>
      <c r="Q10" s="1" t="s">
        <v>180</v>
      </c>
      <c r="R10" s="14" t="s">
        <v>181</v>
      </c>
      <c r="S10" s="14" t="s">
        <v>182</v>
      </c>
      <c r="T10" s="14" t="s">
        <v>183</v>
      </c>
    </row>
    <row r="11" spans="1:20">
      <c r="A11" s="14" t="s">
        <v>37</v>
      </c>
      <c r="C11" s="14">
        <v>49</v>
      </c>
      <c r="D11" s="14">
        <v>33</v>
      </c>
      <c r="E11" s="14">
        <v>25</v>
      </c>
      <c r="F11" s="14">
        <v>25</v>
      </c>
      <c r="G11" s="14">
        <v>40</v>
      </c>
      <c r="H11" s="14">
        <v>11</v>
      </c>
      <c r="I11" s="14">
        <v>13</v>
      </c>
      <c r="J11" s="14">
        <v>19</v>
      </c>
      <c r="K11" s="14">
        <v>54</v>
      </c>
      <c r="L11" s="14">
        <v>57</v>
      </c>
      <c r="M11" s="14">
        <v>16</v>
      </c>
      <c r="N11" s="14" t="s">
        <v>67</v>
      </c>
      <c r="O11" s="14">
        <v>47</v>
      </c>
      <c r="P11" s="14">
        <v>44</v>
      </c>
      <c r="Q11" s="43">
        <v>13</v>
      </c>
      <c r="R11" s="14">
        <v>8</v>
      </c>
      <c r="S11" s="14">
        <v>16</v>
      </c>
      <c r="T11" s="14">
        <v>8</v>
      </c>
    </row>
    <row r="12" spans="1:20">
      <c r="A12" s="14" t="s">
        <v>39</v>
      </c>
      <c r="C12" s="14">
        <v>59</v>
      </c>
      <c r="D12" s="14">
        <v>68</v>
      </c>
      <c r="E12" s="14">
        <v>55</v>
      </c>
      <c r="F12" s="14">
        <v>87</v>
      </c>
      <c r="G12" s="14">
        <v>77</v>
      </c>
      <c r="H12" s="14">
        <v>33</v>
      </c>
      <c r="I12" s="14">
        <v>49</v>
      </c>
      <c r="J12" s="14">
        <v>51</v>
      </c>
      <c r="K12" s="14">
        <v>53</v>
      </c>
      <c r="L12" s="14">
        <v>65</v>
      </c>
      <c r="M12" s="14">
        <v>39</v>
      </c>
      <c r="N12" s="14">
        <v>33</v>
      </c>
      <c r="O12" s="14">
        <v>73</v>
      </c>
      <c r="P12" s="14">
        <v>69</v>
      </c>
      <c r="Q12" s="14">
        <v>34</v>
      </c>
      <c r="R12" s="14">
        <v>34</v>
      </c>
      <c r="S12" s="14">
        <v>38</v>
      </c>
      <c r="T12" s="14">
        <v>35</v>
      </c>
    </row>
    <row r="13" spans="1:20">
      <c r="A13" s="14" t="s">
        <v>57</v>
      </c>
      <c r="C13" s="14">
        <v>79</v>
      </c>
      <c r="D13" s="14">
        <v>72</v>
      </c>
      <c r="E13" s="14">
        <v>56</v>
      </c>
      <c r="F13" s="14">
        <v>84</v>
      </c>
      <c r="G13" s="14">
        <v>59</v>
      </c>
      <c r="H13" s="14">
        <v>15</v>
      </c>
      <c r="I13" s="14">
        <v>47</v>
      </c>
      <c r="J13" s="14">
        <v>50</v>
      </c>
      <c r="K13" s="14">
        <v>53</v>
      </c>
      <c r="L13" s="14">
        <v>73</v>
      </c>
      <c r="M13" s="14">
        <v>45</v>
      </c>
      <c r="N13" s="14">
        <v>31</v>
      </c>
      <c r="O13" s="14">
        <v>52</v>
      </c>
      <c r="P13" s="14">
        <v>50</v>
      </c>
      <c r="Q13" s="14">
        <v>35</v>
      </c>
      <c r="R13" s="14">
        <v>21</v>
      </c>
      <c r="S13" s="14">
        <v>33</v>
      </c>
      <c r="T13" s="14">
        <v>31</v>
      </c>
    </row>
    <row r="14" spans="1:20">
      <c r="A14" s="14" t="s">
        <v>76</v>
      </c>
      <c r="C14" s="14">
        <v>58</v>
      </c>
      <c r="D14" s="14">
        <v>76</v>
      </c>
      <c r="E14" s="14">
        <v>58</v>
      </c>
      <c r="F14" s="14">
        <v>84</v>
      </c>
      <c r="G14" s="14">
        <v>49</v>
      </c>
      <c r="H14" s="14">
        <v>11</v>
      </c>
      <c r="I14" s="14">
        <v>60</v>
      </c>
      <c r="J14" s="14">
        <v>61</v>
      </c>
      <c r="K14" s="14">
        <v>49</v>
      </c>
      <c r="L14" s="14">
        <v>52</v>
      </c>
      <c r="M14" s="14">
        <v>38</v>
      </c>
      <c r="N14" s="14">
        <v>20</v>
      </c>
      <c r="O14" s="14">
        <v>83</v>
      </c>
      <c r="P14" s="14">
        <v>78</v>
      </c>
      <c r="Q14" s="14">
        <v>32</v>
      </c>
      <c r="R14" s="14">
        <v>25</v>
      </c>
      <c r="S14" s="14">
        <v>40</v>
      </c>
      <c r="T14" s="14">
        <v>30</v>
      </c>
    </row>
    <row r="15" spans="1:20">
      <c r="A15" s="14" t="s">
        <v>94</v>
      </c>
      <c r="C15" s="14">
        <v>88</v>
      </c>
      <c r="D15" s="14">
        <v>94</v>
      </c>
      <c r="E15" s="14">
        <v>56</v>
      </c>
      <c r="F15" s="14">
        <v>81</v>
      </c>
      <c r="G15" s="14">
        <v>67</v>
      </c>
      <c r="H15" s="14">
        <v>13</v>
      </c>
      <c r="I15" s="14">
        <v>93</v>
      </c>
      <c r="J15" s="14">
        <v>47</v>
      </c>
      <c r="K15" s="14">
        <v>45</v>
      </c>
      <c r="L15" s="14">
        <v>63</v>
      </c>
      <c r="M15" s="14">
        <v>28</v>
      </c>
      <c r="N15" s="14">
        <v>24</v>
      </c>
      <c r="O15" s="14">
        <v>79</v>
      </c>
      <c r="P15" s="14">
        <v>86</v>
      </c>
      <c r="Q15" s="14">
        <v>35</v>
      </c>
      <c r="R15" s="14">
        <v>18</v>
      </c>
      <c r="S15" s="14">
        <v>26</v>
      </c>
      <c r="T15" s="14">
        <v>17</v>
      </c>
    </row>
    <row r="16" spans="1:20">
      <c r="A16" s="14" t="s">
        <v>109</v>
      </c>
      <c r="C16" s="14">
        <v>76</v>
      </c>
      <c r="D16" s="14">
        <v>68</v>
      </c>
      <c r="E16" s="14">
        <v>41</v>
      </c>
      <c r="F16" s="14">
        <v>61</v>
      </c>
      <c r="G16" s="14">
        <v>63</v>
      </c>
      <c r="H16" s="14" t="s">
        <v>163</v>
      </c>
      <c r="I16" s="14" t="s">
        <v>139</v>
      </c>
      <c r="J16" s="14">
        <v>41</v>
      </c>
      <c r="K16" s="14">
        <v>72</v>
      </c>
      <c r="L16" s="14">
        <v>83</v>
      </c>
      <c r="M16" s="14">
        <v>37</v>
      </c>
      <c r="N16" s="14">
        <v>25</v>
      </c>
      <c r="O16" s="14">
        <v>79</v>
      </c>
      <c r="P16" s="14">
        <v>79</v>
      </c>
      <c r="Q16" s="14">
        <v>32</v>
      </c>
      <c r="R16" s="14">
        <v>34</v>
      </c>
      <c r="S16" s="14">
        <v>32</v>
      </c>
      <c r="T16" s="14">
        <v>28</v>
      </c>
    </row>
    <row r="17" spans="1:20">
      <c r="A17" s="14" t="s">
        <v>123</v>
      </c>
      <c r="C17" s="14">
        <v>77</v>
      </c>
      <c r="D17" s="14">
        <v>91</v>
      </c>
      <c r="E17" s="14">
        <v>48</v>
      </c>
      <c r="F17" s="14">
        <v>65</v>
      </c>
      <c r="G17" s="14">
        <v>66</v>
      </c>
      <c r="H17" s="14" t="s">
        <v>184</v>
      </c>
      <c r="I17" s="14" t="s">
        <v>139</v>
      </c>
      <c r="J17" s="14">
        <v>47</v>
      </c>
      <c r="K17" s="14">
        <v>79</v>
      </c>
      <c r="L17" s="14">
        <v>92</v>
      </c>
      <c r="M17" s="14">
        <v>40</v>
      </c>
      <c r="N17" s="14">
        <v>29</v>
      </c>
      <c r="O17" s="14">
        <v>81</v>
      </c>
      <c r="P17" s="14">
        <v>85</v>
      </c>
      <c r="Q17" s="14">
        <v>38</v>
      </c>
      <c r="R17" s="14">
        <v>40</v>
      </c>
      <c r="S17" s="14">
        <v>31</v>
      </c>
      <c r="T17" s="14">
        <v>28</v>
      </c>
    </row>
    <row r="18" spans="1:20">
      <c r="A18" s="14" t="s">
        <v>185</v>
      </c>
      <c r="B18" s="14" t="s">
        <v>186</v>
      </c>
      <c r="C18" s="14" t="s">
        <v>187</v>
      </c>
      <c r="D18" s="14" t="s">
        <v>188</v>
      </c>
      <c r="E18" s="14" t="s">
        <v>189</v>
      </c>
      <c r="F18" s="14" t="s">
        <v>190</v>
      </c>
      <c r="G18" s="14" t="s">
        <v>191</v>
      </c>
      <c r="H18" s="14" t="s">
        <v>192</v>
      </c>
      <c r="I18" s="14" t="s">
        <v>193</v>
      </c>
      <c r="J18" s="14" t="s">
        <v>194</v>
      </c>
      <c r="K18" s="14" t="s">
        <v>195</v>
      </c>
      <c r="L18" s="14" t="s">
        <v>196</v>
      </c>
      <c r="M18" s="14" t="s">
        <v>197</v>
      </c>
      <c r="N18" s="14" t="s">
        <v>198</v>
      </c>
      <c r="O18" s="14" t="s">
        <v>199</v>
      </c>
      <c r="P18" s="14" t="s">
        <v>200</v>
      </c>
      <c r="Q18" s="14" t="s">
        <v>201</v>
      </c>
      <c r="R18" s="14" t="s">
        <v>202</v>
      </c>
      <c r="S18" s="14" t="s">
        <v>203</v>
      </c>
      <c r="T18" s="14" t="s">
        <v>204</v>
      </c>
    </row>
    <row r="19" spans="1:19">
      <c r="A19" s="14" t="s">
        <v>37</v>
      </c>
      <c r="E19" s="14">
        <v>38</v>
      </c>
      <c r="F19" s="14">
        <v>62</v>
      </c>
      <c r="G19" s="14">
        <v>70</v>
      </c>
      <c r="H19" s="14">
        <v>15</v>
      </c>
      <c r="J19" s="14">
        <v>64</v>
      </c>
      <c r="M19" s="14">
        <v>32</v>
      </c>
      <c r="N19" s="14">
        <v>26</v>
      </c>
      <c r="Q19" s="14">
        <v>35</v>
      </c>
      <c r="R19" s="14">
        <v>39</v>
      </c>
      <c r="S19" s="14">
        <v>24</v>
      </c>
    </row>
    <row r="20" spans="1:19">
      <c r="A20" s="14" t="s">
        <v>39</v>
      </c>
      <c r="E20" s="14">
        <v>49</v>
      </c>
      <c r="F20" s="14" t="s">
        <v>139</v>
      </c>
      <c r="G20" s="14">
        <v>81</v>
      </c>
      <c r="H20" s="14">
        <v>32</v>
      </c>
      <c r="J20" s="14" t="s">
        <v>139</v>
      </c>
      <c r="M20" s="14">
        <v>48</v>
      </c>
      <c r="N20" s="14">
        <v>64</v>
      </c>
      <c r="Q20" s="14">
        <v>54</v>
      </c>
      <c r="R20" s="14">
        <v>47</v>
      </c>
      <c r="S20" s="14">
        <v>39</v>
      </c>
    </row>
    <row r="21" spans="1:19">
      <c r="A21" s="14" t="s">
        <v>57</v>
      </c>
      <c r="E21" s="14">
        <v>39</v>
      </c>
      <c r="F21" s="14" t="s">
        <v>139</v>
      </c>
      <c r="G21" s="14">
        <v>60</v>
      </c>
      <c r="H21" s="14">
        <v>32</v>
      </c>
      <c r="J21" s="14" t="s">
        <v>139</v>
      </c>
      <c r="M21" s="14">
        <v>34</v>
      </c>
      <c r="N21" s="14">
        <v>58</v>
      </c>
      <c r="Q21" s="14">
        <v>54</v>
      </c>
      <c r="R21" s="14">
        <v>46</v>
      </c>
      <c r="S21" s="14">
        <v>33</v>
      </c>
    </row>
    <row r="22" spans="1:19">
      <c r="A22" s="14" t="s">
        <v>76</v>
      </c>
      <c r="E22" s="14">
        <v>52</v>
      </c>
      <c r="F22" s="14">
        <v>96</v>
      </c>
      <c r="G22" s="14">
        <v>69</v>
      </c>
      <c r="H22" s="14">
        <v>29</v>
      </c>
      <c r="J22" s="14" t="s">
        <v>139</v>
      </c>
      <c r="M22" s="14">
        <v>50</v>
      </c>
      <c r="N22" s="14">
        <v>59</v>
      </c>
      <c r="Q22" s="14">
        <v>59</v>
      </c>
      <c r="R22" s="14" t="s">
        <v>139</v>
      </c>
      <c r="S22" s="14">
        <v>48</v>
      </c>
    </row>
    <row r="23" spans="1:19">
      <c r="A23" s="14" t="s">
        <v>94</v>
      </c>
      <c r="E23" s="14">
        <v>49</v>
      </c>
      <c r="F23" s="14">
        <v>97</v>
      </c>
      <c r="G23" s="14">
        <v>99</v>
      </c>
      <c r="H23" s="14">
        <v>20</v>
      </c>
      <c r="J23" s="14">
        <v>84</v>
      </c>
      <c r="M23" s="14">
        <v>47</v>
      </c>
      <c r="N23" s="14">
        <v>56</v>
      </c>
      <c r="Q23" s="14">
        <v>54</v>
      </c>
      <c r="R23" s="14">
        <v>41</v>
      </c>
      <c r="S23" s="14" t="s">
        <v>139</v>
      </c>
    </row>
    <row r="24" spans="1:19">
      <c r="A24" s="14" t="s">
        <v>109</v>
      </c>
      <c r="E24" s="14">
        <v>48</v>
      </c>
      <c r="F24" s="14">
        <v>73</v>
      </c>
      <c r="G24" s="14" t="s">
        <v>139</v>
      </c>
      <c r="H24" s="14">
        <v>23</v>
      </c>
      <c r="J24" s="14">
        <v>77</v>
      </c>
      <c r="M24" s="14">
        <v>39</v>
      </c>
      <c r="N24" s="14">
        <v>52</v>
      </c>
      <c r="Q24" s="14">
        <v>37</v>
      </c>
      <c r="R24" s="14">
        <v>48</v>
      </c>
      <c r="S24" s="14">
        <v>27</v>
      </c>
    </row>
    <row r="25" spans="1:19">
      <c r="A25" s="14" t="s">
        <v>123</v>
      </c>
      <c r="E25" s="14">
        <v>54</v>
      </c>
      <c r="F25" s="14" t="s">
        <v>139</v>
      </c>
      <c r="G25" s="14">
        <v>80</v>
      </c>
      <c r="H25" s="14">
        <v>25</v>
      </c>
      <c r="J25" s="14">
        <v>86</v>
      </c>
      <c r="M25" s="14">
        <v>49</v>
      </c>
      <c r="N25" s="14">
        <v>61</v>
      </c>
      <c r="Q25" s="14">
        <v>44</v>
      </c>
      <c r="R25" s="14">
        <v>47</v>
      </c>
      <c r="S25" s="14">
        <v>48</v>
      </c>
    </row>
    <row r="26" spans="1:20">
      <c r="A26" s="14" t="s">
        <v>205</v>
      </c>
      <c r="E26" s="14" t="s">
        <v>206</v>
      </c>
      <c r="F26" s="14" t="s">
        <v>207</v>
      </c>
      <c r="G26" s="14" t="s">
        <v>208</v>
      </c>
      <c r="H26" s="14" t="s">
        <v>209</v>
      </c>
      <c r="J26" s="14" t="s">
        <v>210</v>
      </c>
      <c r="M26" s="14" t="s">
        <v>211</v>
      </c>
      <c r="N26" s="14" t="s">
        <v>212</v>
      </c>
      <c r="O26" s="14" t="s">
        <v>213</v>
      </c>
      <c r="P26" s="14" t="s">
        <v>214</v>
      </c>
      <c r="Q26" s="14" t="s">
        <v>215</v>
      </c>
      <c r="R26" s="14" t="s">
        <v>216</v>
      </c>
      <c r="S26" s="14" t="s">
        <v>217</v>
      </c>
      <c r="T26" s="14" t="s">
        <v>218</v>
      </c>
    </row>
    <row r="27" spans="1:18">
      <c r="A27" s="14" t="s">
        <v>37</v>
      </c>
      <c r="E27" s="14">
        <v>49</v>
      </c>
      <c r="H27" s="14">
        <v>21</v>
      </c>
      <c r="M27" s="14">
        <v>41</v>
      </c>
      <c r="N27" s="14">
        <v>50</v>
      </c>
      <c r="Q27" s="14">
        <v>39</v>
      </c>
      <c r="R27" s="14">
        <v>33</v>
      </c>
    </row>
    <row r="28" spans="1:14">
      <c r="A28" s="14" t="s">
        <v>39</v>
      </c>
      <c r="E28" s="14" t="s">
        <v>139</v>
      </c>
      <c r="H28" s="14">
        <v>50</v>
      </c>
      <c r="M28" s="14">
        <v>82</v>
      </c>
      <c r="N28" s="14">
        <v>82</v>
      </c>
    </row>
    <row r="29" spans="1:14">
      <c r="A29" s="14" t="s">
        <v>57</v>
      </c>
      <c r="E29" s="14" t="s">
        <v>139</v>
      </c>
      <c r="H29" s="14">
        <v>51</v>
      </c>
      <c r="M29" s="14" t="s">
        <v>139</v>
      </c>
      <c r="N29" s="14">
        <v>63</v>
      </c>
    </row>
    <row r="30" spans="1:14">
      <c r="A30" s="14" t="s">
        <v>76</v>
      </c>
      <c r="E30" s="14" t="s">
        <v>139</v>
      </c>
      <c r="H30" s="14">
        <v>40</v>
      </c>
      <c r="M30" s="14">
        <v>81</v>
      </c>
      <c r="N30" s="14">
        <v>83</v>
      </c>
    </row>
    <row r="31" spans="1:14">
      <c r="A31" s="14" t="s">
        <v>94</v>
      </c>
      <c r="E31" s="14" t="s">
        <v>139</v>
      </c>
      <c r="H31" s="14">
        <v>37</v>
      </c>
      <c r="M31" s="14" t="s">
        <v>139</v>
      </c>
      <c r="N31" s="14">
        <v>72</v>
      </c>
    </row>
    <row r="32" spans="1:14">
      <c r="A32" s="14" t="s">
        <v>109</v>
      </c>
      <c r="E32" s="14">
        <v>77</v>
      </c>
      <c r="H32" s="14">
        <v>31</v>
      </c>
      <c r="M32" s="14">
        <v>66</v>
      </c>
      <c r="N32" s="14">
        <v>74</v>
      </c>
    </row>
    <row r="33" spans="1:14">
      <c r="A33" s="14" t="s">
        <v>123</v>
      </c>
      <c r="E33" s="14">
        <v>89</v>
      </c>
      <c r="H33" s="14">
        <v>28</v>
      </c>
      <c r="M33" s="14">
        <v>65</v>
      </c>
      <c r="N33" s="14">
        <v>67</v>
      </c>
    </row>
    <row r="34" spans="1:19">
      <c r="A34" s="14" t="s">
        <v>219</v>
      </c>
      <c r="E34" s="14" t="s">
        <v>220</v>
      </c>
      <c r="H34" s="14" t="s">
        <v>221</v>
      </c>
      <c r="M34" s="14" t="s">
        <v>222</v>
      </c>
      <c r="N34" s="14" t="s">
        <v>223</v>
      </c>
      <c r="Q34" s="14">
        <v>552</v>
      </c>
      <c r="R34" s="14" t="s">
        <v>224</v>
      </c>
      <c r="S34" s="14" t="s">
        <v>225</v>
      </c>
    </row>
    <row r="35" spans="1:14">
      <c r="A35" s="14" t="s">
        <v>37</v>
      </c>
      <c r="H35" s="14">
        <v>29</v>
      </c>
      <c r="N35" s="14">
        <v>91</v>
      </c>
    </row>
    <row r="36" spans="1:14">
      <c r="A36" s="14" t="s">
        <v>39</v>
      </c>
      <c r="H36" s="14">
        <v>67</v>
      </c>
      <c r="N36" s="14">
        <v>92</v>
      </c>
    </row>
    <row r="37" spans="1:14">
      <c r="A37" s="14" t="s">
        <v>57</v>
      </c>
      <c r="H37" s="14">
        <v>44</v>
      </c>
      <c r="N37" s="14" t="s">
        <v>139</v>
      </c>
    </row>
    <row r="38" spans="1:14">
      <c r="A38" s="14" t="s">
        <v>76</v>
      </c>
      <c r="H38" s="14">
        <v>75</v>
      </c>
      <c r="N38" s="14">
        <v>85</v>
      </c>
    </row>
    <row r="39" spans="1:14">
      <c r="A39" s="14" t="s">
        <v>94</v>
      </c>
      <c r="H39" s="14">
        <v>50</v>
      </c>
      <c r="N39" s="14" t="s">
        <v>139</v>
      </c>
    </row>
    <row r="40" spans="1:14">
      <c r="A40" s="14" t="s">
        <v>109</v>
      </c>
      <c r="H40" s="14">
        <v>49</v>
      </c>
      <c r="N40" s="14" t="s">
        <v>139</v>
      </c>
    </row>
    <row r="41" spans="1:14">
      <c r="A41" s="14" t="s">
        <v>123</v>
      </c>
      <c r="H41" s="14">
        <v>49</v>
      </c>
      <c r="N41" s="14">
        <v>85</v>
      </c>
    </row>
    <row r="42" spans="1:19">
      <c r="A42" s="14" t="s">
        <v>226</v>
      </c>
      <c r="H42" s="14" t="s">
        <v>227</v>
      </c>
      <c r="N42" s="14" t="s">
        <v>228</v>
      </c>
      <c r="Q42" s="14" t="s">
        <v>229</v>
      </c>
      <c r="R42" s="14" t="s">
        <v>230</v>
      </c>
      <c r="S42" s="14" t="s">
        <v>231</v>
      </c>
    </row>
    <row r="43" spans="1:8">
      <c r="A43" s="14" t="s">
        <v>37</v>
      </c>
      <c r="H43" s="14">
        <v>67</v>
      </c>
    </row>
    <row r="44" spans="1:8">
      <c r="A44" s="14" t="s">
        <v>39</v>
      </c>
      <c r="H44" s="14" t="s">
        <v>139</v>
      </c>
    </row>
    <row r="45" spans="1:8">
      <c r="A45" s="14" t="s">
        <v>57</v>
      </c>
      <c r="H45" s="14" t="s">
        <v>139</v>
      </c>
    </row>
    <row r="46" spans="1:8">
      <c r="A46" s="14" t="s">
        <v>76</v>
      </c>
      <c r="H46" s="14" t="s">
        <v>139</v>
      </c>
    </row>
    <row r="47" spans="1:8">
      <c r="A47" s="14" t="s">
        <v>94</v>
      </c>
      <c r="H47" s="14">
        <v>98</v>
      </c>
    </row>
    <row r="48" spans="1:8">
      <c r="A48" s="14" t="s">
        <v>109</v>
      </c>
      <c r="H48" s="14">
        <v>62</v>
      </c>
    </row>
    <row r="49" spans="1:8">
      <c r="A49" s="14" t="s">
        <v>123</v>
      </c>
      <c r="H49" s="14">
        <v>84</v>
      </c>
    </row>
    <row r="50" spans="1:8">
      <c r="A50" s="14" t="s">
        <v>232</v>
      </c>
      <c r="H50" s="14" t="s">
        <v>233</v>
      </c>
    </row>
    <row r="51" spans="1:8">
      <c r="A51" s="14" t="s">
        <v>37</v>
      </c>
      <c r="H51" s="14">
        <v>60</v>
      </c>
    </row>
    <row r="52" spans="1:8">
      <c r="A52" s="14" t="s">
        <v>39</v>
      </c>
      <c r="H52" s="14">
        <v>66</v>
      </c>
    </row>
    <row r="53" spans="1:8">
      <c r="A53" s="14" t="s">
        <v>57</v>
      </c>
      <c r="H53" s="14">
        <v>53</v>
      </c>
    </row>
    <row r="54" spans="1:8">
      <c r="A54" s="14" t="s">
        <v>76</v>
      </c>
      <c r="H54" s="14">
        <v>51</v>
      </c>
    </row>
    <row r="55" spans="1:8">
      <c r="A55" s="14" t="s">
        <v>94</v>
      </c>
      <c r="H55" s="14">
        <v>75</v>
      </c>
    </row>
    <row r="56" spans="1:8">
      <c r="A56" s="14" t="s">
        <v>109</v>
      </c>
      <c r="H56" s="14">
        <v>66</v>
      </c>
    </row>
    <row r="57" spans="1:8">
      <c r="A57" s="14" t="s">
        <v>123</v>
      </c>
      <c r="H57" s="14">
        <v>73</v>
      </c>
    </row>
    <row r="58" spans="1:8">
      <c r="A58" s="14" t="s">
        <v>234</v>
      </c>
      <c r="H58" s="14" t="s">
        <v>235</v>
      </c>
    </row>
    <row r="59" spans="1:8">
      <c r="A59" s="14" t="s">
        <v>37</v>
      </c>
      <c r="H59" s="14">
        <v>87</v>
      </c>
    </row>
    <row r="60" spans="1:8">
      <c r="A60" s="14" t="s">
        <v>39</v>
      </c>
      <c r="H60" s="14">
        <v>98</v>
      </c>
    </row>
    <row r="61" spans="1:8">
      <c r="A61" s="14" t="s">
        <v>57</v>
      </c>
      <c r="H61" s="14" t="s">
        <v>139</v>
      </c>
    </row>
    <row r="62" spans="1:8">
      <c r="A62" s="14" t="s">
        <v>76</v>
      </c>
      <c r="H62" s="14" t="s">
        <v>139</v>
      </c>
    </row>
    <row r="63" spans="1:8">
      <c r="A63" s="14" t="s">
        <v>94</v>
      </c>
      <c r="H63" s="14">
        <v>99</v>
      </c>
    </row>
    <row r="64" spans="1:8">
      <c r="A64" s="14" t="s">
        <v>109</v>
      </c>
      <c r="H64" s="14">
        <v>88</v>
      </c>
    </row>
    <row r="65" spans="1:8">
      <c r="A65" s="14" t="s">
        <v>123</v>
      </c>
      <c r="H65" s="14" t="s">
        <v>139</v>
      </c>
    </row>
    <row r="66" spans="1:8">
      <c r="A66" s="14" t="s">
        <v>236</v>
      </c>
      <c r="H66" s="14" t="s">
        <v>237</v>
      </c>
    </row>
    <row r="67" spans="1:8">
      <c r="A67" s="14" t="s">
        <v>37</v>
      </c>
      <c r="H67" s="14">
        <v>71</v>
      </c>
    </row>
    <row r="68" spans="1:8">
      <c r="A68" s="14" t="s">
        <v>39</v>
      </c>
      <c r="H68" s="14" t="s">
        <v>139</v>
      </c>
    </row>
    <row r="69" spans="1:8">
      <c r="A69" s="14" t="s">
        <v>57</v>
      </c>
      <c r="H69" s="14">
        <v>75</v>
      </c>
    </row>
    <row r="70" spans="1:8">
      <c r="A70" s="14" t="s">
        <v>76</v>
      </c>
      <c r="H70" s="14">
        <v>81</v>
      </c>
    </row>
    <row r="71" spans="1:8">
      <c r="A71" s="14" t="s">
        <v>94</v>
      </c>
      <c r="H71" s="14">
        <v>76</v>
      </c>
    </row>
    <row r="72" spans="1:8">
      <c r="A72" s="14" t="s">
        <v>109</v>
      </c>
      <c r="H72" s="14">
        <v>66</v>
      </c>
    </row>
    <row r="73" spans="1:8">
      <c r="A73" s="14" t="s">
        <v>123</v>
      </c>
      <c r="H73" s="14">
        <v>93</v>
      </c>
    </row>
    <row r="74" spans="1:8">
      <c r="A74" s="14" t="s">
        <v>238</v>
      </c>
      <c r="H74" s="14" t="s">
        <v>239</v>
      </c>
    </row>
    <row r="75" spans="1:18">
      <c r="A75" s="14" t="s">
        <v>156</v>
      </c>
      <c r="B75" s="14">
        <v>4336</v>
      </c>
      <c r="C75" s="14">
        <v>9359</v>
      </c>
      <c r="D75" s="14">
        <v>17831</v>
      </c>
      <c r="E75" s="14">
        <v>14885</v>
      </c>
      <c r="F75" s="14">
        <v>11368</v>
      </c>
      <c r="G75" s="14">
        <v>4947</v>
      </c>
      <c r="H75" s="14">
        <v>27367</v>
      </c>
      <c r="I75" s="14">
        <v>5000</v>
      </c>
      <c r="J75" s="14">
        <v>10699</v>
      </c>
      <c r="K75" s="14">
        <v>5024</v>
      </c>
      <c r="L75" s="14">
        <v>4366</v>
      </c>
      <c r="M75" s="14">
        <v>23710</v>
      </c>
      <c r="N75" s="14">
        <v>19690</v>
      </c>
      <c r="O75" s="14">
        <v>5324</v>
      </c>
      <c r="P75" s="14">
        <v>5397</v>
      </c>
      <c r="Q75" s="14">
        <v>15214</v>
      </c>
      <c r="R75" s="14">
        <v>21127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workbookViewId="0">
      <selection activeCell="H19" sqref="H19"/>
    </sheetView>
  </sheetViews>
  <sheetFormatPr defaultColWidth="9" defaultRowHeight="15.6"/>
  <cols>
    <col min="1" max="9" width="9" style="21"/>
    <col min="10" max="10" width="14.3333333333333" style="21"/>
    <col min="11" max="11" width="36" style="21" customWidth="1"/>
    <col min="12" max="16384" width="9" style="21"/>
  </cols>
  <sheetData>
    <row r="1" spans="1:8">
      <c r="A1" s="22" t="s">
        <v>434</v>
      </c>
      <c r="B1" s="23"/>
      <c r="C1" s="23"/>
      <c r="D1" s="23"/>
      <c r="E1" s="23"/>
      <c r="F1" s="23"/>
      <c r="G1" s="23"/>
      <c r="H1" s="24"/>
    </row>
    <row r="2" ht="16.35" spans="1:11">
      <c r="A2" s="25" t="s">
        <v>242</v>
      </c>
      <c r="B2" s="26"/>
      <c r="C2" s="27" t="s">
        <v>322</v>
      </c>
      <c r="D2" s="28"/>
      <c r="E2" s="28"/>
      <c r="F2" s="28"/>
      <c r="G2" s="28"/>
      <c r="H2" s="29"/>
      <c r="J2" s="1" t="s">
        <v>435</v>
      </c>
      <c r="K2" s="1" t="s">
        <v>434</v>
      </c>
    </row>
    <row r="3" spans="1:11">
      <c r="A3" s="22" t="s">
        <v>244</v>
      </c>
      <c r="B3" s="23"/>
      <c r="C3" s="23" t="s">
        <v>34</v>
      </c>
      <c r="D3" s="23"/>
      <c r="E3" s="23" t="s">
        <v>245</v>
      </c>
      <c r="F3" s="30"/>
      <c r="G3" s="31" t="s">
        <v>246</v>
      </c>
      <c r="H3" s="24"/>
      <c r="J3" s="14" t="s">
        <v>436</v>
      </c>
      <c r="K3" s="14" t="s">
        <v>437</v>
      </c>
    </row>
    <row r="4" spans="1:11">
      <c r="A4" s="32" t="s">
        <v>247</v>
      </c>
      <c r="B4" s="33"/>
      <c r="C4" s="34" t="s">
        <v>438</v>
      </c>
      <c r="D4" s="35"/>
      <c r="E4" s="35" t="s">
        <v>249</v>
      </c>
      <c r="F4" s="33"/>
      <c r="G4" s="34" t="s">
        <v>439</v>
      </c>
      <c r="H4" s="36"/>
      <c r="I4" s="14" t="s">
        <v>363</v>
      </c>
      <c r="J4" s="14" t="s">
        <v>440</v>
      </c>
      <c r="K4" s="1"/>
    </row>
    <row r="5" spans="1:11">
      <c r="A5" s="32" t="s">
        <v>251</v>
      </c>
      <c r="B5" s="33"/>
      <c r="C5" s="34" t="s">
        <v>387</v>
      </c>
      <c r="D5" s="33"/>
      <c r="E5" s="34" t="s">
        <v>252</v>
      </c>
      <c r="F5" s="33"/>
      <c r="G5" s="34" t="s">
        <v>139</v>
      </c>
      <c r="H5" s="36"/>
      <c r="I5" s="14" t="s">
        <v>365</v>
      </c>
      <c r="J5" s="14">
        <f>17374/16999</f>
        <v>1.0220601211836</v>
      </c>
      <c r="K5" s="1"/>
    </row>
    <row r="6" spans="1:11">
      <c r="A6" s="32" t="s">
        <v>254</v>
      </c>
      <c r="B6" s="33"/>
      <c r="C6" s="34" t="s">
        <v>441</v>
      </c>
      <c r="D6" s="33"/>
      <c r="E6" s="34" t="s">
        <v>256</v>
      </c>
      <c r="F6" s="33"/>
      <c r="G6" s="34" t="s">
        <v>442</v>
      </c>
      <c r="H6" s="36"/>
      <c r="K6" s="1" t="s">
        <v>443</v>
      </c>
    </row>
    <row r="7" spans="1:8">
      <c r="A7" s="32" t="s">
        <v>258</v>
      </c>
      <c r="B7" s="33"/>
      <c r="C7" s="34" t="s">
        <v>387</v>
      </c>
      <c r="D7" s="33"/>
      <c r="E7" s="37" t="s">
        <v>259</v>
      </c>
      <c r="F7" s="37"/>
      <c r="G7" s="34" t="s">
        <v>139</v>
      </c>
      <c r="H7" s="36"/>
    </row>
    <row r="8" ht="16.35" spans="1:8">
      <c r="A8" s="38" t="s">
        <v>260</v>
      </c>
      <c r="B8" s="39"/>
      <c r="C8" s="40">
        <v>17374</v>
      </c>
      <c r="D8" s="39"/>
      <c r="E8" s="40" t="s">
        <v>261</v>
      </c>
      <c r="F8" s="39"/>
      <c r="G8" s="40">
        <v>22224</v>
      </c>
      <c r="H8" s="41"/>
    </row>
    <row r="10" spans="1:4">
      <c r="A10" s="14" t="s">
        <v>262</v>
      </c>
      <c r="B10" s="14" t="s">
        <v>263</v>
      </c>
      <c r="C10" s="14" t="s">
        <v>264</v>
      </c>
      <c r="D10" s="14" t="s">
        <v>265</v>
      </c>
    </row>
    <row r="11" spans="1:4">
      <c r="A11" s="14">
        <v>1</v>
      </c>
      <c r="B11" s="14" t="s">
        <v>341</v>
      </c>
      <c r="C11" s="14">
        <v>17374</v>
      </c>
      <c r="D11" s="14">
        <v>17374</v>
      </c>
    </row>
    <row r="12" spans="1:4">
      <c r="A12" s="14">
        <v>2</v>
      </c>
      <c r="B12" s="14" t="s">
        <v>342</v>
      </c>
      <c r="C12" s="14">
        <v>3009</v>
      </c>
      <c r="D12" s="14">
        <f>C12+D11</f>
        <v>20383</v>
      </c>
    </row>
    <row r="13" spans="1:11">
      <c r="A13" s="1">
        <v>3</v>
      </c>
      <c r="B13" s="1" t="s">
        <v>391</v>
      </c>
      <c r="C13" s="1">
        <v>744</v>
      </c>
      <c r="D13" s="1">
        <f>C13+D12</f>
        <v>21127</v>
      </c>
      <c r="J13" s="15"/>
      <c r="K13" s="15"/>
    </row>
    <row r="14" spans="1:4">
      <c r="A14" s="1">
        <v>4</v>
      </c>
      <c r="B14" s="1" t="s">
        <v>392</v>
      </c>
      <c r="C14" s="1">
        <v>638</v>
      </c>
      <c r="D14" s="1">
        <f>C14+D13</f>
        <v>21765</v>
      </c>
    </row>
    <row r="15" spans="1:4">
      <c r="A15" s="1">
        <v>2017.09</v>
      </c>
      <c r="B15" s="1"/>
      <c r="C15" s="1">
        <f>SUM(C11:C14)</f>
        <v>21765</v>
      </c>
      <c r="D15" s="1">
        <v>21765</v>
      </c>
    </row>
    <row r="16" spans="1:4">
      <c r="A16" s="1">
        <v>5</v>
      </c>
      <c r="B16" s="1" t="s">
        <v>393</v>
      </c>
      <c r="C16" s="1">
        <v>459</v>
      </c>
      <c r="D16" s="1">
        <f>C16+D15</f>
        <v>22224</v>
      </c>
    </row>
    <row r="17" spans="1:4">
      <c r="A17" s="1">
        <v>6</v>
      </c>
      <c r="B17" s="1" t="s">
        <v>394</v>
      </c>
      <c r="C17" s="1">
        <v>266</v>
      </c>
      <c r="D17" s="1">
        <f>C17+D16</f>
        <v>22490</v>
      </c>
    </row>
    <row r="18" spans="1:4">
      <c r="A18" s="1">
        <v>7</v>
      </c>
      <c r="B18" s="1" t="s">
        <v>395</v>
      </c>
      <c r="C18" s="1">
        <v>255</v>
      </c>
      <c r="D18" s="1">
        <f>C18+D17</f>
        <v>22745</v>
      </c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</sheetData>
  <mergeCells count="27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G7:H7"/>
    <mergeCell ref="A8:B8"/>
    <mergeCell ref="C8:D8"/>
    <mergeCell ref="E8:F8"/>
    <mergeCell ref="G8:H8"/>
    <mergeCell ref="A15:B15"/>
  </mergeCells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I23" sqref="I23"/>
    </sheetView>
  </sheetViews>
  <sheetFormatPr defaultColWidth="9" defaultRowHeight="15.6"/>
  <cols>
    <col min="1" max="9" width="9" style="1"/>
    <col min="10" max="10" width="15.6666666666667" style="1"/>
    <col min="11" max="11" width="36" style="1" customWidth="1"/>
    <col min="12" max="16384" width="9" style="1"/>
  </cols>
  <sheetData>
    <row r="1" spans="1:8">
      <c r="A1" s="2" t="s">
        <v>444</v>
      </c>
      <c r="B1" s="3"/>
      <c r="C1" s="3"/>
      <c r="D1" s="3"/>
      <c r="E1" s="3"/>
      <c r="F1" s="3"/>
      <c r="G1" s="3"/>
      <c r="H1" s="4"/>
    </row>
    <row r="2" ht="16.35" spans="1:11">
      <c r="A2" s="5" t="s">
        <v>242</v>
      </c>
      <c r="B2" s="6"/>
      <c r="C2" s="6" t="s">
        <v>445</v>
      </c>
      <c r="D2" s="6"/>
      <c r="E2" s="6"/>
      <c r="F2" s="6"/>
      <c r="G2" s="6"/>
      <c r="H2" s="7"/>
      <c r="J2" s="19" t="s">
        <v>446</v>
      </c>
      <c r="K2" s="1" t="s">
        <v>447</v>
      </c>
    </row>
    <row r="3" spans="1:11">
      <c r="A3" s="2" t="s">
        <v>244</v>
      </c>
      <c r="B3" s="3"/>
      <c r="C3" s="3" t="s">
        <v>35</v>
      </c>
      <c r="D3" s="3"/>
      <c r="E3" s="3" t="s">
        <v>245</v>
      </c>
      <c r="F3" s="3"/>
      <c r="G3" s="3" t="s">
        <v>246</v>
      </c>
      <c r="H3" s="4"/>
      <c r="J3" s="20" t="s">
        <v>448</v>
      </c>
      <c r="K3" s="14" t="s">
        <v>449</v>
      </c>
    </row>
    <row r="4" spans="1:10">
      <c r="A4" s="8" t="s">
        <v>247</v>
      </c>
      <c r="B4" s="9"/>
      <c r="C4" s="9" t="s">
        <v>432</v>
      </c>
      <c r="D4" s="9"/>
      <c r="E4" s="9" t="s">
        <v>249</v>
      </c>
      <c r="F4" s="9"/>
      <c r="G4" s="9" t="s">
        <v>432</v>
      </c>
      <c r="H4" s="9"/>
      <c r="I4" s="14" t="s">
        <v>363</v>
      </c>
      <c r="J4" s="19" t="s">
        <v>450</v>
      </c>
    </row>
    <row r="5" spans="1:10">
      <c r="A5" s="8" t="s">
        <v>251</v>
      </c>
      <c r="B5" s="9"/>
      <c r="C5" s="9" t="s">
        <v>432</v>
      </c>
      <c r="D5" s="9"/>
      <c r="E5" s="9" t="s">
        <v>252</v>
      </c>
      <c r="F5" s="9"/>
      <c r="G5" s="9" t="s">
        <v>139</v>
      </c>
      <c r="H5" s="10"/>
      <c r="I5" s="14" t="s">
        <v>365</v>
      </c>
      <c r="J5" s="18">
        <f>10332/11509</f>
        <v>0.897732209575115</v>
      </c>
    </row>
    <row r="6" spans="1:8">
      <c r="A6" s="8" t="s">
        <v>254</v>
      </c>
      <c r="B6" s="9"/>
      <c r="C6" s="9" t="s">
        <v>451</v>
      </c>
      <c r="D6" s="9"/>
      <c r="E6" s="9" t="s">
        <v>256</v>
      </c>
      <c r="F6" s="9"/>
      <c r="G6" s="9" t="s">
        <v>452</v>
      </c>
      <c r="H6" s="10"/>
    </row>
    <row r="7" spans="1:8">
      <c r="A7" s="8" t="s">
        <v>258</v>
      </c>
      <c r="B7" s="9"/>
      <c r="C7" s="9" t="s">
        <v>432</v>
      </c>
      <c r="D7" s="9"/>
      <c r="E7" s="9" t="s">
        <v>259</v>
      </c>
      <c r="F7" s="9"/>
      <c r="G7" s="9" t="s">
        <v>139</v>
      </c>
      <c r="H7" s="10"/>
    </row>
    <row r="8" ht="16.35" spans="1:8">
      <c r="A8" s="11" t="s">
        <v>260</v>
      </c>
      <c r="B8" s="12"/>
      <c r="C8" s="12">
        <v>10332</v>
      </c>
      <c r="D8" s="12"/>
      <c r="E8" s="12" t="s">
        <v>261</v>
      </c>
      <c r="F8" s="12"/>
      <c r="G8" s="12">
        <v>13316</v>
      </c>
      <c r="H8" s="13"/>
    </row>
    <row r="10" spans="1:4">
      <c r="A10" s="14" t="s">
        <v>262</v>
      </c>
      <c r="B10" s="14" t="s">
        <v>263</v>
      </c>
      <c r="C10" s="14" t="s">
        <v>264</v>
      </c>
      <c r="D10" s="14" t="s">
        <v>265</v>
      </c>
    </row>
    <row r="11" spans="1:4">
      <c r="A11" s="1">
        <v>1</v>
      </c>
      <c r="B11" s="1" t="s">
        <v>342</v>
      </c>
      <c r="C11" s="1">
        <v>10332</v>
      </c>
      <c r="D11" s="1">
        <v>10332</v>
      </c>
    </row>
    <row r="12" spans="1:4">
      <c r="A12" s="1">
        <v>2</v>
      </c>
      <c r="B12" s="1" t="s">
        <v>391</v>
      </c>
      <c r="C12" s="1">
        <v>1479</v>
      </c>
      <c r="D12" s="1">
        <f>C12+D11</f>
        <v>11811</v>
      </c>
    </row>
    <row r="13" spans="1:7">
      <c r="A13" s="1">
        <v>3</v>
      </c>
      <c r="B13" s="1" t="s">
        <v>392</v>
      </c>
      <c r="C13" s="1">
        <v>1052</v>
      </c>
      <c r="D13" s="1">
        <f>C13+D12</f>
        <v>12863</v>
      </c>
      <c r="F13" s="15"/>
      <c r="G13" s="15"/>
    </row>
    <row r="14" spans="1:4">
      <c r="A14" s="1">
        <v>2017.09</v>
      </c>
      <c r="C14" s="1">
        <f>SUM(C11:C13)</f>
        <v>12863</v>
      </c>
      <c r="D14" s="1">
        <v>12863</v>
      </c>
    </row>
    <row r="15" spans="1:4">
      <c r="A15" s="1">
        <v>4</v>
      </c>
      <c r="B15" s="1" t="s">
        <v>393</v>
      </c>
      <c r="C15" s="1">
        <v>453</v>
      </c>
      <c r="D15" s="1">
        <f>C15+D14</f>
        <v>13316</v>
      </c>
    </row>
    <row r="16" spans="1:4">
      <c r="A16" s="1">
        <v>5</v>
      </c>
      <c r="B16" s="1" t="s">
        <v>394</v>
      </c>
      <c r="C16" s="1">
        <v>198</v>
      </c>
      <c r="D16" s="1">
        <f>C16+D15</f>
        <v>13514</v>
      </c>
    </row>
    <row r="17" spans="1:4">
      <c r="A17" s="1">
        <v>6</v>
      </c>
      <c r="B17" s="1" t="s">
        <v>395</v>
      </c>
      <c r="C17" s="1">
        <v>164</v>
      </c>
      <c r="D17" s="1">
        <f>C17+D16</f>
        <v>13678</v>
      </c>
    </row>
  </sheetData>
  <mergeCells count="28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4:B14"/>
  </mergeCells>
  <pageMargins left="0.699305555555556" right="0.699305555555556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workbookViewId="0">
      <selection activeCell="H15" sqref="H15"/>
    </sheetView>
  </sheetViews>
  <sheetFormatPr defaultColWidth="9" defaultRowHeight="15.6"/>
  <cols>
    <col min="1" max="9" width="9" style="1"/>
    <col min="10" max="10" width="15.6666666666667" style="1"/>
    <col min="11" max="11" width="36" style="1" customWidth="1"/>
    <col min="12" max="16384" width="9" style="1"/>
  </cols>
  <sheetData>
    <row r="1" spans="1:8">
      <c r="A1" s="2" t="s">
        <v>18</v>
      </c>
      <c r="B1" s="3"/>
      <c r="C1" s="3"/>
      <c r="D1" s="3"/>
      <c r="E1" s="3"/>
      <c r="F1" s="3"/>
      <c r="G1" s="3"/>
      <c r="H1" s="4"/>
    </row>
    <row r="2" ht="16.35" spans="1:11">
      <c r="A2" s="5" t="s">
        <v>242</v>
      </c>
      <c r="B2" s="6"/>
      <c r="C2" s="6" t="s">
        <v>243</v>
      </c>
      <c r="D2" s="6"/>
      <c r="E2" s="6"/>
      <c r="F2" s="6"/>
      <c r="G2" s="6"/>
      <c r="H2" s="7"/>
      <c r="J2" s="16">
        <v>4423</v>
      </c>
      <c r="K2" s="1" t="s">
        <v>447</v>
      </c>
    </row>
    <row r="3" spans="1:11">
      <c r="A3" s="2" t="s">
        <v>244</v>
      </c>
      <c r="B3" s="3"/>
      <c r="C3" s="3" t="s">
        <v>36</v>
      </c>
      <c r="D3" s="3"/>
      <c r="E3" s="3" t="s">
        <v>245</v>
      </c>
      <c r="F3" s="3"/>
      <c r="G3" s="3" t="s">
        <v>246</v>
      </c>
      <c r="H3" s="4"/>
      <c r="J3" s="17">
        <v>14399</v>
      </c>
      <c r="K3" s="14" t="s">
        <v>449</v>
      </c>
    </row>
    <row r="4" spans="1:10">
      <c r="A4" s="8" t="s">
        <v>247</v>
      </c>
      <c r="B4" s="9"/>
      <c r="C4" s="9" t="s">
        <v>453</v>
      </c>
      <c r="D4" s="9"/>
      <c r="E4" s="9" t="s">
        <v>249</v>
      </c>
      <c r="F4" s="9"/>
      <c r="G4" s="9" t="s">
        <v>454</v>
      </c>
      <c r="H4" s="9"/>
      <c r="I4" s="14" t="s">
        <v>363</v>
      </c>
      <c r="J4" s="16">
        <v>18822</v>
      </c>
    </row>
    <row r="5" spans="1:10">
      <c r="A5" s="8" t="s">
        <v>251</v>
      </c>
      <c r="B5" s="9"/>
      <c r="C5" s="9" t="s">
        <v>432</v>
      </c>
      <c r="D5" s="9"/>
      <c r="E5" s="9" t="s">
        <v>252</v>
      </c>
      <c r="F5" s="9"/>
      <c r="G5" s="9" t="s">
        <v>139</v>
      </c>
      <c r="H5" s="10"/>
      <c r="I5" s="14" t="s">
        <v>365</v>
      </c>
      <c r="J5" s="18">
        <f>10603/J4</f>
        <v>0.563330145574328</v>
      </c>
    </row>
    <row r="6" spans="1:8">
      <c r="A6" s="8" t="s">
        <v>254</v>
      </c>
      <c r="B6" s="9"/>
      <c r="C6" s="9" t="s">
        <v>455</v>
      </c>
      <c r="D6" s="9"/>
      <c r="E6" s="9" t="s">
        <v>256</v>
      </c>
      <c r="F6" s="9"/>
      <c r="G6" s="9" t="s">
        <v>456</v>
      </c>
      <c r="H6" s="10"/>
    </row>
    <row r="7" spans="1:8">
      <c r="A7" s="8" t="s">
        <v>258</v>
      </c>
      <c r="B7" s="9"/>
      <c r="C7" s="9" t="s">
        <v>432</v>
      </c>
      <c r="D7" s="9"/>
      <c r="E7" s="9" t="s">
        <v>259</v>
      </c>
      <c r="F7" s="9"/>
      <c r="G7" s="9" t="s">
        <v>139</v>
      </c>
      <c r="H7" s="10"/>
    </row>
    <row r="8" ht="16.35" spans="1:8">
      <c r="A8" s="11" t="s">
        <v>260</v>
      </c>
      <c r="B8" s="12"/>
      <c r="C8" s="12">
        <v>10603</v>
      </c>
      <c r="D8" s="12"/>
      <c r="E8" s="12" t="s">
        <v>261</v>
      </c>
      <c r="F8" s="12"/>
      <c r="G8" s="12">
        <v>12439</v>
      </c>
      <c r="H8" s="13"/>
    </row>
    <row r="10" spans="1:4">
      <c r="A10" s="14" t="s">
        <v>262</v>
      </c>
      <c r="B10" s="14" t="s">
        <v>263</v>
      </c>
      <c r="C10" s="14" t="s">
        <v>264</v>
      </c>
      <c r="D10" s="14" t="s">
        <v>265</v>
      </c>
    </row>
    <row r="11" spans="1:4">
      <c r="A11" s="1">
        <v>1</v>
      </c>
      <c r="B11" s="1" t="s">
        <v>392</v>
      </c>
      <c r="C11" s="1">
        <v>10603</v>
      </c>
      <c r="D11" s="1">
        <v>10603</v>
      </c>
    </row>
    <row r="12" spans="1:4">
      <c r="A12" s="1">
        <v>2017.09</v>
      </c>
      <c r="C12" s="1">
        <v>10603</v>
      </c>
      <c r="D12" s="1">
        <v>10603</v>
      </c>
    </row>
    <row r="13" spans="1:7">
      <c r="A13" s="1">
        <v>2</v>
      </c>
      <c r="B13" s="1" t="s">
        <v>393</v>
      </c>
      <c r="C13" s="1">
        <v>1836</v>
      </c>
      <c r="D13" s="1">
        <v>12439</v>
      </c>
      <c r="F13" s="15"/>
      <c r="G13" s="15"/>
    </row>
    <row r="14" spans="1:4">
      <c r="A14" s="1">
        <v>3</v>
      </c>
      <c r="B14" s="1" t="s">
        <v>394</v>
      </c>
      <c r="C14" s="1">
        <v>562</v>
      </c>
      <c r="D14" s="1">
        <f>D13+C14</f>
        <v>13001</v>
      </c>
    </row>
    <row r="15" spans="1:4">
      <c r="A15" s="1">
        <v>4</v>
      </c>
      <c r="B15" s="1" t="s">
        <v>395</v>
      </c>
      <c r="C15" s="1">
        <v>375</v>
      </c>
      <c r="D15" s="1">
        <f>C15+D14</f>
        <v>13376</v>
      </c>
    </row>
  </sheetData>
  <mergeCells count="28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2:B12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workbookViewId="0">
      <selection activeCell="H22" sqref="H22"/>
    </sheetView>
  </sheetViews>
  <sheetFormatPr defaultColWidth="9" defaultRowHeight="15.6" outlineLevelCol="6"/>
  <cols>
    <col min="1" max="1" width="9" style="1" customWidth="1"/>
    <col min="2" max="11" width="12.5" style="1" customWidth="1"/>
    <col min="12" max="16384" width="9" style="1"/>
  </cols>
  <sheetData>
    <row r="1" spans="1:6">
      <c r="A1" s="14"/>
      <c r="B1" s="14" t="s">
        <v>6</v>
      </c>
      <c r="C1" s="14" t="s">
        <v>15</v>
      </c>
      <c r="D1" s="14" t="s">
        <v>16</v>
      </c>
      <c r="E1" s="14" t="s">
        <v>12</v>
      </c>
      <c r="F1" s="14" t="s">
        <v>18</v>
      </c>
    </row>
    <row r="2" spans="1:6">
      <c r="A2" s="14" t="s">
        <v>158</v>
      </c>
      <c r="B2" s="14" t="s">
        <v>26</v>
      </c>
      <c r="C2" s="14" t="s">
        <v>33</v>
      </c>
      <c r="D2" s="14" t="s">
        <v>34</v>
      </c>
      <c r="E2" s="14" t="s">
        <v>31</v>
      </c>
      <c r="F2" s="14" t="s">
        <v>36</v>
      </c>
    </row>
    <row r="3" spans="1:6">
      <c r="A3" s="14" t="s">
        <v>37</v>
      </c>
      <c r="B3" s="14" t="s">
        <v>38</v>
      </c>
      <c r="C3" s="14" t="s">
        <v>38</v>
      </c>
      <c r="D3" s="14" t="s">
        <v>38</v>
      </c>
      <c r="E3" s="14" t="s">
        <v>38</v>
      </c>
      <c r="F3" s="14" t="s">
        <v>38</v>
      </c>
    </row>
    <row r="4" spans="1:6">
      <c r="A4" s="14" t="s">
        <v>39</v>
      </c>
      <c r="B4" s="14">
        <v>7</v>
      </c>
      <c r="C4" s="14">
        <v>11</v>
      </c>
      <c r="D4" s="14">
        <v>10</v>
      </c>
      <c r="E4" s="14">
        <v>5</v>
      </c>
      <c r="F4" s="14">
        <v>7</v>
      </c>
    </row>
    <row r="5" spans="1:6">
      <c r="A5" s="14" t="s">
        <v>57</v>
      </c>
      <c r="B5" s="14">
        <v>6</v>
      </c>
      <c r="C5" s="14" t="s">
        <v>160</v>
      </c>
      <c r="D5" s="14" t="s">
        <v>73</v>
      </c>
      <c r="E5" s="14" t="s">
        <v>69</v>
      </c>
      <c r="F5" s="14" t="s">
        <v>161</v>
      </c>
    </row>
    <row r="6" spans="1:6">
      <c r="A6" s="14" t="s">
        <v>76</v>
      </c>
      <c r="B6" s="14">
        <v>4</v>
      </c>
      <c r="C6" s="14" t="s">
        <v>159</v>
      </c>
      <c r="D6" s="14">
        <v>5</v>
      </c>
      <c r="E6" s="14" t="s">
        <v>87</v>
      </c>
      <c r="F6" s="14" t="s">
        <v>162</v>
      </c>
    </row>
    <row r="7" spans="1:6">
      <c r="A7" s="14" t="s">
        <v>94</v>
      </c>
      <c r="B7" s="14">
        <v>8</v>
      </c>
      <c r="C7" s="14">
        <v>11</v>
      </c>
      <c r="D7" s="14">
        <v>6</v>
      </c>
      <c r="E7" s="14">
        <v>8</v>
      </c>
      <c r="F7" s="14">
        <v>6</v>
      </c>
    </row>
    <row r="8" spans="1:6">
      <c r="A8" s="14" t="s">
        <v>109</v>
      </c>
      <c r="B8" s="14">
        <v>8</v>
      </c>
      <c r="C8" s="14" t="s">
        <v>67</v>
      </c>
      <c r="D8" s="14">
        <v>5</v>
      </c>
      <c r="E8" s="14">
        <v>7</v>
      </c>
      <c r="F8" s="14">
        <v>4</v>
      </c>
    </row>
    <row r="9" spans="1:6">
      <c r="A9" s="14" t="s">
        <v>123</v>
      </c>
      <c r="B9" s="14">
        <v>4</v>
      </c>
      <c r="C9" s="14">
        <v>11</v>
      </c>
      <c r="D9" s="14">
        <v>6</v>
      </c>
      <c r="E9" s="14">
        <v>8</v>
      </c>
      <c r="F9" s="14">
        <v>8</v>
      </c>
    </row>
    <row r="10" spans="1:6">
      <c r="A10" s="14" t="s">
        <v>164</v>
      </c>
      <c r="B10" s="14" t="s">
        <v>171</v>
      </c>
      <c r="C10" s="14" t="s">
        <v>240</v>
      </c>
      <c r="D10" s="14" t="s">
        <v>181</v>
      </c>
      <c r="E10" s="14" t="s">
        <v>177</v>
      </c>
      <c r="F10" s="14" t="s">
        <v>183</v>
      </c>
    </row>
    <row r="11" spans="1:6">
      <c r="A11" s="14" t="s">
        <v>156</v>
      </c>
      <c r="B11" s="14">
        <v>28806</v>
      </c>
      <c r="C11" s="14">
        <v>15214</v>
      </c>
      <c r="D11" s="1">
        <v>21127</v>
      </c>
      <c r="E11" s="1">
        <v>19690</v>
      </c>
      <c r="F11" s="1">
        <v>10603</v>
      </c>
    </row>
    <row r="13" spans="2:7">
      <c r="B13" s="14" t="s">
        <v>2</v>
      </c>
      <c r="C13" s="14" t="s">
        <v>3</v>
      </c>
      <c r="D13" s="14" t="s">
        <v>4</v>
      </c>
      <c r="E13" s="14" t="s">
        <v>8</v>
      </c>
      <c r="F13" s="14" t="s">
        <v>12</v>
      </c>
      <c r="G13" s="14" t="s">
        <v>18</v>
      </c>
    </row>
    <row r="14" spans="1:7">
      <c r="A14" s="14" t="s">
        <v>158</v>
      </c>
      <c r="B14" s="14" t="s">
        <v>22</v>
      </c>
      <c r="C14" s="14" t="s">
        <v>23</v>
      </c>
      <c r="D14" s="14" t="s">
        <v>24</v>
      </c>
      <c r="E14" s="14" t="s">
        <v>28</v>
      </c>
      <c r="F14" s="14" t="s">
        <v>31</v>
      </c>
      <c r="G14" s="14" t="s">
        <v>36</v>
      </c>
    </row>
    <row r="15" spans="1:7">
      <c r="A15" s="14" t="s">
        <v>37</v>
      </c>
      <c r="B15" s="14" t="s">
        <v>38</v>
      </c>
      <c r="C15" s="14" t="s">
        <v>38</v>
      </c>
      <c r="D15" s="14" t="s">
        <v>38</v>
      </c>
      <c r="E15" s="14" t="s">
        <v>38</v>
      </c>
      <c r="F15" s="14" t="s">
        <v>38</v>
      </c>
      <c r="G15" s="14" t="s">
        <v>38</v>
      </c>
    </row>
    <row r="16" spans="1:7">
      <c r="A16" s="14" t="s">
        <v>39</v>
      </c>
      <c r="B16" s="14">
        <v>14</v>
      </c>
      <c r="C16" s="14">
        <v>11</v>
      </c>
      <c r="D16" s="14">
        <v>12</v>
      </c>
      <c r="E16" s="14">
        <v>10</v>
      </c>
      <c r="F16" s="14">
        <v>5</v>
      </c>
      <c r="G16" s="14">
        <v>7</v>
      </c>
    </row>
    <row r="17" spans="1:7">
      <c r="A17" s="14" t="s">
        <v>57</v>
      </c>
      <c r="B17" s="14" t="s">
        <v>159</v>
      </c>
      <c r="C17" s="14">
        <v>10</v>
      </c>
      <c r="D17" s="14" t="s">
        <v>160</v>
      </c>
      <c r="E17" s="14" t="s">
        <v>160</v>
      </c>
      <c r="F17" s="14" t="s">
        <v>69</v>
      </c>
      <c r="G17" s="14" t="s">
        <v>161</v>
      </c>
    </row>
    <row r="18" spans="1:7">
      <c r="A18" s="14" t="s">
        <v>76</v>
      </c>
      <c r="B18" s="14">
        <v>14</v>
      </c>
      <c r="C18" s="14">
        <v>12</v>
      </c>
      <c r="D18" s="14">
        <v>10</v>
      </c>
      <c r="E18" s="14" t="s">
        <v>160</v>
      </c>
      <c r="F18" s="14" t="s">
        <v>87</v>
      </c>
      <c r="G18" s="14" t="s">
        <v>162</v>
      </c>
    </row>
    <row r="19" spans="1:7">
      <c r="A19" s="14" t="s">
        <v>94</v>
      </c>
      <c r="B19" s="14">
        <v>12</v>
      </c>
      <c r="C19" s="14">
        <v>14</v>
      </c>
      <c r="D19" s="14">
        <v>20</v>
      </c>
      <c r="E19" s="14">
        <v>11</v>
      </c>
      <c r="F19" s="14">
        <v>8</v>
      </c>
      <c r="G19" s="14">
        <v>6</v>
      </c>
    </row>
    <row r="20" spans="1:7">
      <c r="A20" s="14" t="s">
        <v>109</v>
      </c>
      <c r="B20" s="14" t="s">
        <v>163</v>
      </c>
      <c r="C20" s="14">
        <v>15</v>
      </c>
      <c r="D20" s="14">
        <v>11</v>
      </c>
      <c r="E20" s="14" t="s">
        <v>67</v>
      </c>
      <c r="F20" s="14">
        <v>7</v>
      </c>
      <c r="G20" s="14">
        <v>4</v>
      </c>
    </row>
    <row r="21" spans="1:7">
      <c r="A21" s="14" t="s">
        <v>123</v>
      </c>
      <c r="B21" s="14">
        <v>10</v>
      </c>
      <c r="C21" s="14" t="s">
        <v>163</v>
      </c>
      <c r="D21" s="14">
        <v>19</v>
      </c>
      <c r="E21" s="14">
        <v>11</v>
      </c>
      <c r="F21" s="14">
        <v>8</v>
      </c>
      <c r="G21" s="14">
        <v>8</v>
      </c>
    </row>
    <row r="22" spans="1:7">
      <c r="A22" s="14" t="s">
        <v>164</v>
      </c>
      <c r="B22" s="14" t="s">
        <v>167</v>
      </c>
      <c r="C22" s="14" t="s">
        <v>168</v>
      </c>
      <c r="D22" s="14" t="s">
        <v>169</v>
      </c>
      <c r="E22" s="14" t="s">
        <v>173</v>
      </c>
      <c r="F22" s="14" t="s">
        <v>177</v>
      </c>
      <c r="G22" s="14" t="s">
        <v>183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F19" sqref="F19"/>
    </sheetView>
  </sheetViews>
  <sheetFormatPr defaultColWidth="9" defaultRowHeight="15.6" outlineLevelCol="7"/>
  <cols>
    <col min="1" max="16384" width="9" style="14"/>
  </cols>
  <sheetData>
    <row r="1" spans="1:8">
      <c r="A1" s="2" t="s">
        <v>241</v>
      </c>
      <c r="B1" s="3"/>
      <c r="C1" s="3"/>
      <c r="D1" s="3"/>
      <c r="E1" s="3"/>
      <c r="F1" s="3"/>
      <c r="G1" s="3"/>
      <c r="H1" s="4"/>
    </row>
    <row r="2" ht="16.35" spans="1:8">
      <c r="A2" s="5" t="s">
        <v>242</v>
      </c>
      <c r="B2" s="6"/>
      <c r="C2" s="6" t="s">
        <v>243</v>
      </c>
      <c r="D2" s="6"/>
      <c r="E2" s="6"/>
      <c r="F2" s="6"/>
      <c r="G2" s="6"/>
      <c r="H2" s="7"/>
    </row>
    <row r="3" spans="1:8">
      <c r="A3" s="2" t="s">
        <v>244</v>
      </c>
      <c r="B3" s="3"/>
      <c r="C3" s="3" t="s">
        <v>20</v>
      </c>
      <c r="D3" s="3"/>
      <c r="E3" s="3" t="s">
        <v>245</v>
      </c>
      <c r="F3" s="3"/>
      <c r="G3" s="3" t="s">
        <v>246</v>
      </c>
      <c r="H3" s="4"/>
    </row>
    <row r="4" s="14" customFormat="1" spans="1:8">
      <c r="A4" s="8" t="s">
        <v>247</v>
      </c>
      <c r="B4" s="9"/>
      <c r="C4" s="9" t="s">
        <v>248</v>
      </c>
      <c r="D4" s="9"/>
      <c r="E4" s="9" t="s">
        <v>249</v>
      </c>
      <c r="F4" s="9"/>
      <c r="G4" s="9" t="s">
        <v>250</v>
      </c>
      <c r="H4" s="10"/>
    </row>
    <row r="5" s="14" customFormat="1" spans="1:8">
      <c r="A5" s="8" t="s">
        <v>251</v>
      </c>
      <c r="B5" s="9"/>
      <c r="C5" s="9" t="s">
        <v>139</v>
      </c>
      <c r="D5" s="9"/>
      <c r="E5" s="9" t="s">
        <v>252</v>
      </c>
      <c r="F5" s="9"/>
      <c r="G5" s="9" t="s">
        <v>253</v>
      </c>
      <c r="H5" s="10"/>
    </row>
    <row r="6" spans="1:8">
      <c r="A6" s="8" t="s">
        <v>254</v>
      </c>
      <c r="B6" s="9"/>
      <c r="C6" s="9" t="s">
        <v>255</v>
      </c>
      <c r="D6" s="9"/>
      <c r="E6" s="9" t="s">
        <v>256</v>
      </c>
      <c r="F6" s="9"/>
      <c r="G6" s="9" t="s">
        <v>257</v>
      </c>
      <c r="H6" s="10"/>
    </row>
    <row r="7" s="14" customFormat="1" spans="1:8">
      <c r="A7" s="8" t="s">
        <v>258</v>
      </c>
      <c r="B7" s="9"/>
      <c r="C7" s="9" t="s">
        <v>139</v>
      </c>
      <c r="D7" s="9"/>
      <c r="E7" s="9" t="s">
        <v>259</v>
      </c>
      <c r="F7" s="9"/>
      <c r="G7" s="9" t="s">
        <v>139</v>
      </c>
      <c r="H7" s="10"/>
    </row>
    <row r="8" ht="16.35" spans="1:8">
      <c r="A8" s="11" t="s">
        <v>260</v>
      </c>
      <c r="B8" s="12"/>
      <c r="C8" s="12">
        <v>1625</v>
      </c>
      <c r="D8" s="12"/>
      <c r="E8" s="12" t="s">
        <v>261</v>
      </c>
      <c r="F8" s="12"/>
      <c r="G8" s="12">
        <v>4336</v>
      </c>
      <c r="H8" s="13"/>
    </row>
    <row r="10" spans="1:4">
      <c r="A10" s="14" t="s">
        <v>262</v>
      </c>
      <c r="B10" s="14" t="s">
        <v>263</v>
      </c>
      <c r="C10" s="14" t="s">
        <v>264</v>
      </c>
      <c r="D10" s="14" t="s">
        <v>265</v>
      </c>
    </row>
    <row r="11" spans="1:4">
      <c r="A11" s="14">
        <v>1</v>
      </c>
      <c r="B11" s="14" t="s">
        <v>266</v>
      </c>
      <c r="C11" s="14">
        <v>1625</v>
      </c>
      <c r="D11" s="14">
        <v>1625</v>
      </c>
    </row>
    <row r="12" spans="1:4">
      <c r="A12" s="14">
        <v>2</v>
      </c>
      <c r="B12" s="14" t="s">
        <v>267</v>
      </c>
      <c r="C12" s="14">
        <v>390</v>
      </c>
      <c r="D12" s="14">
        <v>2015</v>
      </c>
    </row>
    <row r="13" spans="1:4">
      <c r="A13" s="14">
        <v>3</v>
      </c>
      <c r="B13" s="14" t="s">
        <v>140</v>
      </c>
      <c r="C13" s="14">
        <v>160</v>
      </c>
      <c r="D13" s="14">
        <f t="shared" ref="D13:D23" si="0">C13+D12</f>
        <v>2175</v>
      </c>
    </row>
    <row r="14" spans="1:4">
      <c r="A14" s="14">
        <v>4</v>
      </c>
      <c r="B14" s="14" t="s">
        <v>141</v>
      </c>
      <c r="C14" s="14">
        <v>259</v>
      </c>
      <c r="D14" s="14">
        <f t="shared" si="0"/>
        <v>2434</v>
      </c>
    </row>
    <row r="15" spans="1:4">
      <c r="A15" s="14">
        <v>5</v>
      </c>
      <c r="B15" s="14" t="s">
        <v>142</v>
      </c>
      <c r="C15" s="14">
        <v>268</v>
      </c>
      <c r="D15" s="14">
        <f t="shared" si="0"/>
        <v>2702</v>
      </c>
    </row>
    <row r="16" spans="1:4">
      <c r="A16" s="14">
        <v>6</v>
      </c>
      <c r="B16" s="14" t="s">
        <v>143</v>
      </c>
      <c r="C16" s="14">
        <v>215</v>
      </c>
      <c r="D16" s="14">
        <f t="shared" si="0"/>
        <v>2917</v>
      </c>
    </row>
    <row r="17" spans="1:4">
      <c r="A17" s="14">
        <v>7</v>
      </c>
      <c r="B17" s="14" t="s">
        <v>144</v>
      </c>
      <c r="C17" s="14">
        <v>190</v>
      </c>
      <c r="D17" s="14">
        <f t="shared" si="0"/>
        <v>3107</v>
      </c>
    </row>
    <row r="18" spans="1:4">
      <c r="A18" s="14">
        <v>8</v>
      </c>
      <c r="B18" s="14" t="s">
        <v>146</v>
      </c>
      <c r="C18" s="14">
        <v>235</v>
      </c>
      <c r="D18" s="14">
        <f t="shared" si="0"/>
        <v>3342</v>
      </c>
    </row>
    <row r="19" spans="1:4">
      <c r="A19" s="14">
        <v>9</v>
      </c>
      <c r="B19" s="14" t="s">
        <v>147</v>
      </c>
      <c r="C19" s="14">
        <v>247</v>
      </c>
      <c r="D19" s="14">
        <f t="shared" si="0"/>
        <v>3589</v>
      </c>
    </row>
    <row r="20" spans="1:4">
      <c r="A20" s="14">
        <v>10</v>
      </c>
      <c r="B20" s="14" t="s">
        <v>148</v>
      </c>
      <c r="C20" s="14">
        <v>203</v>
      </c>
      <c r="D20" s="14">
        <f t="shared" si="0"/>
        <v>3792</v>
      </c>
    </row>
    <row r="21" spans="1:4">
      <c r="A21" s="14">
        <v>11</v>
      </c>
      <c r="B21" s="14" t="s">
        <v>149</v>
      </c>
      <c r="C21" s="14">
        <v>152</v>
      </c>
      <c r="D21" s="14">
        <f t="shared" si="0"/>
        <v>3944</v>
      </c>
    </row>
    <row r="22" spans="1:4">
      <c r="A22" s="14">
        <v>12</v>
      </c>
      <c r="B22" s="14" t="s">
        <v>150</v>
      </c>
      <c r="C22" s="14">
        <v>207</v>
      </c>
      <c r="D22" s="14">
        <f t="shared" si="0"/>
        <v>4151</v>
      </c>
    </row>
    <row r="23" spans="1:4">
      <c r="A23" s="14">
        <v>13</v>
      </c>
      <c r="B23" s="14" t="s">
        <v>153</v>
      </c>
      <c r="C23" s="14">
        <v>185</v>
      </c>
      <c r="D23" s="14">
        <f t="shared" si="0"/>
        <v>4336</v>
      </c>
    </row>
  </sheetData>
  <mergeCells count="27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topLeftCell="A4" workbookViewId="0">
      <selection activeCell="G26" sqref="G26"/>
    </sheetView>
  </sheetViews>
  <sheetFormatPr defaultColWidth="9" defaultRowHeight="15.6" outlineLevelCol="7"/>
  <cols>
    <col min="1" max="16384" width="9" style="14"/>
  </cols>
  <sheetData>
    <row r="1" spans="1:8">
      <c r="A1" s="2" t="s">
        <v>268</v>
      </c>
      <c r="B1" s="3"/>
      <c r="C1" s="3"/>
      <c r="D1" s="3"/>
      <c r="E1" s="3"/>
      <c r="F1" s="3"/>
      <c r="G1" s="3"/>
      <c r="H1" s="4"/>
    </row>
    <row r="2" ht="16.35" spans="1:8">
      <c r="A2" s="5" t="s">
        <v>242</v>
      </c>
      <c r="B2" s="6"/>
      <c r="C2" s="6" t="s">
        <v>243</v>
      </c>
      <c r="D2" s="6"/>
      <c r="E2" s="6"/>
      <c r="F2" s="6"/>
      <c r="G2" s="6"/>
      <c r="H2" s="7"/>
    </row>
    <row r="3" spans="1:8">
      <c r="A3" s="2" t="s">
        <v>244</v>
      </c>
      <c r="B3" s="3"/>
      <c r="C3" s="3" t="s">
        <v>269</v>
      </c>
      <c r="D3" s="3"/>
      <c r="E3" s="3" t="s">
        <v>245</v>
      </c>
      <c r="F3" s="3"/>
      <c r="G3" s="3" t="s">
        <v>246</v>
      </c>
      <c r="H3" s="4"/>
    </row>
    <row r="4" spans="1:8">
      <c r="A4" s="8" t="s">
        <v>247</v>
      </c>
      <c r="B4" s="9"/>
      <c r="C4" s="9" t="s">
        <v>270</v>
      </c>
      <c r="D4" s="9"/>
      <c r="E4" s="9" t="s">
        <v>249</v>
      </c>
      <c r="F4" s="9"/>
      <c r="G4" s="9" t="s">
        <v>271</v>
      </c>
      <c r="H4" s="10"/>
    </row>
    <row r="5" spans="1:8">
      <c r="A5" s="8" t="s">
        <v>251</v>
      </c>
      <c r="B5" s="9"/>
      <c r="C5" s="9" t="s">
        <v>272</v>
      </c>
      <c r="D5" s="9"/>
      <c r="E5" s="9" t="s">
        <v>252</v>
      </c>
      <c r="F5" s="9"/>
      <c r="G5" s="9" t="s">
        <v>273</v>
      </c>
      <c r="H5" s="10"/>
    </row>
    <row r="6" spans="1:8">
      <c r="A6" s="8" t="s">
        <v>254</v>
      </c>
      <c r="B6" s="9"/>
      <c r="C6" s="9" t="s">
        <v>274</v>
      </c>
      <c r="D6" s="9"/>
      <c r="E6" s="9" t="s">
        <v>256</v>
      </c>
      <c r="F6" s="9"/>
      <c r="G6" s="9" t="s">
        <v>275</v>
      </c>
      <c r="H6" s="10"/>
    </row>
    <row r="7" spans="1:8">
      <c r="A7" s="8" t="s">
        <v>258</v>
      </c>
      <c r="B7" s="9"/>
      <c r="C7" s="9" t="s">
        <v>139</v>
      </c>
      <c r="D7" s="9"/>
      <c r="E7" s="9" t="s">
        <v>259</v>
      </c>
      <c r="F7" s="9"/>
      <c r="G7" s="9" t="s">
        <v>276</v>
      </c>
      <c r="H7" s="10"/>
    </row>
    <row r="8" ht="16.35" spans="1:8">
      <c r="A8" s="11" t="s">
        <v>260</v>
      </c>
      <c r="B8" s="12"/>
      <c r="C8" s="12">
        <v>3509</v>
      </c>
      <c r="D8" s="12"/>
      <c r="E8" s="12" t="s">
        <v>261</v>
      </c>
      <c r="F8" s="12"/>
      <c r="G8" s="12">
        <v>9359</v>
      </c>
      <c r="H8" s="13"/>
    </row>
    <row r="10" spans="1:4">
      <c r="A10" s="14" t="s">
        <v>262</v>
      </c>
      <c r="B10" s="14" t="s">
        <v>263</v>
      </c>
      <c r="C10" s="14" t="s">
        <v>264</v>
      </c>
      <c r="D10" s="14" t="s">
        <v>265</v>
      </c>
    </row>
    <row r="11" spans="1:4">
      <c r="A11" s="14">
        <v>1</v>
      </c>
      <c r="B11" s="14" t="s">
        <v>277</v>
      </c>
      <c r="C11" s="14">
        <v>3509</v>
      </c>
      <c r="D11" s="14">
        <v>3509</v>
      </c>
    </row>
    <row r="12" spans="1:4">
      <c r="A12" s="14">
        <v>2</v>
      </c>
      <c r="B12" s="14" t="s">
        <v>278</v>
      </c>
      <c r="C12" s="14">
        <v>791</v>
      </c>
      <c r="D12" s="14">
        <f>C12+D11</f>
        <v>4300</v>
      </c>
    </row>
    <row r="13" spans="1:4">
      <c r="A13" s="14">
        <v>3</v>
      </c>
      <c r="B13" s="14" t="s">
        <v>279</v>
      </c>
      <c r="C13" s="14">
        <v>447</v>
      </c>
      <c r="D13" s="14">
        <f>C13+D12</f>
        <v>4747</v>
      </c>
    </row>
    <row r="14" spans="1:4">
      <c r="A14" s="14">
        <v>4</v>
      </c>
      <c r="B14" s="14" t="s">
        <v>280</v>
      </c>
      <c r="C14" s="14">
        <v>409</v>
      </c>
      <c r="D14" s="14">
        <f t="shared" ref="D14:D15" si="0">C14+D13</f>
        <v>5156</v>
      </c>
    </row>
    <row r="15" spans="1:4">
      <c r="A15" s="14">
        <v>5</v>
      </c>
      <c r="B15" s="14" t="s">
        <v>281</v>
      </c>
      <c r="C15" s="14">
        <v>690</v>
      </c>
      <c r="D15" s="14">
        <f t="shared" si="0"/>
        <v>5846</v>
      </c>
    </row>
    <row r="16" spans="1:4">
      <c r="A16" s="14">
        <v>2016.08</v>
      </c>
      <c r="C16" s="14">
        <v>5846</v>
      </c>
      <c r="D16" s="14">
        <v>5846</v>
      </c>
    </row>
    <row r="17" spans="1:4">
      <c r="A17" s="14">
        <v>6</v>
      </c>
      <c r="B17" s="14" t="s">
        <v>140</v>
      </c>
      <c r="C17" s="14">
        <v>147</v>
      </c>
      <c r="D17" s="14">
        <f t="shared" ref="D17:D26" si="1">C17+D16</f>
        <v>5993</v>
      </c>
    </row>
    <row r="18" spans="1:4">
      <c r="A18" s="14">
        <v>7</v>
      </c>
      <c r="B18" s="14" t="s">
        <v>141</v>
      </c>
      <c r="C18" s="14">
        <v>262</v>
      </c>
      <c r="D18" s="14">
        <f t="shared" si="1"/>
        <v>6255</v>
      </c>
    </row>
    <row r="19" spans="1:4">
      <c r="A19" s="14">
        <v>8</v>
      </c>
      <c r="B19" s="14" t="s">
        <v>142</v>
      </c>
      <c r="C19" s="14">
        <v>286</v>
      </c>
      <c r="D19" s="14">
        <f t="shared" si="1"/>
        <v>6541</v>
      </c>
    </row>
    <row r="20" spans="1:4">
      <c r="A20" s="14">
        <v>9</v>
      </c>
      <c r="B20" s="14" t="s">
        <v>143</v>
      </c>
      <c r="C20" s="14">
        <v>265</v>
      </c>
      <c r="D20" s="14">
        <f t="shared" si="1"/>
        <v>6806</v>
      </c>
    </row>
    <row r="21" spans="1:4">
      <c r="A21" s="14">
        <v>10</v>
      </c>
      <c r="B21" s="14" t="s">
        <v>144</v>
      </c>
      <c r="C21" s="14">
        <v>218</v>
      </c>
      <c r="D21" s="14">
        <f t="shared" si="1"/>
        <v>7024</v>
      </c>
    </row>
    <row r="22" spans="1:4">
      <c r="A22" s="14">
        <v>11</v>
      </c>
      <c r="B22" s="14" t="s">
        <v>145</v>
      </c>
      <c r="C22" s="14">
        <v>230</v>
      </c>
      <c r="D22" s="14">
        <f t="shared" si="1"/>
        <v>7254</v>
      </c>
    </row>
    <row r="23" spans="1:4">
      <c r="A23" s="14">
        <v>12</v>
      </c>
      <c r="B23" s="14" t="s">
        <v>146</v>
      </c>
      <c r="C23" s="14">
        <v>309</v>
      </c>
      <c r="D23" s="14">
        <f t="shared" si="1"/>
        <v>7563</v>
      </c>
    </row>
    <row r="24" spans="1:4">
      <c r="A24" s="14">
        <v>13</v>
      </c>
      <c r="B24" s="14" t="s">
        <v>147</v>
      </c>
      <c r="C24" s="14">
        <v>275</v>
      </c>
      <c r="D24" s="14">
        <f t="shared" si="1"/>
        <v>7838</v>
      </c>
    </row>
    <row r="25" spans="1:4">
      <c r="A25" s="14">
        <v>14</v>
      </c>
      <c r="B25" s="14" t="s">
        <v>148</v>
      </c>
      <c r="C25" s="14">
        <v>262</v>
      </c>
      <c r="D25" s="14">
        <f t="shared" si="1"/>
        <v>8100</v>
      </c>
    </row>
    <row r="26" spans="1:4">
      <c r="A26" s="14">
        <v>15</v>
      </c>
      <c r="B26" s="14" t="s">
        <v>149</v>
      </c>
      <c r="C26" s="14">
        <v>224</v>
      </c>
      <c r="D26" s="14">
        <f t="shared" si="1"/>
        <v>8324</v>
      </c>
    </row>
    <row r="27" spans="1:4">
      <c r="A27" s="14">
        <v>16</v>
      </c>
      <c r="B27" s="14" t="s">
        <v>150</v>
      </c>
      <c r="C27" s="14">
        <v>273</v>
      </c>
      <c r="D27" s="14">
        <f t="shared" ref="D27:D30" si="2">C27+D26</f>
        <v>8597</v>
      </c>
    </row>
    <row r="28" spans="1:4">
      <c r="A28" s="14">
        <v>17</v>
      </c>
      <c r="B28" s="14" t="s">
        <v>151</v>
      </c>
      <c r="C28" s="14">
        <v>274</v>
      </c>
      <c r="D28" s="14">
        <f t="shared" si="2"/>
        <v>8871</v>
      </c>
    </row>
    <row r="29" spans="1:4">
      <c r="A29" s="14">
        <v>18</v>
      </c>
      <c r="B29" s="14" t="s">
        <v>152</v>
      </c>
      <c r="C29" s="14">
        <v>227</v>
      </c>
      <c r="D29" s="14">
        <f t="shared" si="2"/>
        <v>9098</v>
      </c>
    </row>
    <row r="30" spans="1:4">
      <c r="A30" s="14">
        <v>19</v>
      </c>
      <c r="B30" s="14" t="s">
        <v>153</v>
      </c>
      <c r="C30" s="14">
        <v>261</v>
      </c>
      <c r="D30" s="14">
        <f t="shared" si="2"/>
        <v>9359</v>
      </c>
    </row>
  </sheetData>
  <mergeCells count="28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6:B16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opLeftCell="A7" workbookViewId="0">
      <selection activeCell="H30" sqref="H30"/>
    </sheetView>
  </sheetViews>
  <sheetFormatPr defaultColWidth="9" defaultRowHeight="15.6"/>
  <cols>
    <col min="1" max="16384" width="9" style="14"/>
  </cols>
  <sheetData>
    <row r="1" spans="1:8">
      <c r="A1" s="2" t="s">
        <v>282</v>
      </c>
      <c r="B1" s="3"/>
      <c r="C1" s="3"/>
      <c r="D1" s="3"/>
      <c r="E1" s="3"/>
      <c r="F1" s="3"/>
      <c r="G1" s="3"/>
      <c r="H1" s="4"/>
    </row>
    <row r="2" ht="16.35" spans="1:8">
      <c r="A2" s="5" t="s">
        <v>242</v>
      </c>
      <c r="B2" s="6"/>
      <c r="C2" s="6" t="s">
        <v>243</v>
      </c>
      <c r="D2" s="6"/>
      <c r="E2" s="6"/>
      <c r="F2" s="6"/>
      <c r="G2" s="6"/>
      <c r="H2" s="7"/>
    </row>
    <row r="3" spans="1:8">
      <c r="A3" s="2" t="s">
        <v>244</v>
      </c>
      <c r="B3" s="3"/>
      <c r="C3" s="3" t="s">
        <v>22</v>
      </c>
      <c r="D3" s="3"/>
      <c r="E3" s="3" t="s">
        <v>245</v>
      </c>
      <c r="F3" s="3"/>
      <c r="G3" s="3" t="s">
        <v>246</v>
      </c>
      <c r="H3" s="4"/>
    </row>
    <row r="4" spans="1:8">
      <c r="A4" s="8" t="s">
        <v>247</v>
      </c>
      <c r="B4" s="9"/>
      <c r="C4" s="9" t="s">
        <v>283</v>
      </c>
      <c r="D4" s="9"/>
      <c r="E4" s="9" t="s">
        <v>249</v>
      </c>
      <c r="F4" s="9"/>
      <c r="G4" s="9" t="s">
        <v>284</v>
      </c>
      <c r="H4" s="10"/>
    </row>
    <row r="5" spans="1:8">
      <c r="A5" s="8" t="s">
        <v>251</v>
      </c>
      <c r="B5" s="9"/>
      <c r="C5" s="9" t="s">
        <v>285</v>
      </c>
      <c r="D5" s="9"/>
      <c r="E5" s="9" t="s">
        <v>252</v>
      </c>
      <c r="F5" s="9"/>
      <c r="G5" s="9" t="s">
        <v>286</v>
      </c>
      <c r="H5" s="10"/>
    </row>
    <row r="6" spans="1:8">
      <c r="A6" s="8" t="s">
        <v>254</v>
      </c>
      <c r="B6" s="9"/>
      <c r="C6" s="9" t="s">
        <v>287</v>
      </c>
      <c r="D6" s="9"/>
      <c r="E6" s="9" t="s">
        <v>256</v>
      </c>
      <c r="F6" s="9"/>
      <c r="G6" s="9" t="s">
        <v>288</v>
      </c>
      <c r="H6" s="10"/>
    </row>
    <row r="7" spans="1:8">
      <c r="A7" s="8" t="s">
        <v>258</v>
      </c>
      <c r="B7" s="9"/>
      <c r="C7" s="9" t="s">
        <v>289</v>
      </c>
      <c r="D7" s="9"/>
      <c r="E7" s="9" t="s">
        <v>259</v>
      </c>
      <c r="F7" s="9"/>
      <c r="G7" s="9" t="s">
        <v>290</v>
      </c>
      <c r="H7" s="10"/>
    </row>
    <row r="8" ht="16.35" spans="1:8">
      <c r="A8" s="11" t="s">
        <v>260</v>
      </c>
      <c r="B8" s="12"/>
      <c r="C8" s="12">
        <v>11460</v>
      </c>
      <c r="D8" s="12"/>
      <c r="E8" s="12" t="s">
        <v>261</v>
      </c>
      <c r="F8" s="12"/>
      <c r="G8" s="12">
        <v>17831</v>
      </c>
      <c r="H8" s="13"/>
    </row>
    <row r="10" spans="1:4">
      <c r="A10" s="14" t="s">
        <v>262</v>
      </c>
      <c r="B10" s="14" t="s">
        <v>263</v>
      </c>
      <c r="C10" s="14" t="s">
        <v>264</v>
      </c>
      <c r="D10" s="14" t="s">
        <v>265</v>
      </c>
    </row>
    <row r="11" spans="1:4">
      <c r="A11" s="14">
        <v>1</v>
      </c>
      <c r="B11" s="14" t="s">
        <v>291</v>
      </c>
      <c r="C11" s="14">
        <v>11460</v>
      </c>
      <c r="D11" s="14">
        <v>11460</v>
      </c>
    </row>
    <row r="12" spans="1:4">
      <c r="A12" s="14">
        <v>2</v>
      </c>
      <c r="B12" s="14" t="s">
        <v>292</v>
      </c>
      <c r="C12" s="14">
        <v>684</v>
      </c>
      <c r="D12" s="14">
        <v>12144</v>
      </c>
    </row>
    <row r="13" spans="1:4">
      <c r="A13" s="14">
        <v>3</v>
      </c>
      <c r="B13" s="14" t="s">
        <v>293</v>
      </c>
      <c r="C13" s="14">
        <v>450</v>
      </c>
      <c r="D13" s="14">
        <v>12594</v>
      </c>
    </row>
    <row r="14" spans="1:4">
      <c r="A14" s="14">
        <v>4</v>
      </c>
      <c r="B14" s="14" t="s">
        <v>294</v>
      </c>
      <c r="C14" s="14">
        <v>266</v>
      </c>
      <c r="D14" s="14">
        <v>12860</v>
      </c>
    </row>
    <row r="15" spans="1:4">
      <c r="A15" s="14">
        <v>2016.12</v>
      </c>
      <c r="C15" s="14">
        <v>12860</v>
      </c>
      <c r="D15" s="14">
        <v>12860</v>
      </c>
    </row>
    <row r="16" spans="1:4">
      <c r="A16" s="14">
        <v>5</v>
      </c>
      <c r="B16" s="14" t="s">
        <v>295</v>
      </c>
      <c r="C16" s="14">
        <v>309</v>
      </c>
      <c r="D16" s="14">
        <f>C16+D15</f>
        <v>13169</v>
      </c>
    </row>
    <row r="17" spans="1:4">
      <c r="A17" s="14">
        <v>6</v>
      </c>
      <c r="B17" s="14" t="s">
        <v>296</v>
      </c>
      <c r="C17" s="14">
        <v>238</v>
      </c>
      <c r="D17" s="14">
        <f>C17+D16</f>
        <v>13407</v>
      </c>
    </row>
    <row r="18" spans="1:4">
      <c r="A18" s="14">
        <v>7</v>
      </c>
      <c r="B18" s="14" t="s">
        <v>140</v>
      </c>
      <c r="C18" s="14">
        <v>235</v>
      </c>
      <c r="D18" s="14">
        <f>C18+D17</f>
        <v>13642</v>
      </c>
    </row>
    <row r="19" spans="1:4">
      <c r="A19" s="14">
        <v>8</v>
      </c>
      <c r="B19" s="14" t="s">
        <v>141</v>
      </c>
      <c r="C19" s="14">
        <v>340</v>
      </c>
      <c r="D19" s="14">
        <f>C19+D18</f>
        <v>13982</v>
      </c>
    </row>
    <row r="20" s="14" customFormat="1" spans="1:4">
      <c r="A20" s="14">
        <v>2017.01</v>
      </c>
      <c r="C20" s="14">
        <v>1122</v>
      </c>
      <c r="D20" s="14">
        <v>13982</v>
      </c>
    </row>
    <row r="21" spans="1:4">
      <c r="A21" s="14">
        <v>9</v>
      </c>
      <c r="B21" s="14" t="s">
        <v>142</v>
      </c>
      <c r="C21" s="14">
        <v>385</v>
      </c>
      <c r="D21" s="14">
        <f>C21+D19</f>
        <v>14367</v>
      </c>
    </row>
    <row r="22" spans="1:9">
      <c r="A22" s="14">
        <v>10</v>
      </c>
      <c r="B22" s="14" t="s">
        <v>143</v>
      </c>
      <c r="C22" s="14">
        <v>326</v>
      </c>
      <c r="D22" s="14">
        <f>C22+D21</f>
        <v>14693</v>
      </c>
      <c r="I22" s="14" t="s">
        <v>297</v>
      </c>
    </row>
    <row r="23" spans="1:4">
      <c r="A23" s="14">
        <v>11</v>
      </c>
      <c r="B23" s="14" t="s">
        <v>144</v>
      </c>
      <c r="C23" s="14">
        <v>249</v>
      </c>
      <c r="D23" s="14">
        <f>C23+D22</f>
        <v>14942</v>
      </c>
    </row>
    <row r="24" spans="1:4">
      <c r="A24" s="14">
        <v>2017.02</v>
      </c>
      <c r="C24" s="14">
        <v>960</v>
      </c>
      <c r="D24" s="14">
        <v>14942</v>
      </c>
    </row>
    <row r="25" spans="1:4">
      <c r="A25" s="14">
        <v>12</v>
      </c>
      <c r="B25" s="14" t="s">
        <v>145</v>
      </c>
      <c r="C25" s="14">
        <v>207</v>
      </c>
      <c r="D25" s="14">
        <f>C25+D24</f>
        <v>15149</v>
      </c>
    </row>
    <row r="26" spans="1:4">
      <c r="A26" s="14">
        <v>13</v>
      </c>
      <c r="B26" s="14" t="s">
        <v>146</v>
      </c>
      <c r="C26" s="14">
        <v>435</v>
      </c>
      <c r="D26" s="14">
        <f>C26+D25</f>
        <v>15584</v>
      </c>
    </row>
    <row r="27" spans="1:4">
      <c r="A27" s="14">
        <v>14</v>
      </c>
      <c r="B27" s="14" t="s">
        <v>147</v>
      </c>
      <c r="C27" s="14">
        <v>348</v>
      </c>
      <c r="D27" s="14">
        <f>C27+D26</f>
        <v>15932</v>
      </c>
    </row>
    <row r="28" spans="1:4">
      <c r="A28" s="14">
        <v>15</v>
      </c>
      <c r="B28" s="14" t="s">
        <v>148</v>
      </c>
      <c r="C28" s="14">
        <v>274</v>
      </c>
      <c r="D28" s="14">
        <f t="shared" ref="D28:D34" si="0">C28+D27</f>
        <v>16206</v>
      </c>
    </row>
    <row r="29" spans="1:4">
      <c r="A29" s="14">
        <v>16</v>
      </c>
      <c r="B29" s="14" t="s">
        <v>149</v>
      </c>
      <c r="C29" s="14">
        <v>241</v>
      </c>
      <c r="D29" s="14">
        <f t="shared" si="0"/>
        <v>16447</v>
      </c>
    </row>
    <row r="30" spans="1:4">
      <c r="A30" s="14">
        <v>17</v>
      </c>
      <c r="B30" s="14" t="s">
        <v>150</v>
      </c>
      <c r="C30" s="14">
        <v>312</v>
      </c>
      <c r="D30" s="14">
        <f t="shared" si="0"/>
        <v>16759</v>
      </c>
    </row>
    <row r="31" spans="1:4">
      <c r="A31" s="14">
        <v>18</v>
      </c>
      <c r="B31" s="14" t="s">
        <v>151</v>
      </c>
      <c r="C31" s="14">
        <v>350</v>
      </c>
      <c r="D31" s="14">
        <f t="shared" si="0"/>
        <v>17109</v>
      </c>
    </row>
    <row r="32" spans="1:4">
      <c r="A32" s="14">
        <v>19</v>
      </c>
      <c r="B32" s="14" t="s">
        <v>152</v>
      </c>
      <c r="C32" s="14">
        <v>273</v>
      </c>
      <c r="D32" s="14">
        <f t="shared" si="0"/>
        <v>17382</v>
      </c>
    </row>
    <row r="33" spans="1:4">
      <c r="A33" s="14">
        <v>20</v>
      </c>
      <c r="B33" s="14" t="s">
        <v>298</v>
      </c>
      <c r="C33" s="14">
        <v>250</v>
      </c>
      <c r="D33" s="14">
        <f t="shared" si="0"/>
        <v>17632</v>
      </c>
    </row>
    <row r="34" spans="1:4">
      <c r="A34" s="14">
        <v>21</v>
      </c>
      <c r="B34" s="14" t="s">
        <v>28</v>
      </c>
      <c r="C34" s="14">
        <v>199</v>
      </c>
      <c r="D34" s="14">
        <f t="shared" si="0"/>
        <v>17831</v>
      </c>
    </row>
  </sheetData>
  <mergeCells count="30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5:B15"/>
    <mergeCell ref="A20:B20"/>
    <mergeCell ref="A24:B24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topLeftCell="A19" workbookViewId="0">
      <selection activeCell="G25" sqref="G25"/>
    </sheetView>
  </sheetViews>
  <sheetFormatPr defaultColWidth="9" defaultRowHeight="15.6" outlineLevelCol="7"/>
  <cols>
    <col min="1" max="16384" width="9" style="14"/>
  </cols>
  <sheetData>
    <row r="1" spans="1:8">
      <c r="A1" s="2" t="s">
        <v>299</v>
      </c>
      <c r="B1" s="3"/>
      <c r="C1" s="3"/>
      <c r="D1" s="3"/>
      <c r="E1" s="3"/>
      <c r="F1" s="3"/>
      <c r="G1" s="3"/>
      <c r="H1" s="4"/>
    </row>
    <row r="2" ht="16.35" spans="1:8">
      <c r="A2" s="5" t="s">
        <v>242</v>
      </c>
      <c r="B2" s="6"/>
      <c r="C2" s="6" t="s">
        <v>243</v>
      </c>
      <c r="D2" s="6"/>
      <c r="E2" s="6"/>
      <c r="F2" s="6"/>
      <c r="G2" s="6"/>
      <c r="H2" s="7"/>
    </row>
    <row r="3" spans="1:8">
      <c r="A3" s="2" t="s">
        <v>244</v>
      </c>
      <c r="B3" s="3"/>
      <c r="C3" s="3" t="s">
        <v>23</v>
      </c>
      <c r="D3" s="3"/>
      <c r="E3" s="3" t="s">
        <v>245</v>
      </c>
      <c r="F3" s="3"/>
      <c r="G3" s="3" t="s">
        <v>246</v>
      </c>
      <c r="H3" s="4"/>
    </row>
    <row r="4" spans="1:8">
      <c r="A4" s="8" t="s">
        <v>247</v>
      </c>
      <c r="B4" s="9"/>
      <c r="C4" s="9" t="s">
        <v>300</v>
      </c>
      <c r="D4" s="9"/>
      <c r="E4" s="9" t="s">
        <v>249</v>
      </c>
      <c r="F4" s="9"/>
      <c r="G4" s="9" t="s">
        <v>301</v>
      </c>
      <c r="H4" s="10"/>
    </row>
    <row r="5" spans="1:8">
      <c r="A5" s="8" t="s">
        <v>251</v>
      </c>
      <c r="B5" s="9"/>
      <c r="C5" s="9" t="s">
        <v>302</v>
      </c>
      <c r="D5" s="9"/>
      <c r="E5" s="9" t="s">
        <v>252</v>
      </c>
      <c r="F5" s="9"/>
      <c r="G5" s="9" t="s">
        <v>139</v>
      </c>
      <c r="H5" s="10"/>
    </row>
    <row r="6" spans="1:8">
      <c r="A6" s="8" t="s">
        <v>254</v>
      </c>
      <c r="B6" s="9"/>
      <c r="C6" s="9" t="s">
        <v>303</v>
      </c>
      <c r="D6" s="9"/>
      <c r="E6" s="9" t="s">
        <v>256</v>
      </c>
      <c r="F6" s="9"/>
      <c r="G6" s="9" t="s">
        <v>304</v>
      </c>
      <c r="H6" s="10"/>
    </row>
    <row r="7" spans="1:8">
      <c r="A7" s="8" t="s">
        <v>258</v>
      </c>
      <c r="B7" s="9"/>
      <c r="C7" s="9" t="s">
        <v>305</v>
      </c>
      <c r="D7" s="9"/>
      <c r="E7" s="9" t="s">
        <v>259</v>
      </c>
      <c r="F7" s="9"/>
      <c r="G7" s="9" t="s">
        <v>139</v>
      </c>
      <c r="H7" s="10"/>
    </row>
    <row r="8" ht="16.35" spans="1:8">
      <c r="A8" s="11" t="s">
        <v>260</v>
      </c>
      <c r="B8" s="12"/>
      <c r="C8" s="12">
        <v>8212</v>
      </c>
      <c r="D8" s="12"/>
      <c r="E8" s="12" t="s">
        <v>261</v>
      </c>
      <c r="F8" s="12"/>
      <c r="G8" s="12">
        <v>14885</v>
      </c>
      <c r="H8" s="13"/>
    </row>
    <row r="10" spans="1:4">
      <c r="A10" s="14" t="s">
        <v>262</v>
      </c>
      <c r="B10" s="14" t="s">
        <v>263</v>
      </c>
      <c r="C10" s="14" t="s">
        <v>264</v>
      </c>
      <c r="D10" s="14" t="s">
        <v>265</v>
      </c>
    </row>
    <row r="11" spans="1:4">
      <c r="A11" s="14">
        <v>1</v>
      </c>
      <c r="B11" s="14" t="s">
        <v>142</v>
      </c>
      <c r="C11" s="14">
        <v>8212</v>
      </c>
      <c r="D11" s="14">
        <v>8212</v>
      </c>
    </row>
    <row r="12" spans="1:4">
      <c r="A12" s="14">
        <v>2</v>
      </c>
      <c r="B12" s="14" t="s">
        <v>143</v>
      </c>
      <c r="C12" s="14">
        <v>1164</v>
      </c>
      <c r="D12" s="14">
        <f>D11+C12</f>
        <v>9376</v>
      </c>
    </row>
    <row r="13" spans="1:4">
      <c r="A13" s="14">
        <v>3</v>
      </c>
      <c r="B13" s="14" t="s">
        <v>144</v>
      </c>
      <c r="C13" s="14">
        <v>1223</v>
      </c>
      <c r="D13" s="14">
        <f>D12+C13</f>
        <v>10599</v>
      </c>
    </row>
    <row r="14" spans="1:4">
      <c r="A14" s="14">
        <v>4</v>
      </c>
      <c r="B14" s="14" t="s">
        <v>306</v>
      </c>
      <c r="C14" s="14">
        <v>648</v>
      </c>
      <c r="D14" s="14">
        <f>D13+C14</f>
        <v>11247</v>
      </c>
    </row>
    <row r="15" spans="1:4">
      <c r="A15" s="14">
        <v>2017.02</v>
      </c>
      <c r="C15" s="14">
        <v>11247</v>
      </c>
      <c r="D15" s="14">
        <v>11247</v>
      </c>
    </row>
    <row r="16" spans="1:4">
      <c r="A16" s="14">
        <v>5</v>
      </c>
      <c r="B16" s="14" t="s">
        <v>307</v>
      </c>
      <c r="C16" s="14">
        <v>394</v>
      </c>
      <c r="D16" s="14">
        <f>D14+C16</f>
        <v>11641</v>
      </c>
    </row>
    <row r="17" spans="1:4">
      <c r="A17" s="14">
        <v>6</v>
      </c>
      <c r="B17" s="14" t="s">
        <v>308</v>
      </c>
      <c r="C17" s="14">
        <v>335</v>
      </c>
      <c r="D17" s="14">
        <f>D16+C17</f>
        <v>11976</v>
      </c>
    </row>
    <row r="18" spans="1:4">
      <c r="A18" s="14">
        <v>7</v>
      </c>
      <c r="B18" s="14" t="s">
        <v>145</v>
      </c>
      <c r="C18" s="14">
        <v>336</v>
      </c>
      <c r="D18" s="14">
        <f>D17+C18</f>
        <v>12312</v>
      </c>
    </row>
    <row r="19" spans="1:4">
      <c r="A19" s="14">
        <v>8</v>
      </c>
      <c r="B19" s="14" t="s">
        <v>146</v>
      </c>
      <c r="C19" s="14">
        <v>411</v>
      </c>
      <c r="D19" s="14">
        <f>D18+C19</f>
        <v>12723</v>
      </c>
    </row>
    <row r="20" spans="1:4">
      <c r="A20" s="14">
        <v>9</v>
      </c>
      <c r="B20" s="14" t="s">
        <v>147</v>
      </c>
      <c r="C20" s="14">
        <v>368</v>
      </c>
      <c r="D20" s="14">
        <f>D19+C20</f>
        <v>13091</v>
      </c>
    </row>
    <row r="21" spans="1:4">
      <c r="A21" s="14">
        <v>2017.03</v>
      </c>
      <c r="C21" s="14">
        <v>1844</v>
      </c>
      <c r="D21" s="14">
        <v>13091</v>
      </c>
    </row>
    <row r="22" spans="1:4">
      <c r="A22" s="14">
        <v>10</v>
      </c>
      <c r="B22" s="14" t="s">
        <v>148</v>
      </c>
      <c r="C22" s="14">
        <v>311</v>
      </c>
      <c r="D22" s="14">
        <f t="shared" ref="D22:D28" si="0">C22+D21</f>
        <v>13402</v>
      </c>
    </row>
    <row r="23" spans="1:4">
      <c r="A23" s="14">
        <v>11</v>
      </c>
      <c r="B23" s="14" t="s">
        <v>149</v>
      </c>
      <c r="C23" s="14">
        <v>217</v>
      </c>
      <c r="D23" s="14">
        <f t="shared" si="0"/>
        <v>13619</v>
      </c>
    </row>
    <row r="24" spans="1:4">
      <c r="A24" s="14">
        <v>12</v>
      </c>
      <c r="B24" s="14" t="s">
        <v>150</v>
      </c>
      <c r="C24" s="14">
        <v>275</v>
      </c>
      <c r="D24" s="14">
        <f t="shared" si="0"/>
        <v>13894</v>
      </c>
    </row>
    <row r="25" spans="1:4">
      <c r="A25" s="14">
        <v>13</v>
      </c>
      <c r="B25" s="14" t="s">
        <v>151</v>
      </c>
      <c r="C25" s="14">
        <v>269</v>
      </c>
      <c r="D25" s="14">
        <f t="shared" si="0"/>
        <v>14163</v>
      </c>
    </row>
    <row r="26" spans="1:4">
      <c r="A26" s="14">
        <v>14</v>
      </c>
      <c r="B26" s="14" t="s">
        <v>152</v>
      </c>
      <c r="C26" s="14">
        <v>257</v>
      </c>
      <c r="D26" s="14">
        <f t="shared" si="0"/>
        <v>14420</v>
      </c>
    </row>
    <row r="27" spans="1:4">
      <c r="A27" s="14">
        <v>15</v>
      </c>
      <c r="B27" s="14" t="s">
        <v>153</v>
      </c>
      <c r="C27" s="14">
        <v>284</v>
      </c>
      <c r="D27" s="14">
        <f t="shared" si="0"/>
        <v>14704</v>
      </c>
    </row>
    <row r="28" spans="1:4">
      <c r="A28" s="14">
        <v>16</v>
      </c>
      <c r="B28" s="14" t="s">
        <v>154</v>
      </c>
      <c r="C28" s="14">
        <v>181</v>
      </c>
      <c r="D28" s="14">
        <f t="shared" si="0"/>
        <v>14885</v>
      </c>
    </row>
  </sheetData>
  <mergeCells count="29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5:B15"/>
    <mergeCell ref="A21:B21"/>
  </mergeCell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opLeftCell="A4" workbookViewId="0">
      <selection activeCell="F21" sqref="F21"/>
    </sheetView>
  </sheetViews>
  <sheetFormatPr defaultColWidth="9" defaultRowHeight="15.6" outlineLevelCol="7"/>
  <cols>
    <col min="1" max="16384" width="9" style="1"/>
  </cols>
  <sheetData>
    <row r="1" spans="1:8">
      <c r="A1" s="2" t="s">
        <v>309</v>
      </c>
      <c r="B1" s="3"/>
      <c r="C1" s="3"/>
      <c r="D1" s="3"/>
      <c r="E1" s="3"/>
      <c r="F1" s="3"/>
      <c r="G1" s="3"/>
      <c r="H1" s="4"/>
    </row>
    <row r="2" ht="16.35" spans="1:8">
      <c r="A2" s="5" t="s">
        <v>242</v>
      </c>
      <c r="B2" s="6"/>
      <c r="C2" s="6" t="s">
        <v>243</v>
      </c>
      <c r="D2" s="6"/>
      <c r="E2" s="6"/>
      <c r="F2" s="6"/>
      <c r="G2" s="6"/>
      <c r="H2" s="7"/>
    </row>
    <row r="3" spans="1:8">
      <c r="A3" s="2" t="s">
        <v>244</v>
      </c>
      <c r="B3" s="3"/>
      <c r="C3" s="3" t="s">
        <v>24</v>
      </c>
      <c r="D3" s="3"/>
      <c r="E3" s="3" t="s">
        <v>245</v>
      </c>
      <c r="F3" s="3"/>
      <c r="G3" s="3" t="s">
        <v>246</v>
      </c>
      <c r="H3" s="4"/>
    </row>
    <row r="4" spans="1:8">
      <c r="A4" s="8" t="s">
        <v>247</v>
      </c>
      <c r="B4" s="9"/>
      <c r="C4" s="9" t="s">
        <v>310</v>
      </c>
      <c r="D4" s="9"/>
      <c r="E4" s="9" t="s">
        <v>249</v>
      </c>
      <c r="F4" s="9"/>
      <c r="G4" s="9" t="s">
        <v>311</v>
      </c>
      <c r="H4" s="10"/>
    </row>
    <row r="5" spans="1:8">
      <c r="A5" s="8" t="s">
        <v>251</v>
      </c>
      <c r="B5" s="9"/>
      <c r="C5" s="9" t="s">
        <v>312</v>
      </c>
      <c r="D5" s="9"/>
      <c r="E5" s="9" t="s">
        <v>252</v>
      </c>
      <c r="F5" s="9"/>
      <c r="G5" s="9" t="s">
        <v>139</v>
      </c>
      <c r="H5" s="10"/>
    </row>
    <row r="6" spans="1:8">
      <c r="A6" s="8" t="s">
        <v>254</v>
      </c>
      <c r="B6" s="9"/>
      <c r="C6" s="9" t="s">
        <v>313</v>
      </c>
      <c r="D6" s="9"/>
      <c r="E6" s="9" t="s">
        <v>256</v>
      </c>
      <c r="F6" s="9"/>
      <c r="G6" s="9" t="s">
        <v>314</v>
      </c>
      <c r="H6" s="10"/>
    </row>
    <row r="7" spans="1:8">
      <c r="A7" s="8" t="s">
        <v>258</v>
      </c>
      <c r="B7" s="9"/>
      <c r="C7" s="9" t="s">
        <v>139</v>
      </c>
      <c r="D7" s="9"/>
      <c r="E7" s="9" t="s">
        <v>259</v>
      </c>
      <c r="F7" s="9"/>
      <c r="G7" s="9" t="s">
        <v>139</v>
      </c>
      <c r="H7" s="10"/>
    </row>
    <row r="8" ht="16.35" spans="1:8">
      <c r="A8" s="11" t="s">
        <v>260</v>
      </c>
      <c r="B8" s="12"/>
      <c r="C8" s="12">
        <v>6966</v>
      </c>
      <c r="D8" s="12"/>
      <c r="E8" s="12" t="s">
        <v>261</v>
      </c>
      <c r="F8" s="12"/>
      <c r="G8" s="12">
        <v>11368</v>
      </c>
      <c r="H8" s="13"/>
    </row>
    <row r="10" spans="1:4">
      <c r="A10" s="14" t="s">
        <v>262</v>
      </c>
      <c r="B10" s="14" t="s">
        <v>263</v>
      </c>
      <c r="C10" s="14" t="s">
        <v>264</v>
      </c>
      <c r="D10" s="14" t="s">
        <v>265</v>
      </c>
    </row>
    <row r="11" spans="1:4">
      <c r="A11" s="14">
        <v>1</v>
      </c>
      <c r="B11" s="14" t="s">
        <v>144</v>
      </c>
      <c r="C11" s="14">
        <v>6966</v>
      </c>
      <c r="D11" s="14">
        <v>6966</v>
      </c>
    </row>
    <row r="12" spans="1:4">
      <c r="A12" s="1">
        <v>2</v>
      </c>
      <c r="B12" s="1" t="s">
        <v>306</v>
      </c>
      <c r="C12" s="1">
        <v>1032</v>
      </c>
      <c r="D12" s="1">
        <f>D11+C12</f>
        <v>7998</v>
      </c>
    </row>
    <row r="13" spans="1:4">
      <c r="A13" s="1">
        <v>2017.02</v>
      </c>
      <c r="C13" s="1">
        <v>7998</v>
      </c>
      <c r="D13" s="1">
        <v>7998</v>
      </c>
    </row>
    <row r="14" spans="1:4">
      <c r="A14" s="1">
        <v>3</v>
      </c>
      <c r="B14" s="1" t="s">
        <v>307</v>
      </c>
      <c r="C14" s="1">
        <v>529</v>
      </c>
      <c r="D14" s="1">
        <f>D13+C14</f>
        <v>8527</v>
      </c>
    </row>
    <row r="15" spans="1:4">
      <c r="A15" s="1">
        <v>4</v>
      </c>
      <c r="B15" s="1" t="s">
        <v>308</v>
      </c>
      <c r="C15" s="1">
        <v>357</v>
      </c>
      <c r="D15" s="1">
        <f>D14+C15</f>
        <v>8884</v>
      </c>
    </row>
    <row r="16" spans="1:4">
      <c r="A16" s="1">
        <v>5</v>
      </c>
      <c r="B16" s="1" t="s">
        <v>145</v>
      </c>
      <c r="C16" s="1">
        <v>327</v>
      </c>
      <c r="D16" s="1">
        <f>D15+C16</f>
        <v>9211</v>
      </c>
    </row>
    <row r="17" spans="1:4">
      <c r="A17" s="1">
        <v>6</v>
      </c>
      <c r="B17" s="1" t="s">
        <v>146</v>
      </c>
      <c r="C17" s="1">
        <v>386</v>
      </c>
      <c r="D17" s="1">
        <f>D16+C17</f>
        <v>9597</v>
      </c>
    </row>
    <row r="18" spans="1:4">
      <c r="A18" s="1">
        <v>7</v>
      </c>
      <c r="B18" s="1" t="s">
        <v>147</v>
      </c>
      <c r="C18" s="1">
        <v>347</v>
      </c>
      <c r="D18" s="1">
        <f>D17+C18</f>
        <v>9944</v>
      </c>
    </row>
    <row r="19" spans="1:4">
      <c r="A19" s="14">
        <v>2017.03</v>
      </c>
      <c r="B19" s="14"/>
      <c r="C19" s="1">
        <v>1946</v>
      </c>
      <c r="D19" s="1">
        <v>9944</v>
      </c>
    </row>
    <row r="20" spans="1:4">
      <c r="A20" s="1">
        <v>8</v>
      </c>
      <c r="B20" s="1" t="s">
        <v>148</v>
      </c>
      <c r="C20" s="1">
        <v>294</v>
      </c>
      <c r="D20" s="1">
        <f t="shared" ref="D20:D25" si="0">D19+C20</f>
        <v>10238</v>
      </c>
    </row>
    <row r="21" spans="1:4">
      <c r="A21" s="1">
        <v>9</v>
      </c>
      <c r="B21" s="1" t="s">
        <v>149</v>
      </c>
      <c r="C21" s="1">
        <v>184</v>
      </c>
      <c r="D21" s="1">
        <f t="shared" si="0"/>
        <v>10422</v>
      </c>
    </row>
    <row r="22" spans="1:4">
      <c r="A22" s="1">
        <v>10</v>
      </c>
      <c r="B22" s="1" t="s">
        <v>150</v>
      </c>
      <c r="C22" s="1">
        <v>256</v>
      </c>
      <c r="D22" s="1">
        <f t="shared" si="0"/>
        <v>10678</v>
      </c>
    </row>
    <row r="23" spans="1:4">
      <c r="A23" s="1">
        <v>11</v>
      </c>
      <c r="B23" s="1" t="s">
        <v>151</v>
      </c>
      <c r="C23" s="1">
        <v>238</v>
      </c>
      <c r="D23" s="1">
        <f t="shared" si="0"/>
        <v>10916</v>
      </c>
    </row>
    <row r="24" spans="1:4">
      <c r="A24" s="1">
        <v>12</v>
      </c>
      <c r="B24" s="1" t="s">
        <v>152</v>
      </c>
      <c r="C24" s="1">
        <v>217</v>
      </c>
      <c r="D24" s="1">
        <f t="shared" si="0"/>
        <v>11133</v>
      </c>
    </row>
    <row r="25" spans="1:4">
      <c r="A25" s="1">
        <v>13</v>
      </c>
      <c r="B25" s="1" t="s">
        <v>153</v>
      </c>
      <c r="C25" s="1">
        <v>235</v>
      </c>
      <c r="D25" s="1">
        <f t="shared" si="0"/>
        <v>11368</v>
      </c>
    </row>
  </sheetData>
  <mergeCells count="29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3:B13"/>
    <mergeCell ref="A19:B19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A1" sqref="A1:H1"/>
    </sheetView>
  </sheetViews>
  <sheetFormatPr defaultColWidth="9" defaultRowHeight="14.4" outlineLevelCol="7"/>
  <sheetData>
    <row r="1" ht="15.6" spans="1:8">
      <c r="A1" s="2" t="s">
        <v>315</v>
      </c>
      <c r="B1" s="3"/>
      <c r="C1" s="3"/>
      <c r="D1" s="3"/>
      <c r="E1" s="3"/>
      <c r="F1" s="3"/>
      <c r="G1" s="3"/>
      <c r="H1" s="4"/>
    </row>
    <row r="2" ht="16.35" spans="1:8">
      <c r="A2" s="5" t="s">
        <v>242</v>
      </c>
      <c r="B2" s="6"/>
      <c r="C2" s="6" t="s">
        <v>316</v>
      </c>
      <c r="D2" s="6"/>
      <c r="E2" s="6"/>
      <c r="F2" s="6"/>
      <c r="G2" s="6"/>
      <c r="H2" s="7"/>
    </row>
    <row r="3" ht="15.6" spans="1:8">
      <c r="A3" s="2" t="s">
        <v>244</v>
      </c>
      <c r="B3" s="3"/>
      <c r="C3" s="3" t="s">
        <v>25</v>
      </c>
      <c r="D3" s="3"/>
      <c r="E3" s="3" t="s">
        <v>245</v>
      </c>
      <c r="F3" s="3"/>
      <c r="G3" s="3" t="s">
        <v>246</v>
      </c>
      <c r="H3" s="4"/>
    </row>
    <row r="4" ht="15.6" spans="1:8">
      <c r="A4" s="8" t="s">
        <v>247</v>
      </c>
      <c r="B4" s="9"/>
      <c r="C4" s="9" t="s">
        <v>317</v>
      </c>
      <c r="D4" s="9"/>
      <c r="E4" s="9" t="s">
        <v>249</v>
      </c>
      <c r="F4" s="9"/>
      <c r="G4" s="9" t="s">
        <v>318</v>
      </c>
      <c r="H4" s="10"/>
    </row>
    <row r="5" ht="15.6" spans="1:8">
      <c r="A5" s="8" t="s">
        <v>251</v>
      </c>
      <c r="B5" s="9"/>
      <c r="C5" s="9" t="s">
        <v>319</v>
      </c>
      <c r="D5" s="9"/>
      <c r="E5" s="9" t="s">
        <v>252</v>
      </c>
      <c r="F5" s="9"/>
      <c r="G5" s="9" t="s">
        <v>139</v>
      </c>
      <c r="H5" s="10"/>
    </row>
    <row r="6" ht="15.6" spans="1:8">
      <c r="A6" s="8" t="s">
        <v>254</v>
      </c>
      <c r="B6" s="9"/>
      <c r="C6" s="9" t="s">
        <v>320</v>
      </c>
      <c r="D6" s="9"/>
      <c r="E6" s="9" t="s">
        <v>256</v>
      </c>
      <c r="F6" s="9"/>
      <c r="G6" s="9" t="s">
        <v>321</v>
      </c>
      <c r="H6" s="10"/>
    </row>
    <row r="7" ht="15.6" spans="1:8">
      <c r="A7" s="8" t="s">
        <v>258</v>
      </c>
      <c r="B7" s="9"/>
      <c r="C7" s="9" t="s">
        <v>139</v>
      </c>
      <c r="D7" s="9"/>
      <c r="E7" s="9" t="s">
        <v>259</v>
      </c>
      <c r="F7" s="9"/>
      <c r="G7" s="9" t="s">
        <v>139</v>
      </c>
      <c r="H7" s="10"/>
    </row>
    <row r="8" ht="16.35" spans="1:8">
      <c r="A8" s="11" t="s">
        <v>260</v>
      </c>
      <c r="B8" s="12"/>
      <c r="C8" s="12">
        <v>2870</v>
      </c>
      <c r="D8" s="12"/>
      <c r="E8" s="12" t="s">
        <v>261</v>
      </c>
      <c r="F8" s="12"/>
      <c r="G8" s="12">
        <v>4947</v>
      </c>
      <c r="H8" s="13"/>
    </row>
    <row r="10" ht="15.6" spans="1:4">
      <c r="A10" s="14" t="s">
        <v>262</v>
      </c>
      <c r="B10" s="14" t="s">
        <v>263</v>
      </c>
      <c r="C10" s="14" t="s">
        <v>264</v>
      </c>
      <c r="D10" s="14" t="s">
        <v>265</v>
      </c>
    </row>
    <row r="11" ht="15.6" spans="1:4">
      <c r="A11" s="14">
        <v>1</v>
      </c>
      <c r="B11" s="14" t="s">
        <v>148</v>
      </c>
      <c r="C11" s="14">
        <v>2870</v>
      </c>
      <c r="D11" s="14">
        <v>2870</v>
      </c>
    </row>
    <row r="12" ht="15.6" spans="1:4">
      <c r="A12" s="1">
        <v>2</v>
      </c>
      <c r="B12" s="1" t="s">
        <v>149</v>
      </c>
      <c r="C12" s="1">
        <v>589</v>
      </c>
      <c r="D12" s="1">
        <f>D11+C12</f>
        <v>3459</v>
      </c>
    </row>
    <row r="13" ht="15.6" spans="1:4">
      <c r="A13" s="14">
        <v>3</v>
      </c>
      <c r="B13" s="14" t="s">
        <v>150</v>
      </c>
      <c r="C13" s="14">
        <v>517</v>
      </c>
      <c r="D13" s="1">
        <f>D12+C13</f>
        <v>3976</v>
      </c>
    </row>
    <row r="14" ht="15.6" spans="1:4">
      <c r="A14" s="14">
        <v>4</v>
      </c>
      <c r="B14" s="14" t="s">
        <v>151</v>
      </c>
      <c r="C14" s="14">
        <v>333</v>
      </c>
      <c r="D14" s="1">
        <f>D13+C14</f>
        <v>4309</v>
      </c>
    </row>
    <row r="15" ht="15.6" spans="1:4">
      <c r="A15" s="14">
        <v>2017.04</v>
      </c>
      <c r="B15" s="14"/>
      <c r="C15" s="14">
        <v>4309</v>
      </c>
      <c r="D15" s="1">
        <v>4309</v>
      </c>
    </row>
    <row r="16" ht="15.6" spans="1:4">
      <c r="A16" s="14">
        <v>5</v>
      </c>
      <c r="B16" s="14" t="s">
        <v>152</v>
      </c>
      <c r="C16" s="14">
        <v>198</v>
      </c>
      <c r="D16" s="1">
        <f>D15+C16</f>
        <v>4507</v>
      </c>
    </row>
    <row r="17" ht="15.6" spans="1:4">
      <c r="A17" s="14">
        <v>6</v>
      </c>
      <c r="B17" s="14" t="s">
        <v>153</v>
      </c>
      <c r="C17" s="14">
        <v>175</v>
      </c>
      <c r="D17" s="1">
        <f>D16+C17</f>
        <v>4682</v>
      </c>
    </row>
    <row r="18" ht="15.6" spans="1:4">
      <c r="A18" s="14">
        <v>7</v>
      </c>
      <c r="B18" s="14" t="s">
        <v>30</v>
      </c>
      <c r="C18" s="14">
        <v>265</v>
      </c>
      <c r="D18" s="1">
        <f>D17+C18</f>
        <v>4947</v>
      </c>
    </row>
  </sheetData>
  <mergeCells count="28">
    <mergeCell ref="A1:H1"/>
    <mergeCell ref="A2:B2"/>
    <mergeCell ref="C2:H2"/>
    <mergeCell ref="A3:B3"/>
    <mergeCell ref="C3:D3"/>
    <mergeCell ref="E3:F3"/>
    <mergeCell ref="G3:H3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  <mergeCell ref="A7:B7"/>
    <mergeCell ref="C7:D7"/>
    <mergeCell ref="E7:F7"/>
    <mergeCell ref="G7:H7"/>
    <mergeCell ref="A8:B8"/>
    <mergeCell ref="C8:D8"/>
    <mergeCell ref="E8:F8"/>
    <mergeCell ref="G8:H8"/>
    <mergeCell ref="A15:B15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总表</vt:lpstr>
      <vt:lpstr>日榜推移记录</vt:lpstr>
      <vt:lpstr>发贴用表(1)</vt:lpstr>
      <vt:lpstr>一单(Yes)</vt:lpstr>
      <vt:lpstr>二单(BEAT)</vt:lpstr>
      <vt:lpstr>三单(走り)</vt:lpstr>
      <vt:lpstr>动画OP(とき)</vt:lpstr>
      <vt:lpstr>动画ED(キラ)</vt:lpstr>
      <vt:lpstr>戸山香澄角色歌</vt:lpstr>
      <vt:lpstr>Roselia一单</vt:lpstr>
      <vt:lpstr>动画OST</vt:lpstr>
      <vt:lpstr>六单(前へ)</vt:lpstr>
      <vt:lpstr>花園たえ角色歌</vt:lpstr>
      <vt:lpstr>牛込りみ角色歌</vt:lpstr>
      <vt:lpstr>Roselia二单</vt:lpstr>
      <vt:lpstr>PastelPalettes一单</vt:lpstr>
      <vt:lpstr>山吹沙綾角色歌</vt:lpstr>
      <vt:lpstr>市ヶ谷有咲角色歌</vt:lpstr>
      <vt:lpstr>HHW一单</vt:lpstr>
      <vt:lpstr>熱色</vt:lpstr>
      <vt:lpstr>AG一单</vt:lpstr>
      <vt:lpstr>Time Lapse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2015-06-05T18:19:00Z</dcterms:created>
  <dcterms:modified xsi:type="dcterms:W3CDTF">2017-10-17T08:32:49Z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