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Volume 1 (CH 1-4)\"/>
    </mc:Choice>
  </mc:AlternateContent>
  <xr:revisionPtr revIDLastSave="0" documentId="13_ncr:1_{303F947A-DA5C-4C6F-B816-EE6A6F30184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ales" sheetId="2" r:id="rId2"/>
    <sheet name="Net Sales" sheetId="3" r:id="rId3"/>
    <sheet name="Series Sales" sheetId="4" r:id="rId4"/>
    <sheet name="Office Refere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K10" i="1"/>
  <c r="K17" i="1"/>
  <c r="K18" i="1"/>
  <c r="J12" i="1"/>
  <c r="I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G8" i="1"/>
  <c r="K8" i="1" s="1"/>
  <c r="G9" i="1"/>
  <c r="K9" i="1" s="1"/>
  <c r="G10" i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G18" i="1"/>
  <c r="G19" i="1"/>
  <c r="K19" i="1" s="1"/>
  <c r="G20" i="1"/>
  <c r="K20" i="1" s="1"/>
  <c r="G21" i="1"/>
  <c r="K21" i="1" s="1"/>
  <c r="G22" i="1"/>
  <c r="K22" i="1" s="1"/>
  <c r="G7" i="1"/>
  <c r="K7" i="1" s="1"/>
  <c r="K2" i="1" l="1"/>
  <c r="J7" i="1"/>
  <c r="L7" i="1" s="1"/>
  <c r="L22" i="1"/>
  <c r="L10" i="1"/>
  <c r="K3" i="1"/>
  <c r="L21" i="1"/>
  <c r="L9" i="1"/>
  <c r="K4" i="1"/>
  <c r="L20" i="1"/>
  <c r="L8" i="1"/>
  <c r="L11" i="1"/>
  <c r="L18" i="1"/>
  <c r="L17" i="1"/>
  <c r="L16" i="1"/>
  <c r="L15" i="1"/>
  <c r="L19" i="1"/>
  <c r="L14" i="1"/>
  <c r="L13" i="1"/>
  <c r="L12" i="1"/>
</calcChain>
</file>

<file path=xl/sharedStrings.xml><?xml version="1.0" encoding="utf-8"?>
<sst xmlns="http://schemas.openxmlformats.org/spreadsheetml/2006/main" count="147" uniqueCount="48">
  <si>
    <t>Author</t>
  </si>
  <si>
    <t>TB</t>
  </si>
  <si>
    <t>True Beginner</t>
  </si>
  <si>
    <t>CE</t>
  </si>
  <si>
    <t>Certification Series</t>
  </si>
  <si>
    <t>OR</t>
  </si>
  <si>
    <t>Office Reference</t>
  </si>
  <si>
    <t>Martin</t>
  </si>
  <si>
    <t>Software</t>
  </si>
  <si>
    <t>Word 2016</t>
  </si>
  <si>
    <t>Excel 2016</t>
  </si>
  <si>
    <t>Access 2016</t>
  </si>
  <si>
    <t>Outlook 2016</t>
  </si>
  <si>
    <t>PowerPoint 2016</t>
  </si>
  <si>
    <t>Quantity Sold</t>
  </si>
  <si>
    <t>Net Sales</t>
  </si>
  <si>
    <t>Percent Returned</t>
  </si>
  <si>
    <t>Royalty Rate:</t>
  </si>
  <si>
    <t>Series Legend</t>
  </si>
  <si>
    <t>Average</t>
  </si>
  <si>
    <t>Bonus</t>
  </si>
  <si>
    <t>Windows 10</t>
  </si>
  <si>
    <t>Lopez</t>
  </si>
  <si>
    <t>Yeung</t>
  </si>
  <si>
    <t>Wong</t>
  </si>
  <si>
    <t>Krupin</t>
  </si>
  <si>
    <t>Cote</t>
  </si>
  <si>
    <t>Tremblay</t>
  </si>
  <si>
    <t>Torres</t>
  </si>
  <si>
    <t>Ortiz</t>
  </si>
  <si>
    <t>Alfero</t>
  </si>
  <si>
    <t>Bartalotti</t>
  </si>
  <si>
    <t>Coleman</t>
  </si>
  <si>
    <t>Wallace</t>
  </si>
  <si>
    <t>Daniels</t>
  </si>
  <si>
    <t>Kumar</t>
  </si>
  <si>
    <t>Toulou</t>
  </si>
  <si>
    <t>Series Code</t>
  </si>
  <si>
    <t>No. Books Returned</t>
  </si>
  <si>
    <t>Author Royalties</t>
  </si>
  <si>
    <t>Author Earnings</t>
  </si>
  <si>
    <t>Unit Price</t>
  </si>
  <si>
    <t>Return Rate:</t>
  </si>
  <si>
    <t>Input Area</t>
  </si>
  <si>
    <t>Bonus Amount:</t>
  </si>
  <si>
    <t>Highest</t>
  </si>
  <si>
    <t>Lowest</t>
  </si>
  <si>
    <t>Series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</si>
</sst>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2"/>
    <xf numFmtId="0" fontId="2" fillId="0" borderId="0" xfId="3" applyFont="1"/>
    <xf numFmtId="165" fontId="0" fillId="0" borderId="0" xfId="4" applyNumberFormat="1" applyFont="1"/>
    <xf numFmtId="6" fontId="1" fillId="0" borderId="0" xfId="5" applyNumberFormat="1"/>
    <xf numFmtId="0" fontId="1" fillId="0" borderId="4" xfId="6" applyBorder="1"/>
    <xf numFmtId="0" fontId="1" fillId="0" borderId="0" xfId="7" applyBorder="1"/>
    <xf numFmtId="0" fontId="1" fillId="0" borderId="6" xfId="8" applyBorder="1"/>
    <xf numFmtId="0" fontId="1" fillId="0" borderId="7" xfId="9" applyBorder="1"/>
    <xf numFmtId="44" fontId="0" fillId="0" borderId="0" xfId="10" applyFont="1" applyFill="1"/>
    <xf numFmtId="164" fontId="0" fillId="0" borderId="5" xfId="12" applyNumberFormat="1" applyFont="1" applyBorder="1"/>
    <xf numFmtId="44" fontId="0" fillId="0" borderId="8" xfId="13" applyFont="1" applyBorder="1"/>
    <xf numFmtId="44" fontId="1" fillId="0" borderId="0" xfId="16" applyNumberFormat="1"/>
    <xf numFmtId="0" fontId="2" fillId="0" borderId="0" xfId="17" applyFont="1" applyAlignment="1">
      <alignment horizontal="center" wrapText="1"/>
    </xf>
    <xf numFmtId="0" fontId="0" fillId="0" borderId="0" xfId="18" applyFont="1" applyFill="1" applyBorder="1"/>
    <xf numFmtId="164" fontId="0" fillId="0" borderId="0" xfId="19" applyNumberFormat="1" applyFont="1" applyFill="1" applyBorder="1"/>
    <xf numFmtId="44" fontId="0" fillId="0" borderId="0" xfId="20" applyNumberFormat="1" applyFont="1" applyFill="1" applyBorder="1"/>
    <xf numFmtId="44" fontId="0" fillId="0" borderId="0" xfId="21" applyNumberFormat="1" applyFont="1" applyFill="1" applyBorder="1"/>
    <xf numFmtId="0" fontId="2" fillId="0" borderId="0" xfId="22" applyFont="1" applyFill="1" applyBorder="1" applyAlignment="1">
      <alignment horizontal="center" wrapText="1"/>
    </xf>
    <xf numFmtId="0" fontId="2" fillId="0" borderId="0" xfId="11" applyFont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2" fontId="1" fillId="0" borderId="5" xfId="14" applyNumberFormat="1" applyBorder="1"/>
    <xf numFmtId="2" fontId="1" fillId="0" borderId="8" xfId="15" applyNumberFormat="1" applyBorder="1"/>
    <xf numFmtId="44" fontId="1" fillId="0" borderId="0" xfId="2" applyNumberFormat="1"/>
    <xf numFmtId="0" fontId="0" fillId="0" borderId="5" xfId="0" applyBorder="1"/>
    <xf numFmtId="0" fontId="0" fillId="0" borderId="8" xfId="0" applyBorder="1"/>
    <xf numFmtId="0" fontId="0" fillId="0" borderId="0" xfId="18" applyFont="1" applyFill="1"/>
    <xf numFmtId="164" fontId="0" fillId="0" borderId="0" xfId="19" applyNumberFormat="1" applyFont="1" applyFill="1"/>
    <xf numFmtId="44" fontId="0" fillId="0" borderId="0" xfId="20" applyNumberFormat="1" applyFont="1" applyFill="1"/>
    <xf numFmtId="44" fontId="1" fillId="0" borderId="0" xfId="21" applyNumberFormat="1" applyFont="1" applyFill="1" applyBorder="1" applyAlignment="1" applyProtection="1"/>
    <xf numFmtId="0" fontId="2" fillId="0" borderId="1" xfId="23" applyFont="1" applyBorder="1" applyAlignment="1">
      <alignment horizontal="center"/>
    </xf>
    <xf numFmtId="0" fontId="2" fillId="0" borderId="2" xfId="24" applyFont="1" applyBorder="1" applyAlignment="1">
      <alignment horizontal="center"/>
    </xf>
    <xf numFmtId="0" fontId="2" fillId="0" borderId="3" xfId="25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6">
    <cellStyle name="/MgUclVUcrGUYNxYFa/f6sV7PXTVJbWEh3nf3s2NxR8=-~Gqx9xHbNHQiruYgy2yaRTQ==" xfId="14" xr:uid="{00000000-0005-0000-0000-000010000000}"/>
    <cellStyle name="+o1wZUjZ9U3gHpN/am0G9X0O60qLqYI4+2TymArcUfE=-~PghMewH7FhzHFO1MqLJhwA==" xfId="20" xr:uid="{00000000-0005-0000-0000-000016000000}"/>
    <cellStyle name="0s6+5HhIUDjpvWMppoFQzg6JGa11jnkwtDFOnlrmPgk=-~RAaunP+vZc8CEbfgm6I8aQ==" xfId="16" xr:uid="{00000000-0005-0000-0000-000012000000}"/>
    <cellStyle name="4FvzqOLVsua+pIK7p6pLnlpMn4U/orOSv/1vIAHxep8=-~XgsV3lIoZKV/dN24c7Wkww==" xfId="10" xr:uid="{00000000-0005-0000-0000-00000C000000}"/>
    <cellStyle name="4pWgmlt11TAky5DwUBd/IiV5r/X+23DikBsXEV83sFM=-~N9l7BSPypE8jFLkoSZdQ/A==" xfId="23" xr:uid="{00000000-0005-0000-0000-000019000000}"/>
    <cellStyle name="5aHRHPOrnxVyVc+apKFS+HSeBqR3wtWGXSwH89csIpA=-~ZqdDHZR7zPGSZ5Ko5DKkzA==" xfId="21" xr:uid="{00000000-0005-0000-0000-000017000000}"/>
    <cellStyle name="5TVPFFb9Xi6TIwpXogUpUqqGczE6ExfU+rEmlwRInFs=-~uaVpFaIhkruM5mRn9CxPpw==" xfId="3" xr:uid="{00000000-0005-0000-0000-000005000000}"/>
    <cellStyle name="63nqAx3R7CKafN9NRzJuKul38zxFmDIopYjjIixowvM=-~roGYy8MmRVEUY8gm/pDYJg==" xfId="5" xr:uid="{00000000-0005-0000-0000-000007000000}"/>
    <cellStyle name="7T5XH0Hbl4WczsU8/EKD+34UUuQL5enfnak7ExLlhPo=-~lamswtoBOSD2eIqZ2AoCCw==" xfId="6" xr:uid="{00000000-0005-0000-0000-000008000000}"/>
    <cellStyle name="8nHKt1dGsGYyeEUa6ugEE+kMy4gEsD0fzPpHCH9vcfE=-~b7Mp9XTPPYIUl5wq+DBqjw==" xfId="2" xr:uid="{00000000-0005-0000-0000-000004000000}"/>
    <cellStyle name="bLuLA8fMSmtNOAP+YeR1icuhsf/go5eWmX9pZNVXq04=-~PjL3oCMMVVdiGIOUgUR+CQ==" xfId="25" xr:uid="{00000000-0005-0000-0000-00001B000000}"/>
    <cellStyle name="D+wIg2C5t1hpWIBzuRg0ypQtHNbBfSZel6dvJUHtlI0=-~LPGUtOUOahFjI+QuyDalNw==" xfId="11" xr:uid="{00000000-0005-0000-0000-00000D000000}"/>
    <cellStyle name="dhR4WYiBguXGMlXQywWzPEy32TN1JIQ58il1XA4YRkI=-~Q9tAIEfAGETtR00yUSR2yQ==" xfId="18" xr:uid="{00000000-0005-0000-0000-000014000000}"/>
    <cellStyle name="ht8i3mPRd7htTIGaBn6aQj9y9J6n5jxDp3x/pKxq4ac=-~OUGEL/4HIi61T+ytcV/WeQ==" xfId="24" xr:uid="{00000000-0005-0000-0000-00001A000000}"/>
    <cellStyle name="Ig3sLJErMd25SVkHCoPVSSej+WutEyIPtsFxxRj59E8=-~IR5KSrOxDdb8wBWHntg6fQ==" xfId="17" xr:uid="{00000000-0005-0000-0000-000013000000}"/>
    <cellStyle name="MxE1PB5lqBRtHqX5hQGLE5imBpDMjjtdIYzV0JdnYPY=-~eDLJWDtpWAlKcPVveebIYA==" xfId="4" xr:uid="{00000000-0005-0000-0000-000006000000}"/>
    <cellStyle name="Normal" xfId="0" builtinId="0"/>
    <cellStyle name="P8wO5LlZtYsdvZe15vIbl+PiGkzUFwqmdo7eEJP/45Q=-~BKMyD5QtJFKJi6HsJwYt7w==" xfId="7" xr:uid="{00000000-0005-0000-0000-000009000000}"/>
    <cellStyle name="Percent" xfId="1" builtinId="5"/>
    <cellStyle name="Ptb/s5paPF/J0fBj+8YNbFWeUzuj1+HrnjaPx4Wwg6Y=-~du1zhOm25FxfRMjVl5yIKA==" xfId="8" xr:uid="{00000000-0005-0000-0000-00000A000000}"/>
    <cellStyle name="sGKasNJ0okMFfm6S4Iu397UqPktD8JMjaYX1S7+OAno=-~fLyXCjHbXJlf0Cl4jButSA==" xfId="22" xr:uid="{00000000-0005-0000-0000-000018000000}"/>
    <cellStyle name="TogXcuJJwBht3JU2CFPZIYCNBlrc8rdQRVnkWsA0KA4=-~00dqJwODvjuUyhqNNJjqMg==" xfId="13" xr:uid="{00000000-0005-0000-0000-00000F000000}"/>
    <cellStyle name="UAHWm2nBg1hTF/52V7Ni0cHtf5fI0aXqqbKriI/7ZkA=-~lbQhwlqsEt6/hPuOanwh0g==" xfId="15" xr:uid="{00000000-0005-0000-0000-000011000000}"/>
    <cellStyle name="UVGTgwiucCRd7C3Mn8A1GV70Urwdxw4ipZ2YVFSljuI=-~6CNJg/hmYHtTSGPSVnVSMA==" xfId="12" xr:uid="{00000000-0005-0000-0000-00000E000000}"/>
    <cellStyle name="vXTPOV0737N3HCceIjYM6V0aab1ZS5JeKh5OcbeI8es=-~z8O0A4fQZCh6CpsCTFrpdw==" xfId="9" xr:uid="{00000000-0005-0000-0000-00000B000000}"/>
    <cellStyle name="XuvJpTJCl/0iKLGntq9+cyLWgg06FZm5RzXiu1PA2gc=-~m4P69pQQSDfnjaJRX5CB3w==" xfId="19" xr:uid="{00000000-0005-0000-0000-000015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Net</a:t>
            </a:r>
            <a:r>
              <a:rPr lang="en-US" baseline="0">
                <a:solidFill>
                  <a:schemeClr val="tx1"/>
                </a:solidFill>
              </a:rPr>
              <a:t> Sales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Sales'!$B$3</c:f>
              <c:strCache>
                <c:ptCount val="1"/>
                <c:pt idx="0">
                  <c:v>Certification Series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Sales'!$A$4:$A$7</c:f>
              <c:strCache>
                <c:ptCount val="4"/>
                <c:pt idx="0">
                  <c:v>Access 2016</c:v>
                </c:pt>
                <c:pt idx="1">
                  <c:v>Excel 2016</c:v>
                </c:pt>
                <c:pt idx="2">
                  <c:v>PowerPoint 2016</c:v>
                </c:pt>
                <c:pt idx="3">
                  <c:v>Word 2016</c:v>
                </c:pt>
              </c:strCache>
            </c:strRef>
          </c:cat>
          <c:val>
            <c:numRef>
              <c:f>'Net Sales'!$B$4:$B$7</c:f>
              <c:numCache>
                <c:formatCode>_("$"* #,##0.00_);_("$"* \(#,##0.00\);_("$"* "-"??_);_(@_)</c:formatCode>
                <c:ptCount val="4"/>
                <c:pt idx="0">
                  <c:v>122887.87000000001</c:v>
                </c:pt>
                <c:pt idx="1">
                  <c:v>324234.2</c:v>
                </c:pt>
                <c:pt idx="2">
                  <c:v>80016.800000000003</c:v>
                </c:pt>
                <c:pt idx="3">
                  <c:v>91245.8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8-4CAA-9B36-8F9283B99793}"/>
            </c:ext>
          </c:extLst>
        </c:ser>
        <c:ser>
          <c:idx val="1"/>
          <c:order val="1"/>
          <c:tx>
            <c:strRef>
              <c:f>'Net Sales'!$C$3</c:f>
              <c:strCache>
                <c:ptCount val="1"/>
                <c:pt idx="0">
                  <c:v>Office 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Sales'!$A$4:$A$7</c:f>
              <c:strCache>
                <c:ptCount val="4"/>
                <c:pt idx="0">
                  <c:v>Access 2016</c:v>
                </c:pt>
                <c:pt idx="1">
                  <c:v>Excel 2016</c:v>
                </c:pt>
                <c:pt idx="2">
                  <c:v>PowerPoint 2016</c:v>
                </c:pt>
                <c:pt idx="3">
                  <c:v>Word 2016</c:v>
                </c:pt>
              </c:strCache>
            </c:strRef>
          </c:cat>
          <c:val>
            <c:numRef>
              <c:f>'Net Sales'!$C$4:$C$7</c:f>
              <c:numCache>
                <c:formatCode>_("$"* #,##0.00_);_("$"* \(#,##0.00\);_("$"* "-"??_);_(@_)</c:formatCode>
                <c:ptCount val="4"/>
                <c:pt idx="0">
                  <c:v>361138.5</c:v>
                </c:pt>
                <c:pt idx="1">
                  <c:v>539410.05000000005</c:v>
                </c:pt>
                <c:pt idx="2">
                  <c:v>57892.05</c:v>
                </c:pt>
                <c:pt idx="3">
                  <c:v>403795.80000000005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8-4CAA-9B36-8F9283B99793}"/>
            </c:ext>
          </c:extLst>
        </c:ser>
        <c:ser>
          <c:idx val="2"/>
          <c:order val="2"/>
          <c:tx>
            <c:strRef>
              <c:f>'Net Sales'!$D$3</c:f>
              <c:strCache>
                <c:ptCount val="1"/>
                <c:pt idx="0">
                  <c:v>True Beginner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Sales'!$A$4:$A$7</c:f>
              <c:strCache>
                <c:ptCount val="4"/>
                <c:pt idx="0">
                  <c:v>Access 2016</c:v>
                </c:pt>
                <c:pt idx="1">
                  <c:v>Excel 2016</c:v>
                </c:pt>
                <c:pt idx="2">
                  <c:v>PowerPoint 2016</c:v>
                </c:pt>
                <c:pt idx="3">
                  <c:v>Word 2016</c:v>
                </c:pt>
              </c:strCache>
            </c:strRef>
          </c:cat>
          <c:val>
            <c:numRef>
              <c:f>'Net Sales'!$D$4:$D$7</c:f>
              <c:numCache>
                <c:formatCode>_("$"* #,##0.00_);_("$"* \(#,##0.00\);_("$"* "-"??_);_(@_)</c:formatCode>
                <c:ptCount val="4"/>
                <c:pt idx="0">
                  <c:v>91980</c:v>
                </c:pt>
                <c:pt idx="1">
                  <c:v>255540</c:v>
                </c:pt>
                <c:pt idx="2">
                  <c:v>21650</c:v>
                </c:pt>
                <c:pt idx="3">
                  <c:v>39400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8-4CAA-9B36-8F9283B9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94927"/>
        <c:axId val="1618593263"/>
      </c:barChart>
      <c:catAx>
        <c:axId val="16185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93263"/>
        <c:crosses val="autoZero"/>
        <c:auto val="1"/>
        <c:lblAlgn val="ctr"/>
        <c:lblOffset val="100"/>
        <c:noMultiLvlLbl val="0"/>
      </c:catAx>
      <c:valAx>
        <c:axId val="16185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Reference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0F-4FAA-9EC1-3BFBD6F527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0F-4FAA-9EC1-3BFBD6F527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0F-4FAA-9EC1-3BFBD6F527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0F-4FAA-9EC1-3BFBD6F52772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1B599B3D-9378-4247-8690-5ED76B0D33C3}" type="PERCENTAGE">
                      <a:rPr lang="en-US" sz="1800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0F-4FAA-9EC1-3BFBD6F52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'Series Sales'!$A$4:$A$7</c:f>
              <c:strCache>
                <c:ptCount val="4"/>
                <c:pt idx="0">
                  <c:v>Excel 2016</c:v>
                </c:pt>
                <c:pt idx="1">
                  <c:v>Word 2016</c:v>
                </c:pt>
                <c:pt idx="2">
                  <c:v>Access 2016</c:v>
                </c:pt>
                <c:pt idx="3">
                  <c:v>PowerPoint 2016</c:v>
                </c:pt>
              </c:strCache>
            </c:strRef>
          </c:cat>
          <c:val>
            <c:numRef>
              <c:f>'Series Sales'!$C$4:$C$7</c:f>
              <c:numCache>
                <c:formatCode>_("$"* #,##0.00_);_("$"* \(#,##0.00\);_("$"* "-"??_);_(@_)</c:formatCode>
                <c:ptCount val="4"/>
                <c:pt idx="0">
                  <c:v>539410.05000000005</c:v>
                </c:pt>
                <c:pt idx="1">
                  <c:v>403795.80000000005</c:v>
                </c:pt>
                <c:pt idx="2">
                  <c:v>361138.5</c:v>
                </c:pt>
                <c:pt idx="3">
                  <c:v>57892.05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F-4FAA-9EC1-3BFBD6F5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03D3D5-EBF5-412B-952F-50891839F885}">
  <sheetPr/>
  <sheetViews>
    <sheetView zoomScale="12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4</xdr:col>
      <xdr:colOff>3429</xdr:colOff>
      <xdr:row>22</xdr:row>
      <xdr:rowOff>33718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63D07-1DFE-4E06-A093-56414AA2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4D463-799A-4B97-9F57-B372103637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82B56-8F03-437A-BC08-DF8CF942E0E0}" name="Table1" displayName="Table1" ref="A1:F18" totalsRowCount="1" headerRowDxfId="12" headerRowCellStyle="sGKasNJ0okMFfm6S4Iu397UqPktD8JMjaYX1S7+OAno=-~fLyXCjHbXJlf0Cl4jButSA==">
  <autoFilter ref="A1:F17" xr:uid="{1EF2DB86-8D25-4028-84B2-4C92A1435E3D}">
    <filterColumn colId="5">
      <customFilters>
        <customFilter operator="lessThan" val="100000"/>
      </customFilters>
    </filterColumn>
  </autoFilter>
  <sortState xmlns:xlrd2="http://schemas.microsoft.com/office/spreadsheetml/2017/richdata2" ref="A2:F17">
    <sortCondition ref="B2:B17"/>
    <sortCondition ref="F2:F17"/>
  </sortState>
  <tableColumns count="6">
    <tableColumn id="1" xr3:uid="{72C3DC07-14F2-40E6-9748-B9E5287330EE}" name="Author" dataDxfId="11" totalsRowDxfId="10" dataCellStyle="dhR4WYiBguXGMlXQywWzPEy32TN1JIQ58il1XA4YRkI=-~Q9tAIEfAGETtR00yUSR2yQ==" totalsRowCellStyle="dhR4WYiBguXGMlXQywWzPEy32TN1JIQ58il1XA4YRkI=-~Q9tAIEfAGETtR00yUSR2yQ=="/>
    <tableColumn id="2" xr3:uid="{33254670-2835-4D88-A764-CC9D1E95EE58}" name="Series Name" dataDxfId="9" totalsRowDxfId="8" dataCellStyle="dhR4WYiBguXGMlXQywWzPEy32TN1JIQ58il1XA4YRkI=-~Q9tAIEfAGETtR00yUSR2yQ==" totalsRowCellStyle="dhR4WYiBguXGMlXQywWzPEy32TN1JIQ58il1XA4YRkI=-~Q9tAIEfAGETtR00yUSR2yQ=="/>
    <tableColumn id="3" xr3:uid="{879AF546-9151-4BBC-9D86-50D038894B5F}" name="Software" dataDxfId="7" totalsRowDxfId="6" dataCellStyle="dhR4WYiBguXGMlXQywWzPEy32TN1JIQ58il1XA4YRkI=-~Q9tAIEfAGETtR00yUSR2yQ==" totalsRowCellStyle="dhR4WYiBguXGMlXQywWzPEy32TN1JIQ58il1XA4YRkI=-~Q9tAIEfAGETtR00yUSR2yQ=="/>
    <tableColumn id="4" xr3:uid="{D447E0C2-147C-4D6A-B83F-DC485D065114}" name="Percent Returned" dataDxfId="5" totalsRowDxfId="4" dataCellStyle="XuvJpTJCl/0iKLGntq9+cyLWgg06FZm5RzXiu1PA2gc=-~m4P69pQQSDfnjaJRX5CB3w==" totalsRowCellStyle="XuvJpTJCl/0iKLGntq9+cyLWgg06FZm5RzXiu1PA2gc=-~m4P69pQQSDfnjaJRX5CB3w=="/>
    <tableColumn id="5" xr3:uid="{B02DCF56-6F77-4EA6-9E10-1BBBAD3E7A85}" name="Unit Price" dataDxfId="3" totalsRowDxfId="2" dataCellStyle="+o1wZUjZ9U3gHpN/am0G9X0O60qLqYI4+2TymArcUfE=-~PghMewH7FhzHFO1MqLJhwA==" totalsRowCellStyle="+o1wZUjZ9U3gHpN/am0G9X0O60qLqYI4+2TymArcUfE=-~PghMewH7FhzHFO1MqLJhwA=="/>
    <tableColumn id="6" xr3:uid="{005FD7E6-E410-47ED-B015-ABF90F5C7775}" name="Net Sales" totalsRowFunction="sum" dataDxfId="1" totalsRowDxfId="0" dataCellStyle="5aHRHPOrnxVyVc+apKFS+HSeBqR3wtWGXSwH89csIpA=-~ZqdDHZR7zPGSZ5Ko5DKkzA==" totalsRowCellStyle="5aHRHPOrnxVyVc+apKFS+HSeBqR3wtWGXSwH89csIpA=-~ZqdDHZR7zPGSZ5Ko5DKkzA==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sqref="A1:C1"/>
    </sheetView>
  </sheetViews>
  <sheetFormatPr defaultRowHeight="15" x14ac:dyDescent="0.25"/>
  <cols>
    <col min="3" max="3" width="18.7109375" customWidth="1"/>
    <col min="4" max="4" width="16" bestFit="1" customWidth="1"/>
    <col min="5" max="5" width="10.5703125" bestFit="1" customWidth="1"/>
    <col min="6" max="6" width="9.5703125" bestFit="1" customWidth="1"/>
    <col min="8" max="8" width="9.28515625" bestFit="1" customWidth="1"/>
    <col min="9" max="9" width="12.5703125" bestFit="1" customWidth="1"/>
    <col min="10" max="10" width="11.5703125" bestFit="1" customWidth="1"/>
    <col min="11" max="11" width="12.5703125" bestFit="1" customWidth="1"/>
    <col min="12" max="12" width="11.5703125" bestFit="1" customWidth="1"/>
  </cols>
  <sheetData>
    <row r="1" spans="1:12" x14ac:dyDescent="0.25">
      <c r="A1" s="39" t="s">
        <v>18</v>
      </c>
      <c r="B1" s="40"/>
      <c r="C1" s="41"/>
      <c r="F1" s="36" t="s">
        <v>43</v>
      </c>
      <c r="G1" s="37"/>
      <c r="H1" s="38"/>
      <c r="J1" s="36" t="s">
        <v>15</v>
      </c>
      <c r="K1" s="38"/>
    </row>
    <row r="2" spans="1:12" x14ac:dyDescent="0.25">
      <c r="A2" s="1" t="s">
        <v>3</v>
      </c>
      <c r="B2" s="2" t="s">
        <v>4</v>
      </c>
      <c r="C2" s="30"/>
      <c r="F2" s="9" t="s">
        <v>17</v>
      </c>
      <c r="G2" s="10"/>
      <c r="H2" s="14">
        <v>7.2499999999999995E-2</v>
      </c>
      <c r="J2" s="9" t="s">
        <v>19</v>
      </c>
      <c r="K2" s="27">
        <f>AVERAGE(I7:I22)</f>
        <v>215684.699375</v>
      </c>
    </row>
    <row r="3" spans="1:12" x14ac:dyDescent="0.25">
      <c r="A3" s="1" t="s">
        <v>5</v>
      </c>
      <c r="B3" s="2" t="s">
        <v>6</v>
      </c>
      <c r="C3" s="30"/>
      <c r="F3" s="9" t="s">
        <v>42</v>
      </c>
      <c r="G3" s="10"/>
      <c r="H3" s="14">
        <v>0.1</v>
      </c>
      <c r="J3" s="9" t="s">
        <v>45</v>
      </c>
      <c r="K3" s="27">
        <f>MAX(I7:I22)</f>
        <v>644904.45000000007</v>
      </c>
    </row>
    <row r="4" spans="1:12" ht="15.75" thickBot="1" x14ac:dyDescent="0.3">
      <c r="A4" s="3" t="s">
        <v>1</v>
      </c>
      <c r="B4" s="4" t="s">
        <v>2</v>
      </c>
      <c r="C4" s="31"/>
      <c r="F4" s="11" t="s">
        <v>44</v>
      </c>
      <c r="G4" s="12"/>
      <c r="H4" s="15">
        <v>500</v>
      </c>
      <c r="J4" s="11" t="s">
        <v>46</v>
      </c>
      <c r="K4" s="28">
        <f>MIN(I7:I22)</f>
        <v>21650</v>
      </c>
    </row>
    <row r="5" spans="1:12" x14ac:dyDescent="0.25">
      <c r="G5" s="8"/>
    </row>
    <row r="6" spans="1:12" ht="30" customHeight="1" x14ac:dyDescent="0.25">
      <c r="A6" s="23" t="s">
        <v>0</v>
      </c>
      <c r="B6" s="23" t="s">
        <v>37</v>
      </c>
      <c r="C6" s="23" t="s">
        <v>47</v>
      </c>
      <c r="D6" s="23" t="s">
        <v>8</v>
      </c>
      <c r="E6" s="23" t="s">
        <v>14</v>
      </c>
      <c r="F6" s="23" t="s">
        <v>38</v>
      </c>
      <c r="G6" s="23" t="s">
        <v>16</v>
      </c>
      <c r="H6" s="23" t="s">
        <v>41</v>
      </c>
      <c r="I6" s="23" t="s">
        <v>15</v>
      </c>
      <c r="J6" s="23" t="s">
        <v>39</v>
      </c>
      <c r="K6" s="23" t="s">
        <v>20</v>
      </c>
      <c r="L6" s="23" t="s">
        <v>40</v>
      </c>
    </row>
    <row r="7" spans="1:12" x14ac:dyDescent="0.25">
      <c r="A7" s="5" t="s">
        <v>22</v>
      </c>
      <c r="B7" s="5" t="s">
        <v>5</v>
      </c>
      <c r="C7" s="5" t="str">
        <f>VLOOKUP(B7,$A$2:$B$4,2,FALSE)</f>
        <v>Office Reference</v>
      </c>
      <c r="D7" s="5" t="s">
        <v>9</v>
      </c>
      <c r="E7" s="7">
        <v>8584</v>
      </c>
      <c r="F7" s="7">
        <v>500</v>
      </c>
      <c r="G7" s="24">
        <f>F7/E7</f>
        <v>5.8247903075489285E-2</v>
      </c>
      <c r="H7" s="13">
        <v>49.95</v>
      </c>
      <c r="I7">
        <f>(E7-F7)*H7</f>
        <v>403795.80000000005</v>
      </c>
      <c r="J7" s="26">
        <f>I7*$H$2</f>
        <v>29275.195500000002</v>
      </c>
      <c r="K7" s="29">
        <f>IF(G7&lt;$H$3,500,0)</f>
        <v>500</v>
      </c>
      <c r="L7" s="26">
        <f>J7+K7</f>
        <v>29775.195500000002</v>
      </c>
    </row>
    <row r="8" spans="1:12" x14ac:dyDescent="0.25">
      <c r="A8" s="5" t="s">
        <v>25</v>
      </c>
      <c r="B8" s="5" t="s">
        <v>1</v>
      </c>
      <c r="C8" s="5" t="str">
        <f t="shared" ref="C8:C22" si="0">VLOOKUP(B8,$A$2:$B$4,2,FALSE)</f>
        <v>True Beginner</v>
      </c>
      <c r="D8" s="5" t="s">
        <v>9</v>
      </c>
      <c r="E8" s="7">
        <v>1847</v>
      </c>
      <c r="F8" s="7">
        <v>271</v>
      </c>
      <c r="G8" s="24">
        <f t="shared" ref="G8:G22" si="1">F8/E8</f>
        <v>0.14672441797509475</v>
      </c>
      <c r="H8" s="13">
        <v>25</v>
      </c>
      <c r="I8">
        <f t="shared" ref="I8:I22" si="2">(E8-F8)*H8</f>
        <v>39400</v>
      </c>
      <c r="J8" s="26">
        <f>I8*$H$2</f>
        <v>2856.5</v>
      </c>
      <c r="K8" s="29">
        <f t="shared" ref="K8:K22" si="3">IF(G8&lt;$H$3,500,0)</f>
        <v>0</v>
      </c>
      <c r="L8" s="26">
        <f t="shared" ref="L8:L22" si="4">J8+K8</f>
        <v>2856.5</v>
      </c>
    </row>
    <row r="9" spans="1:12" x14ac:dyDescent="0.25">
      <c r="A9" s="5" t="s">
        <v>26</v>
      </c>
      <c r="B9" s="5" t="s">
        <v>3</v>
      </c>
      <c r="C9" s="5" t="str">
        <f t="shared" si="0"/>
        <v>Certification Series</v>
      </c>
      <c r="D9" s="5" t="s">
        <v>9</v>
      </c>
      <c r="E9" s="7">
        <v>2684</v>
      </c>
      <c r="F9" s="7">
        <v>400</v>
      </c>
      <c r="G9" s="24">
        <f t="shared" si="1"/>
        <v>0.14903129657228018</v>
      </c>
      <c r="H9" s="13">
        <v>39.950000000000003</v>
      </c>
      <c r="I9">
        <f t="shared" si="2"/>
        <v>91245.8</v>
      </c>
      <c r="J9" s="26">
        <f>I9*$H$2</f>
        <v>6615.3204999999998</v>
      </c>
      <c r="K9" s="29">
        <f t="shared" si="3"/>
        <v>0</v>
      </c>
      <c r="L9" s="26">
        <f t="shared" si="4"/>
        <v>6615.3204999999998</v>
      </c>
    </row>
    <row r="10" spans="1:12" x14ac:dyDescent="0.25">
      <c r="A10" s="5" t="s">
        <v>23</v>
      </c>
      <c r="B10" s="5" t="s">
        <v>5</v>
      </c>
      <c r="C10" s="5" t="str">
        <f t="shared" si="0"/>
        <v>Office Reference</v>
      </c>
      <c r="D10" s="5" t="s">
        <v>10</v>
      </c>
      <c r="E10" s="7">
        <v>11841</v>
      </c>
      <c r="F10" s="7">
        <v>1042</v>
      </c>
      <c r="G10" s="24">
        <f t="shared" si="1"/>
        <v>8.7999324381386704E-2</v>
      </c>
      <c r="H10" s="13">
        <v>49.95</v>
      </c>
      <c r="I10">
        <f t="shared" si="2"/>
        <v>539410.05000000005</v>
      </c>
      <c r="J10" s="26">
        <f t="shared" ref="J10:J22" si="5">I10*$H$2</f>
        <v>39107.228625000003</v>
      </c>
      <c r="K10" s="29">
        <f t="shared" si="3"/>
        <v>500</v>
      </c>
      <c r="L10" s="26">
        <f t="shared" si="4"/>
        <v>39607.228625000003</v>
      </c>
    </row>
    <row r="11" spans="1:12" x14ac:dyDescent="0.25">
      <c r="A11" s="5" t="s">
        <v>27</v>
      </c>
      <c r="B11" s="5" t="s">
        <v>1</v>
      </c>
      <c r="C11" s="5" t="str">
        <f t="shared" si="0"/>
        <v>True Beginner</v>
      </c>
      <c r="D11" s="5" t="s">
        <v>10</v>
      </c>
      <c r="E11" s="7">
        <v>9475</v>
      </c>
      <c r="F11" s="7">
        <v>957</v>
      </c>
      <c r="G11" s="24">
        <f t="shared" si="1"/>
        <v>0.10100263852242744</v>
      </c>
      <c r="H11" s="13">
        <v>30</v>
      </c>
      <c r="I11">
        <f t="shared" si="2"/>
        <v>255540</v>
      </c>
      <c r="J11" s="26">
        <f t="shared" si="5"/>
        <v>18526.649999999998</v>
      </c>
      <c r="K11" s="29">
        <f t="shared" si="3"/>
        <v>0</v>
      </c>
      <c r="L11" s="26">
        <f t="shared" si="4"/>
        <v>18526.649999999998</v>
      </c>
    </row>
    <row r="12" spans="1:12" x14ac:dyDescent="0.25">
      <c r="A12" s="5" t="s">
        <v>28</v>
      </c>
      <c r="B12" s="5" t="s">
        <v>3</v>
      </c>
      <c r="C12" s="5" t="str">
        <f t="shared" si="0"/>
        <v>Certification Series</v>
      </c>
      <c r="D12" s="5" t="s">
        <v>10</v>
      </c>
      <c r="E12" s="7">
        <v>8443</v>
      </c>
      <c r="F12" s="7">
        <v>327</v>
      </c>
      <c r="G12" s="24">
        <f t="shared" si="1"/>
        <v>3.873030913182518E-2</v>
      </c>
      <c r="H12" s="13">
        <v>39.950000000000003</v>
      </c>
      <c r="I12">
        <f t="shared" si="2"/>
        <v>324234.2</v>
      </c>
      <c r="J12" s="26">
        <f t="shared" si="5"/>
        <v>23506.979499999998</v>
      </c>
      <c r="K12" s="29">
        <f t="shared" si="3"/>
        <v>500</v>
      </c>
      <c r="L12" s="26">
        <f t="shared" si="4"/>
        <v>24006.979499999998</v>
      </c>
    </row>
    <row r="13" spans="1:12" x14ac:dyDescent="0.25">
      <c r="A13" s="5" t="s">
        <v>7</v>
      </c>
      <c r="B13" s="5" t="s">
        <v>5</v>
      </c>
      <c r="C13" s="5" t="str">
        <f t="shared" si="0"/>
        <v>Office Reference</v>
      </c>
      <c r="D13" s="5" t="s">
        <v>11</v>
      </c>
      <c r="E13" s="7">
        <v>8064</v>
      </c>
      <c r="F13" s="7">
        <v>834</v>
      </c>
      <c r="G13" s="24">
        <f t="shared" si="1"/>
        <v>0.10342261904761904</v>
      </c>
      <c r="H13" s="13">
        <v>49.95</v>
      </c>
      <c r="I13">
        <f t="shared" si="2"/>
        <v>361138.5</v>
      </c>
      <c r="J13" s="26">
        <f t="shared" si="5"/>
        <v>26182.541249999998</v>
      </c>
      <c r="K13" s="29">
        <f t="shared" si="3"/>
        <v>0</v>
      </c>
      <c r="L13" s="26">
        <f t="shared" si="4"/>
        <v>26182.541249999998</v>
      </c>
    </row>
    <row r="14" spans="1:12" x14ac:dyDescent="0.25">
      <c r="A14" s="5" t="s">
        <v>30</v>
      </c>
      <c r="B14" s="5" t="s">
        <v>1</v>
      </c>
      <c r="C14" s="5" t="str">
        <f t="shared" si="0"/>
        <v>True Beginner</v>
      </c>
      <c r="D14" s="5" t="s">
        <v>11</v>
      </c>
      <c r="E14" s="7">
        <v>3397</v>
      </c>
      <c r="F14" s="7">
        <v>331</v>
      </c>
      <c r="G14" s="24">
        <f t="shared" si="1"/>
        <v>9.7438916691198113E-2</v>
      </c>
      <c r="H14" s="13">
        <v>30</v>
      </c>
      <c r="I14">
        <f t="shared" si="2"/>
        <v>91980</v>
      </c>
      <c r="J14" s="26">
        <f t="shared" si="5"/>
        <v>6668.5499999999993</v>
      </c>
      <c r="K14" s="29">
        <f t="shared" si="3"/>
        <v>500</v>
      </c>
      <c r="L14" s="26">
        <f t="shared" si="4"/>
        <v>7168.5499999999993</v>
      </c>
    </row>
    <row r="15" spans="1:12" x14ac:dyDescent="0.25">
      <c r="A15" s="5" t="s">
        <v>34</v>
      </c>
      <c r="B15" s="5" t="s">
        <v>3</v>
      </c>
      <c r="C15" s="5" t="str">
        <f t="shared" si="0"/>
        <v>Certification Series</v>
      </c>
      <c r="D15" s="5" t="s">
        <v>11</v>
      </c>
      <c r="E15" s="7">
        <v>3978</v>
      </c>
      <c r="F15" s="7">
        <v>415</v>
      </c>
      <c r="G15" s="24">
        <f t="shared" si="1"/>
        <v>0.10432378079436903</v>
      </c>
      <c r="H15" s="13">
        <v>34.49</v>
      </c>
      <c r="I15">
        <f t="shared" si="2"/>
        <v>122887.87000000001</v>
      </c>
      <c r="J15" s="26">
        <f t="shared" si="5"/>
        <v>8909.3705750000008</v>
      </c>
      <c r="K15" s="29">
        <f t="shared" si="3"/>
        <v>0</v>
      </c>
      <c r="L15" s="26">
        <f t="shared" si="4"/>
        <v>8909.3705750000008</v>
      </c>
    </row>
    <row r="16" spans="1:12" x14ac:dyDescent="0.25">
      <c r="A16" s="5" t="s">
        <v>29</v>
      </c>
      <c r="B16" s="5" t="s">
        <v>5</v>
      </c>
      <c r="C16" s="5" t="str">
        <f t="shared" si="0"/>
        <v>Office Reference</v>
      </c>
      <c r="D16" s="5" t="s">
        <v>13</v>
      </c>
      <c r="E16" s="7">
        <v>1279</v>
      </c>
      <c r="F16" s="7">
        <v>120</v>
      </c>
      <c r="G16" s="24">
        <f t="shared" si="1"/>
        <v>9.382329945269742E-2</v>
      </c>
      <c r="H16" s="13">
        <v>49.95</v>
      </c>
      <c r="I16">
        <f t="shared" si="2"/>
        <v>57892.05</v>
      </c>
      <c r="J16" s="26">
        <f t="shared" si="5"/>
        <v>4197.1736250000004</v>
      </c>
      <c r="K16" s="29">
        <f t="shared" si="3"/>
        <v>500</v>
      </c>
      <c r="L16" s="26">
        <f t="shared" si="4"/>
        <v>4697.1736250000004</v>
      </c>
    </row>
    <row r="17" spans="1:12" x14ac:dyDescent="0.25">
      <c r="A17" s="5" t="s">
        <v>24</v>
      </c>
      <c r="B17" s="5" t="s">
        <v>1</v>
      </c>
      <c r="C17" s="5" t="str">
        <f t="shared" si="0"/>
        <v>True Beginner</v>
      </c>
      <c r="D17" s="5" t="s">
        <v>13</v>
      </c>
      <c r="E17" s="7">
        <v>1050</v>
      </c>
      <c r="F17" s="7">
        <v>184</v>
      </c>
      <c r="G17" s="24">
        <f t="shared" si="1"/>
        <v>0.17523809523809525</v>
      </c>
      <c r="H17" s="13">
        <v>25</v>
      </c>
      <c r="I17">
        <f t="shared" si="2"/>
        <v>21650</v>
      </c>
      <c r="J17" s="26">
        <f t="shared" si="5"/>
        <v>1569.625</v>
      </c>
      <c r="K17" s="29">
        <f t="shared" si="3"/>
        <v>0</v>
      </c>
      <c r="L17" s="26">
        <f t="shared" si="4"/>
        <v>1569.625</v>
      </c>
    </row>
    <row r="18" spans="1:12" x14ac:dyDescent="0.25">
      <c r="A18" s="5" t="s">
        <v>35</v>
      </c>
      <c r="B18" s="5" t="s">
        <v>3</v>
      </c>
      <c r="C18" s="5" t="str">
        <f t="shared" si="0"/>
        <v>Certification Series</v>
      </c>
      <c r="D18" s="5" t="s">
        <v>13</v>
      </c>
      <c r="E18" s="7">
        <v>2507</v>
      </c>
      <c r="F18" s="7">
        <v>187</v>
      </c>
      <c r="G18" s="24">
        <f t="shared" si="1"/>
        <v>7.4591144794575195E-2</v>
      </c>
      <c r="H18" s="13">
        <v>34.49</v>
      </c>
      <c r="I18">
        <f t="shared" si="2"/>
        <v>80016.800000000003</v>
      </c>
      <c r="J18" s="26">
        <f t="shared" si="5"/>
        <v>5801.2179999999998</v>
      </c>
      <c r="K18" s="29">
        <f t="shared" si="3"/>
        <v>500</v>
      </c>
      <c r="L18" s="26">
        <f t="shared" si="4"/>
        <v>6301.2179999999998</v>
      </c>
    </row>
    <row r="19" spans="1:12" x14ac:dyDescent="0.25">
      <c r="A19" s="5" t="s">
        <v>31</v>
      </c>
      <c r="B19" s="5" t="s">
        <v>1</v>
      </c>
      <c r="C19" s="5" t="str">
        <f t="shared" si="0"/>
        <v>True Beginner</v>
      </c>
      <c r="D19" s="5" t="s">
        <v>12</v>
      </c>
      <c r="E19" s="7">
        <v>1884</v>
      </c>
      <c r="F19" s="7">
        <v>175</v>
      </c>
      <c r="G19" s="24">
        <f t="shared" si="1"/>
        <v>9.2887473460721862E-2</v>
      </c>
      <c r="H19" s="13">
        <v>25</v>
      </c>
      <c r="I19">
        <f t="shared" si="2"/>
        <v>42725</v>
      </c>
      <c r="J19" s="26">
        <f t="shared" si="5"/>
        <v>3097.5625</v>
      </c>
      <c r="K19" s="29">
        <f t="shared" si="3"/>
        <v>500</v>
      </c>
      <c r="L19" s="26">
        <f t="shared" si="4"/>
        <v>3597.5625</v>
      </c>
    </row>
    <row r="20" spans="1:12" x14ac:dyDescent="0.25">
      <c r="A20" s="5" t="s">
        <v>33</v>
      </c>
      <c r="B20" s="5" t="s">
        <v>5</v>
      </c>
      <c r="C20" s="5" t="str">
        <f t="shared" si="0"/>
        <v>Office Reference</v>
      </c>
      <c r="D20" s="5" t="s">
        <v>21</v>
      </c>
      <c r="E20" s="7">
        <v>14750</v>
      </c>
      <c r="F20" s="7">
        <v>1839</v>
      </c>
      <c r="G20" s="24">
        <f t="shared" si="1"/>
        <v>0.12467796610169492</v>
      </c>
      <c r="H20" s="13">
        <v>49.95</v>
      </c>
      <c r="I20">
        <f t="shared" si="2"/>
        <v>644904.45000000007</v>
      </c>
      <c r="J20" s="26">
        <f t="shared" si="5"/>
        <v>46755.572625000001</v>
      </c>
      <c r="K20" s="29">
        <f t="shared" si="3"/>
        <v>0</v>
      </c>
      <c r="L20" s="26">
        <f t="shared" si="4"/>
        <v>46755.572625000001</v>
      </c>
    </row>
    <row r="21" spans="1:12" x14ac:dyDescent="0.25">
      <c r="A21" s="5" t="s">
        <v>36</v>
      </c>
      <c r="B21" s="5" t="s">
        <v>1</v>
      </c>
      <c r="C21" s="5" t="str">
        <f t="shared" si="0"/>
        <v>True Beginner</v>
      </c>
      <c r="D21" s="5" t="s">
        <v>21</v>
      </c>
      <c r="E21" s="7">
        <v>8342</v>
      </c>
      <c r="F21" s="7">
        <v>803</v>
      </c>
      <c r="G21" s="24">
        <f t="shared" si="1"/>
        <v>9.625988971469672E-2</v>
      </c>
      <c r="H21" s="13">
        <v>25</v>
      </c>
      <c r="I21">
        <f t="shared" si="2"/>
        <v>188475</v>
      </c>
      <c r="J21" s="26">
        <f t="shared" si="5"/>
        <v>13664.437499999998</v>
      </c>
      <c r="K21" s="29">
        <f t="shared" si="3"/>
        <v>500</v>
      </c>
      <c r="L21" s="26">
        <f t="shared" si="4"/>
        <v>14164.437499999998</v>
      </c>
    </row>
    <row r="22" spans="1:12" x14ac:dyDescent="0.25">
      <c r="A22" s="5" t="s">
        <v>32</v>
      </c>
      <c r="B22" s="5" t="s">
        <v>3</v>
      </c>
      <c r="C22" s="5" t="str">
        <f t="shared" si="0"/>
        <v>Certification Series</v>
      </c>
      <c r="D22" s="5" t="s">
        <v>21</v>
      </c>
      <c r="E22" s="7">
        <v>6124</v>
      </c>
      <c r="F22" s="7">
        <v>741</v>
      </c>
      <c r="G22" s="24">
        <f t="shared" si="1"/>
        <v>0.12099934683213585</v>
      </c>
      <c r="H22" s="13">
        <v>34.49</v>
      </c>
      <c r="I22">
        <f t="shared" si="2"/>
        <v>185659.67</v>
      </c>
      <c r="J22" s="26">
        <f t="shared" si="5"/>
        <v>13460.326075000001</v>
      </c>
      <c r="K22" s="29">
        <f t="shared" si="3"/>
        <v>0</v>
      </c>
      <c r="L22" s="26">
        <f t="shared" si="4"/>
        <v>13460.326075000001</v>
      </c>
    </row>
    <row r="23" spans="1:12" x14ac:dyDescent="0.25">
      <c r="G23" s="25"/>
    </row>
  </sheetData>
  <sortState xmlns:xlrd2="http://schemas.microsoft.com/office/spreadsheetml/2017/richdata2" ref="A1:B3">
    <sortCondition ref="A25:A27"/>
  </sortState>
  <mergeCells count="3">
    <mergeCell ref="F1:H1"/>
    <mergeCell ref="J1:K1"/>
    <mergeCell ref="A1:C1"/>
  </mergeCells>
  <pageMargins left="0.1" right="0.1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D2" sqref="D2:D17"/>
    </sheetView>
  </sheetViews>
  <sheetFormatPr defaultRowHeight="15" x14ac:dyDescent="0.25"/>
  <cols>
    <col min="1" max="1" width="9.28515625" customWidth="1"/>
    <col min="2" max="2" width="18.7109375" customWidth="1"/>
    <col min="3" max="3" width="16" bestFit="1" customWidth="1"/>
    <col min="4" max="4" width="18.7109375" customWidth="1"/>
    <col min="5" max="5" width="11.85546875" customWidth="1"/>
    <col min="6" max="6" width="14.7109375" customWidth="1"/>
    <col min="7" max="7" width="12.5703125" bestFit="1" customWidth="1"/>
    <col min="8" max="8" width="11.5703125" bestFit="1" customWidth="1"/>
  </cols>
  <sheetData>
    <row r="1" spans="1:6" ht="30" customHeight="1" x14ac:dyDescent="0.25">
      <c r="A1" s="22" t="s">
        <v>0</v>
      </c>
      <c r="B1" s="22" t="s">
        <v>47</v>
      </c>
      <c r="C1" s="22" t="s">
        <v>8</v>
      </c>
      <c r="D1" s="22" t="s">
        <v>16</v>
      </c>
      <c r="E1" s="22" t="s">
        <v>41</v>
      </c>
      <c r="F1" s="22" t="s">
        <v>15</v>
      </c>
    </row>
    <row r="2" spans="1:6" x14ac:dyDescent="0.25">
      <c r="A2" s="18" t="s">
        <v>35</v>
      </c>
      <c r="B2" s="18" t="s">
        <v>4</v>
      </c>
      <c r="C2" s="18" t="s">
        <v>13</v>
      </c>
      <c r="D2" s="19">
        <v>7.4591144794575195E-2</v>
      </c>
      <c r="E2" s="20">
        <v>34.49</v>
      </c>
      <c r="F2" s="21">
        <v>80016.800000000003</v>
      </c>
    </row>
    <row r="3" spans="1:6" x14ac:dyDescent="0.25">
      <c r="A3" s="18" t="s">
        <v>26</v>
      </c>
      <c r="B3" s="18" t="s">
        <v>4</v>
      </c>
      <c r="C3" s="18" t="s">
        <v>9</v>
      </c>
      <c r="D3" s="19">
        <v>0.14903129657228018</v>
      </c>
      <c r="E3" s="20">
        <v>39.950000000000003</v>
      </c>
      <c r="F3" s="21">
        <v>91245.8</v>
      </c>
    </row>
    <row r="4" spans="1:6" hidden="1" x14ac:dyDescent="0.25">
      <c r="A4" s="18" t="s">
        <v>34</v>
      </c>
      <c r="B4" s="18" t="s">
        <v>4</v>
      </c>
      <c r="C4" s="18" t="s">
        <v>11</v>
      </c>
      <c r="D4" s="19">
        <v>0.10432378079436903</v>
      </c>
      <c r="E4" s="20">
        <v>34.49</v>
      </c>
      <c r="F4" s="21">
        <v>122887.87000000001</v>
      </c>
    </row>
    <row r="5" spans="1:6" hidden="1" x14ac:dyDescent="0.25">
      <c r="A5" s="18" t="s">
        <v>32</v>
      </c>
      <c r="B5" s="18" t="s">
        <v>4</v>
      </c>
      <c r="C5" s="18" t="s">
        <v>21</v>
      </c>
      <c r="D5" s="19">
        <v>0.12099934683213585</v>
      </c>
      <c r="E5" s="20">
        <v>34.49</v>
      </c>
      <c r="F5" s="21">
        <v>185659.67</v>
      </c>
    </row>
    <row r="6" spans="1:6" hidden="1" x14ac:dyDescent="0.25">
      <c r="A6" s="18" t="s">
        <v>28</v>
      </c>
      <c r="B6" s="18" t="s">
        <v>4</v>
      </c>
      <c r="C6" s="18" t="s">
        <v>10</v>
      </c>
      <c r="D6" s="19">
        <v>3.873030913182518E-2</v>
      </c>
      <c r="E6" s="20">
        <v>39.950000000000003</v>
      </c>
      <c r="F6" s="21">
        <v>324234.2</v>
      </c>
    </row>
    <row r="7" spans="1:6" x14ac:dyDescent="0.25">
      <c r="A7" s="18" t="s">
        <v>29</v>
      </c>
      <c r="B7" s="18" t="s">
        <v>6</v>
      </c>
      <c r="C7" s="18" t="s">
        <v>13</v>
      </c>
      <c r="D7" s="19">
        <v>9.382329945269742E-2</v>
      </c>
      <c r="E7" s="20">
        <v>49.95</v>
      </c>
      <c r="F7" s="21">
        <v>57892.05</v>
      </c>
    </row>
    <row r="8" spans="1:6" hidden="1" x14ac:dyDescent="0.25">
      <c r="A8" s="18" t="s">
        <v>7</v>
      </c>
      <c r="B8" s="18" t="s">
        <v>6</v>
      </c>
      <c r="C8" s="18" t="s">
        <v>11</v>
      </c>
      <c r="D8" s="19">
        <v>0.10342261904761904</v>
      </c>
      <c r="E8" s="20">
        <v>49.95</v>
      </c>
      <c r="F8" s="21">
        <v>361138.5</v>
      </c>
    </row>
    <row r="9" spans="1:6" hidden="1" x14ac:dyDescent="0.25">
      <c r="A9" s="18" t="s">
        <v>22</v>
      </c>
      <c r="B9" s="18" t="s">
        <v>6</v>
      </c>
      <c r="C9" s="18" t="s">
        <v>9</v>
      </c>
      <c r="D9" s="19">
        <v>5.8247903075489285E-2</v>
      </c>
      <c r="E9" s="20">
        <v>49.95</v>
      </c>
      <c r="F9" s="21">
        <v>403795.80000000005</v>
      </c>
    </row>
    <row r="10" spans="1:6" hidden="1" x14ac:dyDescent="0.25">
      <c r="A10" s="18" t="s">
        <v>23</v>
      </c>
      <c r="B10" s="18" t="s">
        <v>6</v>
      </c>
      <c r="C10" s="18" t="s">
        <v>10</v>
      </c>
      <c r="D10" s="19">
        <v>8.7999324381386704E-2</v>
      </c>
      <c r="E10" s="20">
        <v>49.95</v>
      </c>
      <c r="F10" s="21">
        <v>539410.05000000005</v>
      </c>
    </row>
    <row r="11" spans="1:6" hidden="1" x14ac:dyDescent="0.25">
      <c r="A11" s="18" t="s">
        <v>33</v>
      </c>
      <c r="B11" s="18" t="s">
        <v>6</v>
      </c>
      <c r="C11" s="18" t="s">
        <v>21</v>
      </c>
      <c r="D11" s="19">
        <v>0.12467796610169492</v>
      </c>
      <c r="E11" s="20">
        <v>49.95</v>
      </c>
      <c r="F11" s="21">
        <v>644904.45000000007</v>
      </c>
    </row>
    <row r="12" spans="1:6" x14ac:dyDescent="0.25">
      <c r="A12" s="18" t="s">
        <v>24</v>
      </c>
      <c r="B12" s="18" t="s">
        <v>2</v>
      </c>
      <c r="C12" s="18" t="s">
        <v>13</v>
      </c>
      <c r="D12" s="19">
        <v>0.17523809523809525</v>
      </c>
      <c r="E12" s="20">
        <v>25</v>
      </c>
      <c r="F12" s="21">
        <v>21650</v>
      </c>
    </row>
    <row r="13" spans="1:6" x14ac:dyDescent="0.25">
      <c r="A13" s="18" t="s">
        <v>25</v>
      </c>
      <c r="B13" s="18" t="s">
        <v>2</v>
      </c>
      <c r="C13" s="18" t="s">
        <v>9</v>
      </c>
      <c r="D13" s="19">
        <v>0.14672441797509475</v>
      </c>
      <c r="E13" s="20">
        <v>25</v>
      </c>
      <c r="F13" s="21">
        <v>39400</v>
      </c>
    </row>
    <row r="14" spans="1:6" x14ac:dyDescent="0.25">
      <c r="A14" s="18" t="s">
        <v>31</v>
      </c>
      <c r="B14" s="18" t="s">
        <v>2</v>
      </c>
      <c r="C14" s="18" t="s">
        <v>12</v>
      </c>
      <c r="D14" s="19">
        <v>9.2887473460721862E-2</v>
      </c>
      <c r="E14" s="20">
        <v>25</v>
      </c>
      <c r="F14" s="21">
        <v>42725</v>
      </c>
    </row>
    <row r="15" spans="1:6" x14ac:dyDescent="0.25">
      <c r="A15" s="18" t="s">
        <v>30</v>
      </c>
      <c r="B15" s="18" t="s">
        <v>2</v>
      </c>
      <c r="C15" s="18" t="s">
        <v>11</v>
      </c>
      <c r="D15" s="19">
        <v>9.7438916691198113E-2</v>
      </c>
      <c r="E15" s="20">
        <v>30</v>
      </c>
      <c r="F15" s="21">
        <v>91980</v>
      </c>
    </row>
    <row r="16" spans="1:6" hidden="1" x14ac:dyDescent="0.25">
      <c r="A16" s="18" t="s">
        <v>36</v>
      </c>
      <c r="B16" s="18" t="s">
        <v>2</v>
      </c>
      <c r="C16" s="18" t="s">
        <v>21</v>
      </c>
      <c r="D16" s="19">
        <v>9.625988971469672E-2</v>
      </c>
      <c r="E16" s="20">
        <v>25</v>
      </c>
      <c r="F16" s="21">
        <v>188475</v>
      </c>
    </row>
    <row r="17" spans="1:6" hidden="1" x14ac:dyDescent="0.25">
      <c r="A17" s="18" t="s">
        <v>27</v>
      </c>
      <c r="B17" s="18" t="s">
        <v>2</v>
      </c>
      <c r="C17" s="18" t="s">
        <v>10</v>
      </c>
      <c r="D17" s="19">
        <v>0.10100263852242744</v>
      </c>
      <c r="E17" s="20">
        <v>30</v>
      </c>
      <c r="F17" s="21">
        <v>255540</v>
      </c>
    </row>
    <row r="18" spans="1:6" x14ac:dyDescent="0.25">
      <c r="A18" s="32"/>
      <c r="B18" s="32"/>
      <c r="C18" s="32"/>
      <c r="D18" s="33"/>
      <c r="E18" s="34"/>
      <c r="F18" s="35">
        <f>SUBTOTAL(109,Table1[Net Sales])</f>
        <v>424909.65</v>
      </c>
    </row>
  </sheetData>
  <conditionalFormatting sqref="D2:D17">
    <cfRule type="cellIs" dxfId="13" priority="1" operator="greaterThan">
      <formula>0.099</formula>
    </cfRule>
  </conditionalFormatting>
  <printOptions horizontalCentered="1"/>
  <pageMargins left="0.1" right="0.1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3" sqref="A3:D7"/>
    </sheetView>
  </sheetViews>
  <sheetFormatPr defaultRowHeight="15" x14ac:dyDescent="0.25"/>
  <cols>
    <col min="1" max="1" width="16" bestFit="1" customWidth="1"/>
    <col min="2" max="2" width="18.140625" bestFit="1" customWidth="1"/>
    <col min="3" max="3" width="16.140625" bestFit="1" customWidth="1"/>
    <col min="4" max="4" width="13.5703125" bestFit="1" customWidth="1"/>
  </cols>
  <sheetData>
    <row r="1" spans="1:4" ht="15.75" x14ac:dyDescent="0.25">
      <c r="A1" s="42" t="s">
        <v>15</v>
      </c>
      <c r="B1" s="42"/>
      <c r="C1" s="42"/>
      <c r="D1" s="42"/>
    </row>
    <row r="3" spans="1:4" x14ac:dyDescent="0.25">
      <c r="A3" s="17" t="s">
        <v>8</v>
      </c>
      <c r="B3" s="6" t="s">
        <v>4</v>
      </c>
      <c r="C3" s="6" t="s">
        <v>6</v>
      </c>
      <c r="D3" s="6" t="s">
        <v>2</v>
      </c>
    </row>
    <row r="4" spans="1:4" x14ac:dyDescent="0.25">
      <c r="A4" s="5" t="s">
        <v>11</v>
      </c>
      <c r="B4" s="16">
        <v>122887.87000000001</v>
      </c>
      <c r="C4" s="16">
        <v>361138.5</v>
      </c>
      <c r="D4" s="16">
        <v>91980</v>
      </c>
    </row>
    <row r="5" spans="1:4" x14ac:dyDescent="0.25">
      <c r="A5" s="5" t="s">
        <v>10</v>
      </c>
      <c r="B5" s="16">
        <v>324234.2</v>
      </c>
      <c r="C5" s="16">
        <v>539410.05000000005</v>
      </c>
      <c r="D5" s="16">
        <v>255540</v>
      </c>
    </row>
    <row r="6" spans="1:4" x14ac:dyDescent="0.25">
      <c r="A6" s="5" t="s">
        <v>13</v>
      </c>
      <c r="B6" s="16">
        <v>80016.800000000003</v>
      </c>
      <c r="C6" s="16">
        <v>57892.05</v>
      </c>
      <c r="D6" s="16">
        <v>21650</v>
      </c>
    </row>
    <row r="7" spans="1:4" x14ac:dyDescent="0.25">
      <c r="A7" s="5" t="s">
        <v>9</v>
      </c>
      <c r="B7" s="16">
        <v>91245.8</v>
      </c>
      <c r="C7" s="16">
        <v>403795.80000000005</v>
      </c>
      <c r="D7" s="16">
        <v>39400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4" activeCellId="1" sqref="A4:A7 C4:C7"/>
    </sheetView>
  </sheetViews>
  <sheetFormatPr defaultRowHeight="15" x14ac:dyDescent="0.25"/>
  <cols>
    <col min="1" max="1" width="16" bestFit="1" customWidth="1"/>
    <col min="2" max="4" width="12.7109375" customWidth="1"/>
  </cols>
  <sheetData>
    <row r="1" spans="1:4" ht="15.75" x14ac:dyDescent="0.25">
      <c r="A1" s="42" t="s">
        <v>15</v>
      </c>
      <c r="B1" s="42"/>
      <c r="C1" s="42"/>
      <c r="D1" s="42"/>
    </row>
    <row r="3" spans="1:4" ht="30" x14ac:dyDescent="0.25">
      <c r="A3" s="17" t="s">
        <v>8</v>
      </c>
      <c r="B3" s="17" t="s">
        <v>4</v>
      </c>
      <c r="C3" s="17" t="s">
        <v>6</v>
      </c>
      <c r="D3" s="17" t="s">
        <v>2</v>
      </c>
    </row>
    <row r="4" spans="1:4" x14ac:dyDescent="0.25">
      <c r="A4" s="5" t="s">
        <v>10</v>
      </c>
      <c r="B4" s="16">
        <v>324234.2</v>
      </c>
      <c r="C4" s="16">
        <v>539410.05000000005</v>
      </c>
      <c r="D4" s="16">
        <v>255540</v>
      </c>
    </row>
    <row r="5" spans="1:4" x14ac:dyDescent="0.25">
      <c r="A5" s="5" t="s">
        <v>9</v>
      </c>
      <c r="B5" s="16">
        <v>91245.8</v>
      </c>
      <c r="C5" s="16">
        <v>403795.80000000005</v>
      </c>
      <c r="D5" s="16">
        <v>39400</v>
      </c>
    </row>
    <row r="6" spans="1:4" x14ac:dyDescent="0.25">
      <c r="A6" s="5" t="s">
        <v>11</v>
      </c>
      <c r="B6" s="16">
        <v>122887.87000000001</v>
      </c>
      <c r="C6" s="16">
        <v>361138.5</v>
      </c>
      <c r="D6" s="16">
        <v>91980</v>
      </c>
    </row>
    <row r="7" spans="1:4" x14ac:dyDescent="0.25">
      <c r="A7" s="5" t="s">
        <v>13</v>
      </c>
      <c r="B7" s="16">
        <v>80016.800000000003</v>
      </c>
      <c r="C7" s="16">
        <v>57892.05</v>
      </c>
      <c r="D7" s="16">
        <v>21650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Yj9rtkcIqjdqnQusQtC9ua8d243dFw9fvs8tgPbdb6E=-~xgr9Lmii/TZmYma9y4py3Q==</id>
</project>
</file>

<file path=customXml/itemProps1.xml><?xml version="1.0" encoding="utf-8"?>
<ds:datastoreItem xmlns:ds="http://schemas.openxmlformats.org/officeDocument/2006/customXml" ds:itemID="{FC77CD77-C957-4A1F-AB3E-53070AFB50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Sales</vt:lpstr>
      <vt:lpstr>Net Sales</vt:lpstr>
      <vt:lpstr>Series Sales</vt:lpstr>
      <vt:lpstr>Office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mark garcia</cp:lastModifiedBy>
  <cp:lastPrinted>2015-07-11T01:19:16Z</cp:lastPrinted>
  <dcterms:created xsi:type="dcterms:W3CDTF">2015-07-10T16:17:30Z</dcterms:created>
  <dcterms:modified xsi:type="dcterms:W3CDTF">2021-05-07T05:35:08Z</dcterms:modified>
</cp:coreProperties>
</file>