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Master_Bioinformatica\TFM\GitHub\Growth_data\processed\"/>
    </mc:Choice>
  </mc:AlternateContent>
  <xr:revisionPtr revIDLastSave="0" documentId="13_ncr:1_{40639749-0CB4-4310-9A4A-64D40D9503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 All Cycles" sheetId="2" r:id="rId1"/>
    <sheet name="Replicas seleccionadas (OD0.6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K14" i="6"/>
  <c r="N12" i="6"/>
  <c r="N45" i="6"/>
  <c r="E4" i="6"/>
  <c r="E5" i="6"/>
  <c r="E2" i="6"/>
  <c r="BJ13" i="2"/>
  <c r="AF13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C89" i="2"/>
  <c r="N47" i="6"/>
  <c r="D5" i="6"/>
  <c r="E3" i="6"/>
  <c r="D3" i="6"/>
  <c r="E46" i="6" l="1"/>
  <c r="E6" i="6"/>
  <c r="E11" i="6"/>
  <c r="E27" i="6"/>
  <c r="E31" i="6"/>
  <c r="E35" i="6"/>
  <c r="E10" i="6"/>
  <c r="E22" i="6"/>
  <c r="E26" i="6"/>
  <c r="E30" i="6"/>
  <c r="E34" i="6"/>
  <c r="E38" i="6"/>
  <c r="E42" i="6"/>
  <c r="E45" i="6"/>
  <c r="E48" i="6"/>
  <c r="E50" i="6"/>
  <c r="E52" i="6"/>
  <c r="E54" i="6"/>
  <c r="E56" i="6"/>
  <c r="E58" i="6"/>
  <c r="E60" i="6"/>
  <c r="E62" i="6"/>
  <c r="E64" i="6"/>
  <c r="E66" i="6"/>
  <c r="E68" i="6"/>
  <c r="E70" i="6"/>
  <c r="E72" i="6"/>
  <c r="E74" i="6"/>
  <c r="E76" i="6"/>
  <c r="E25" i="6"/>
  <c r="E47" i="6"/>
  <c r="E21" i="6"/>
  <c r="E29" i="6"/>
  <c r="E33" i="6"/>
  <c r="E41" i="6"/>
  <c r="E8" i="6"/>
  <c r="E12" i="6"/>
  <c r="E13" i="6"/>
  <c r="E14" i="6"/>
  <c r="E15" i="6"/>
  <c r="E16" i="6"/>
  <c r="E17" i="6"/>
  <c r="E18" i="6"/>
  <c r="E19" i="6"/>
  <c r="E20" i="6"/>
  <c r="E24" i="6"/>
  <c r="E28" i="6"/>
  <c r="E32" i="6"/>
  <c r="E36" i="6"/>
  <c r="E40" i="6"/>
  <c r="E44" i="6"/>
  <c r="E49" i="6"/>
  <c r="E51" i="6"/>
  <c r="E53" i="6"/>
  <c r="E55" i="6"/>
  <c r="E57" i="6"/>
  <c r="E59" i="6"/>
  <c r="E61" i="6"/>
  <c r="E63" i="6"/>
  <c r="E65" i="6"/>
  <c r="E67" i="6"/>
  <c r="E69" i="6"/>
  <c r="E71" i="6"/>
  <c r="E73" i="6"/>
  <c r="E75" i="6"/>
  <c r="E77" i="6"/>
  <c r="E9" i="6"/>
  <c r="E23" i="6"/>
  <c r="E39" i="6"/>
  <c r="E43" i="6"/>
  <c r="F6" i="6" l="1"/>
  <c r="H46" i="6" s="1"/>
  <c r="H31" i="6" l="1"/>
  <c r="H15" i="6"/>
  <c r="H39" i="6"/>
  <c r="H45" i="6"/>
  <c r="H59" i="6"/>
  <c r="H26" i="6"/>
  <c r="H19" i="6"/>
  <c r="H63" i="6"/>
  <c r="H70" i="6"/>
  <c r="H11" i="6"/>
  <c r="H13" i="6"/>
  <c r="H16" i="6"/>
  <c r="H10" i="6"/>
  <c r="H40" i="6"/>
  <c r="H60" i="6"/>
  <c r="H57" i="6"/>
  <c r="H68" i="6"/>
  <c r="H65" i="6"/>
  <c r="H30" i="6"/>
  <c r="H20" i="6"/>
  <c r="H56" i="6"/>
  <c r="H77" i="6"/>
  <c r="H55" i="6"/>
  <c r="H22" i="6"/>
  <c r="H25" i="6"/>
  <c r="H67" i="6"/>
  <c r="H64" i="6"/>
  <c r="H53" i="6"/>
  <c r="H66" i="6"/>
  <c r="H14" i="6"/>
  <c r="H38" i="6"/>
  <c r="H74" i="6"/>
  <c r="H18" i="6"/>
  <c r="H42" i="6"/>
  <c r="H76" i="6"/>
  <c r="H32" i="6"/>
  <c r="H73" i="6"/>
  <c r="H54" i="6"/>
  <c r="H36" i="6"/>
  <c r="H34" i="6"/>
  <c r="H61" i="6"/>
  <c r="H28" i="6"/>
  <c r="H33" i="6"/>
  <c r="K21" i="6" s="1"/>
  <c r="O47" i="6" s="1"/>
  <c r="H23" i="6"/>
  <c r="H72" i="6"/>
  <c r="H17" i="6"/>
  <c r="H43" i="6"/>
  <c r="H50" i="6"/>
  <c r="H21" i="6"/>
  <c r="H52" i="6"/>
  <c r="H29" i="6"/>
  <c r="H49" i="6"/>
  <c r="H75" i="6"/>
  <c r="H35" i="6"/>
  <c r="H62" i="6"/>
  <c r="H12" i="6"/>
  <c r="H51" i="6"/>
  <c r="H44" i="6"/>
  <c r="H48" i="6"/>
  <c r="H47" i="6"/>
  <c r="H24" i="6"/>
  <c r="H69" i="6"/>
  <c r="H27" i="6"/>
  <c r="H58" i="6"/>
  <c r="H41" i="6"/>
  <c r="H71" i="6"/>
  <c r="K39" i="6" l="1"/>
  <c r="T47" i="6" s="1"/>
  <c r="K12" i="6"/>
  <c r="K41" i="6"/>
  <c r="U47" i="6" s="1"/>
  <c r="N14" i="6"/>
  <c r="N15" i="6"/>
  <c r="N16" i="6"/>
  <c r="K10" i="6"/>
  <c r="K17" i="6"/>
  <c r="Q45" i="6" s="1"/>
  <c r="K19" i="6"/>
  <c r="R45" i="6" s="1"/>
  <c r="K24" i="6"/>
  <c r="K25" i="6"/>
  <c r="Q47" i="6" s="1"/>
  <c r="K38" i="6"/>
  <c r="K13" i="6"/>
  <c r="O45" i="6" s="1"/>
  <c r="K34" i="6"/>
  <c r="K35" i="6"/>
  <c r="V45" i="6" s="1"/>
  <c r="N19" i="6"/>
  <c r="K30" i="6"/>
  <c r="K31" i="6"/>
  <c r="T45" i="6" s="1"/>
  <c r="N17" i="6"/>
  <c r="K37" i="6"/>
  <c r="S47" i="6" s="1"/>
  <c r="K36" i="6"/>
  <c r="K18" i="6"/>
  <c r="K28" i="6"/>
  <c r="K33" i="6"/>
  <c r="U45" i="6" s="1"/>
  <c r="N18" i="6"/>
  <c r="K32" i="6"/>
  <c r="K26" i="6"/>
  <c r="K27" i="6"/>
  <c r="R47" i="6" s="1"/>
  <c r="K11" i="6"/>
  <c r="K20" i="6"/>
  <c r="K29" i="6"/>
  <c r="S45" i="6" s="1"/>
  <c r="K16" i="6"/>
  <c r="K15" i="6"/>
  <c r="P45" i="6" s="1"/>
  <c r="N13" i="6"/>
  <c r="K40" i="6"/>
  <c r="K22" i="6"/>
  <c r="K23" i="6"/>
  <c r="P47" i="6" s="1"/>
  <c r="K42" i="6"/>
  <c r="K43" i="6"/>
  <c r="V47" i="6" s="1"/>
  <c r="D169" i="2" l="1"/>
  <c r="Q90" i="2" l="1"/>
  <c r="P8" i="2"/>
  <c r="AY81" i="2" l="1"/>
  <c r="AT57" i="2"/>
  <c r="AJ54" i="2"/>
  <c r="AJ55" i="2"/>
  <c r="AI55" i="2"/>
  <c r="AV46" i="2"/>
  <c r="BA47" i="2"/>
  <c r="AK40" i="2"/>
  <c r="AM40" i="2"/>
  <c r="BA40" i="2"/>
  <c r="AZ35" i="2"/>
  <c r="BA35" i="2"/>
  <c r="AN29" i="2"/>
  <c r="AO29" i="2"/>
  <c r="AR31" i="2"/>
  <c r="AS31" i="2"/>
  <c r="BA32" i="2"/>
  <c r="AZ27" i="2"/>
  <c r="BA27" i="2"/>
  <c r="AN21" i="2"/>
  <c r="AO21" i="2"/>
  <c r="AR23" i="2"/>
  <c r="AS23" i="2"/>
  <c r="BA24" i="2"/>
  <c r="AT20" i="2"/>
  <c r="AU20" i="2"/>
  <c r="AF36" i="2"/>
  <c r="AS14" i="2"/>
  <c r="AV14" i="2"/>
  <c r="BA14" i="2"/>
  <c r="AT15" i="2"/>
  <c r="AU15" i="2"/>
  <c r="BB30" i="2"/>
  <c r="BA82" i="2"/>
  <c r="AZ55" i="2"/>
  <c r="AY36" i="2"/>
  <c r="AX77" i="2"/>
  <c r="AW65" i="2"/>
  <c r="AV29" i="2"/>
  <c r="AU37" i="2"/>
  <c r="AT53" i="2"/>
  <c r="AS80" i="2"/>
  <c r="AR35" i="2"/>
  <c r="AQ43" i="2"/>
  <c r="AP71" i="2"/>
  <c r="AO16" i="2"/>
  <c r="AN57" i="2"/>
  <c r="AM35" i="2"/>
  <c r="AL72" i="2"/>
  <c r="AK55" i="2"/>
  <c r="AJ58" i="2"/>
  <c r="AI67" i="2"/>
  <c r="AH73" i="2"/>
  <c r="AG63" i="2"/>
  <c r="AK26" i="2"/>
  <c r="AO57" i="2"/>
  <c r="AP13" i="2"/>
  <c r="AQ26" i="2"/>
  <c r="AS17" i="2"/>
  <c r="BA18" i="2"/>
  <c r="AW24" i="2" l="1"/>
  <c r="AX81" i="2"/>
  <c r="AZ14" i="2"/>
  <c r="AS20" i="2"/>
  <c r="AM24" i="2"/>
  <c r="AU28" i="2"/>
  <c r="AM32" i="2"/>
  <c r="AU36" i="2"/>
  <c r="AO39" i="2"/>
  <c r="AN45" i="2"/>
  <c r="AJ53" i="2"/>
  <c r="AW81" i="2"/>
  <c r="AX14" i="2"/>
  <c r="BA19" i="2"/>
  <c r="AK24" i="2"/>
  <c r="AT28" i="2"/>
  <c r="AK32" i="2"/>
  <c r="AT36" i="2"/>
  <c r="AO38" i="2"/>
  <c r="AY51" i="2"/>
  <c r="AK53" i="2"/>
  <c r="AX75" i="2"/>
  <c r="AW14" i="2"/>
  <c r="AZ19" i="2"/>
  <c r="AG24" i="2"/>
  <c r="AS28" i="2"/>
  <c r="AG32" i="2"/>
  <c r="AS36" i="2"/>
  <c r="AN38" i="2"/>
  <c r="AO50" i="2"/>
  <c r="AM74" i="2"/>
  <c r="AW75" i="2"/>
  <c r="AI38" i="2"/>
  <c r="AN50" i="2"/>
  <c r="AN72" i="2"/>
  <c r="BA74" i="2"/>
  <c r="AG37" i="2"/>
  <c r="AW69" i="2"/>
  <c r="AG25" i="2"/>
  <c r="AF52" i="2"/>
  <c r="AG82" i="2"/>
  <c r="AN71" i="2"/>
  <c r="AF54" i="2"/>
  <c r="AK14" i="2"/>
  <c r="AU19" i="2"/>
  <c r="AY22" i="2"/>
  <c r="AY27" i="2"/>
  <c r="AY30" i="2"/>
  <c r="AY35" i="2"/>
  <c r="BA44" i="2"/>
  <c r="AG81" i="2"/>
  <c r="AO67" i="2"/>
  <c r="BA68" i="2"/>
  <c r="AI21" i="2"/>
  <c r="AZ16" i="2"/>
  <c r="AJ14" i="2"/>
  <c r="AK19" i="2"/>
  <c r="AX22" i="2"/>
  <c r="AU27" i="2"/>
  <c r="AX30" i="2"/>
  <c r="AK35" i="2"/>
  <c r="AU43" i="2"/>
  <c r="AG80" i="2"/>
  <c r="AO58" i="2"/>
  <c r="AZ67" i="2"/>
  <c r="AX46" i="2"/>
  <c r="AY19" i="2"/>
  <c r="AW16" i="2"/>
  <c r="AH14" i="2"/>
  <c r="AJ19" i="2"/>
  <c r="AW22" i="2"/>
  <c r="AK27" i="2"/>
  <c r="AW30" i="2"/>
  <c r="AJ35" i="2"/>
  <c r="AT43" i="2"/>
  <c r="AK52" i="2"/>
  <c r="AP55" i="2"/>
  <c r="BA62" i="2"/>
  <c r="AG17" i="2"/>
  <c r="AI29" i="2"/>
  <c r="AP16" i="2"/>
  <c r="AG14" i="2"/>
  <c r="AI19" i="2"/>
  <c r="AS22" i="2"/>
  <c r="AJ27" i="2"/>
  <c r="AS30" i="2"/>
  <c r="AI35" i="2"/>
  <c r="AS43" i="2"/>
  <c r="AH67" i="2"/>
  <c r="AS84" i="2"/>
  <c r="AZ61" i="2"/>
  <c r="AF70" i="2"/>
  <c r="AY13" i="2"/>
  <c r="AG19" i="2"/>
  <c r="AI22" i="2"/>
  <c r="AI27" i="2"/>
  <c r="AI30" i="2"/>
  <c r="AW33" i="2"/>
  <c r="AM42" i="2"/>
  <c r="AH58" i="2"/>
  <c r="AR82" i="2"/>
  <c r="AY61" i="2"/>
  <c r="AJ16" i="2"/>
  <c r="AR13" i="2"/>
  <c r="AW17" i="2"/>
  <c r="AH22" i="2"/>
  <c r="AW25" i="2"/>
  <c r="AH30" i="2"/>
  <c r="AV33" i="2"/>
  <c r="AK42" i="2"/>
  <c r="AH57" i="2"/>
  <c r="AS72" i="2"/>
  <c r="BA54" i="2"/>
  <c r="AW32" i="2"/>
  <c r="AX18" i="2"/>
  <c r="AG16" i="2"/>
  <c r="AI13" i="2"/>
  <c r="AV17" i="2"/>
  <c r="AG22" i="2"/>
  <c r="AV25" i="2"/>
  <c r="AG30" i="2"/>
  <c r="AU33" i="2"/>
  <c r="AG41" i="2"/>
  <c r="AI57" i="2"/>
  <c r="AR70" i="2"/>
  <c r="AZ53" i="2"/>
  <c r="AW19" i="2"/>
  <c r="AV15" i="2"/>
  <c r="AF20" i="2"/>
  <c r="AU17" i="2"/>
  <c r="AY21" i="2"/>
  <c r="AU25" i="2"/>
  <c r="AY29" i="2"/>
  <c r="AG33" i="2"/>
  <c r="AJ48" i="2"/>
  <c r="AI56" i="2"/>
  <c r="AR58" i="2"/>
  <c r="AY53" i="2"/>
  <c r="AQ13" i="2"/>
  <c r="BB32" i="2"/>
  <c r="AO34" i="2"/>
  <c r="AN39" i="2"/>
  <c r="AF48" i="2"/>
  <c r="AN52" i="2"/>
  <c r="AN70" i="2"/>
  <c r="AO59" i="2"/>
  <c r="AO75" i="2"/>
  <c r="AO60" i="2"/>
  <c r="AO76" i="2"/>
  <c r="AO46" i="2"/>
  <c r="AO42" i="2"/>
  <c r="AO61" i="2"/>
  <c r="AO77" i="2"/>
  <c r="AO62" i="2"/>
  <c r="AO78" i="2"/>
  <c r="AO63" i="2"/>
  <c r="AO79" i="2"/>
  <c r="AO64" i="2"/>
  <c r="AO80" i="2"/>
  <c r="AO51" i="2"/>
  <c r="AO65" i="2"/>
  <c r="AO81" i="2"/>
  <c r="AO66" i="2"/>
  <c r="AO82" i="2"/>
  <c r="AO52" i="2"/>
  <c r="AO47" i="2"/>
  <c r="AO43" i="2"/>
  <c r="AO68" i="2"/>
  <c r="AO84" i="2"/>
  <c r="AO49" i="2"/>
  <c r="AO54" i="2"/>
  <c r="AO70" i="2"/>
  <c r="AF83" i="2"/>
  <c r="AF67" i="2"/>
  <c r="AF15" i="2"/>
  <c r="AM16" i="2"/>
  <c r="AS15" i="2"/>
  <c r="AY14" i="2"/>
  <c r="AI14" i="2"/>
  <c r="AO13" i="2"/>
  <c r="AF23" i="2"/>
  <c r="AF39" i="2"/>
  <c r="AR20" i="2"/>
  <c r="AX19" i="2"/>
  <c r="AH19" i="2"/>
  <c r="AN18" i="2"/>
  <c r="AT17" i="2"/>
  <c r="AZ24" i="2"/>
  <c r="AJ24" i="2"/>
  <c r="AP23" i="2"/>
  <c r="AV22" i="2"/>
  <c r="BB21" i="2"/>
  <c r="AL21" i="2"/>
  <c r="AR28" i="2"/>
  <c r="AX27" i="2"/>
  <c r="AH27" i="2"/>
  <c r="AN26" i="2"/>
  <c r="AT25" i="2"/>
  <c r="AZ32" i="2"/>
  <c r="AJ32" i="2"/>
  <c r="AP31" i="2"/>
  <c r="AV30" i="2"/>
  <c r="BB29" i="2"/>
  <c r="AL29" i="2"/>
  <c r="AR36" i="2"/>
  <c r="AX35" i="2"/>
  <c r="AH35" i="2"/>
  <c r="AN34" i="2"/>
  <c r="AT33" i="2"/>
  <c r="AZ40" i="2"/>
  <c r="AJ40" i="2"/>
  <c r="AM39" i="2"/>
  <c r="BA37" i="2"/>
  <c r="AZ44" i="2"/>
  <c r="AR43" i="2"/>
  <c r="AJ42" i="2"/>
  <c r="AF49" i="2"/>
  <c r="AW47" i="2"/>
  <c r="AM46" i="2"/>
  <c r="AX51" i="2"/>
  <c r="AL50" i="2"/>
  <c r="AG79" i="2"/>
  <c r="AW52" i="2"/>
  <c r="AH56" i="2"/>
  <c r="AI54" i="2"/>
  <c r="AK83" i="2"/>
  <c r="AL73" i="2"/>
  <c r="AM71" i="2"/>
  <c r="AN69" i="2"/>
  <c r="AO56" i="2"/>
  <c r="AQ82" i="2"/>
  <c r="AT69" i="2"/>
  <c r="AS57" i="2"/>
  <c r="BA80" i="2"/>
  <c r="AZ73" i="2"/>
  <c r="AY67" i="2"/>
  <c r="AW61" i="2"/>
  <c r="AW53" i="2"/>
  <c r="AL14" i="2"/>
  <c r="AQ18" i="2"/>
  <c r="AF21" i="2"/>
  <c r="AL24" i="2"/>
  <c r="BB40" i="2"/>
  <c r="AL52" i="2"/>
  <c r="AF84" i="2"/>
  <c r="AF82" i="2"/>
  <c r="AF66" i="2"/>
  <c r="AF16" i="2"/>
  <c r="AL16" i="2"/>
  <c r="AR15" i="2"/>
  <c r="AN13" i="2"/>
  <c r="AF24" i="2"/>
  <c r="AF40" i="2"/>
  <c r="AQ20" i="2"/>
  <c r="AM18" i="2"/>
  <c r="AY24" i="2"/>
  <c r="AI24" i="2"/>
  <c r="AO23" i="2"/>
  <c r="AU22" i="2"/>
  <c r="BA21" i="2"/>
  <c r="AK21" i="2"/>
  <c r="AQ28" i="2"/>
  <c r="AW27" i="2"/>
  <c r="AG27" i="2"/>
  <c r="AM26" i="2"/>
  <c r="AS25" i="2"/>
  <c r="AY32" i="2"/>
  <c r="AI32" i="2"/>
  <c r="AO31" i="2"/>
  <c r="AU30" i="2"/>
  <c r="BA29" i="2"/>
  <c r="AK29" i="2"/>
  <c r="AQ36" i="2"/>
  <c r="AW35" i="2"/>
  <c r="AG35" i="2"/>
  <c r="AM34" i="2"/>
  <c r="AS33" i="2"/>
  <c r="AY40" i="2"/>
  <c r="AI40" i="2"/>
  <c r="AL39" i="2"/>
  <c r="AZ37" i="2"/>
  <c r="AU44" i="2"/>
  <c r="AI42" i="2"/>
  <c r="AF50" i="2"/>
  <c r="AV47" i="2"/>
  <c r="AL46" i="2"/>
  <c r="AW51" i="2"/>
  <c r="AK50" i="2"/>
  <c r="AG77" i="2"/>
  <c r="AX52" i="2"/>
  <c r="AH55" i="2"/>
  <c r="AI53" i="2"/>
  <c r="AK74" i="2"/>
  <c r="AM70" i="2"/>
  <c r="AN67" i="2"/>
  <c r="AO55" i="2"/>
  <c r="AT81" i="2"/>
  <c r="AS69" i="2"/>
  <c r="AS56" i="2"/>
  <c r="AZ79" i="2"/>
  <c r="AY73" i="2"/>
  <c r="AX67" i="2"/>
  <c r="BA60" i="2"/>
  <c r="AL59" i="2"/>
  <c r="AL75" i="2"/>
  <c r="AL37" i="2"/>
  <c r="AL60" i="2"/>
  <c r="AL76" i="2"/>
  <c r="AL61" i="2"/>
  <c r="AL77" i="2"/>
  <c r="AL51" i="2"/>
  <c r="AL62" i="2"/>
  <c r="AL78" i="2"/>
  <c r="AL63" i="2"/>
  <c r="AL79" i="2"/>
  <c r="AL47" i="2"/>
  <c r="AL43" i="2"/>
  <c r="AL64" i="2"/>
  <c r="AL80" i="2"/>
  <c r="AL65" i="2"/>
  <c r="AL81" i="2"/>
  <c r="AL49" i="2"/>
  <c r="AL38" i="2"/>
  <c r="AL66" i="2"/>
  <c r="AL82" i="2"/>
  <c r="AL68" i="2"/>
  <c r="AL84" i="2"/>
  <c r="AQ34" i="2"/>
  <c r="AQ58" i="2"/>
  <c r="AQ31" i="2"/>
  <c r="AQ50" i="2"/>
  <c r="AQ55" i="2"/>
  <c r="AQ59" i="2"/>
  <c r="AQ63" i="2"/>
  <c r="AQ67" i="2"/>
  <c r="AQ71" i="2"/>
  <c r="AQ75" i="2"/>
  <c r="AQ79" i="2"/>
  <c r="AQ83" i="2"/>
  <c r="AQ52" i="2"/>
  <c r="AQ37" i="2"/>
  <c r="AQ56" i="2"/>
  <c r="AQ60" i="2"/>
  <c r="AQ64" i="2"/>
  <c r="AQ68" i="2"/>
  <c r="AQ72" i="2"/>
  <c r="AQ76" i="2"/>
  <c r="AQ80" i="2"/>
  <c r="AQ84" i="2"/>
  <c r="AQ51" i="2"/>
  <c r="AQ47" i="2"/>
  <c r="AQ53" i="2"/>
  <c r="AQ57" i="2"/>
  <c r="AQ61" i="2"/>
  <c r="AQ65" i="2"/>
  <c r="AQ69" i="2"/>
  <c r="AQ73" i="2"/>
  <c r="AQ77" i="2"/>
  <c r="AQ81" i="2"/>
  <c r="AF81" i="2"/>
  <c r="AF65" i="2"/>
  <c r="BA16" i="2"/>
  <c r="AK16" i="2"/>
  <c r="AQ15" i="2"/>
  <c r="AM13" i="2"/>
  <c r="AF25" i="2"/>
  <c r="AF41" i="2"/>
  <c r="AP20" i="2"/>
  <c r="AV19" i="2"/>
  <c r="BB18" i="2"/>
  <c r="AL18" i="2"/>
  <c r="AR17" i="2"/>
  <c r="AX24" i="2"/>
  <c r="AH24" i="2"/>
  <c r="AN23" i="2"/>
  <c r="AT22" i="2"/>
  <c r="AZ21" i="2"/>
  <c r="AJ21" i="2"/>
  <c r="AP28" i="2"/>
  <c r="AV27" i="2"/>
  <c r="BB26" i="2"/>
  <c r="AL26" i="2"/>
  <c r="AR25" i="2"/>
  <c r="AX32" i="2"/>
  <c r="AH32" i="2"/>
  <c r="AN31" i="2"/>
  <c r="AT30" i="2"/>
  <c r="AZ29" i="2"/>
  <c r="AJ29" i="2"/>
  <c r="AP36" i="2"/>
  <c r="AV35" i="2"/>
  <c r="BB34" i="2"/>
  <c r="AL34" i="2"/>
  <c r="AR33" i="2"/>
  <c r="AX40" i="2"/>
  <c r="AH40" i="2"/>
  <c r="AK39" i="2"/>
  <c r="AY37" i="2"/>
  <c r="AQ44" i="2"/>
  <c r="AP43" i="2"/>
  <c r="AH42" i="2"/>
  <c r="AF51" i="2"/>
  <c r="AU47" i="2"/>
  <c r="AK46" i="2"/>
  <c r="AV51" i="2"/>
  <c r="AJ50" i="2"/>
  <c r="AG68" i="2"/>
  <c r="AY52" i="2"/>
  <c r="AH54" i="2"/>
  <c r="AJ83" i="2"/>
  <c r="AK73" i="2"/>
  <c r="AL71" i="2"/>
  <c r="AM69" i="2"/>
  <c r="AN58" i="2"/>
  <c r="AO53" i="2"/>
  <c r="AS81" i="2"/>
  <c r="AS68" i="2"/>
  <c r="AR54" i="2"/>
  <c r="AY79" i="2"/>
  <c r="AX73" i="2"/>
  <c r="AW67" i="2"/>
  <c r="AZ59" i="2"/>
  <c r="AU35" i="2"/>
  <c r="BA34" i="2"/>
  <c r="AK34" i="2"/>
  <c r="AQ33" i="2"/>
  <c r="AW40" i="2"/>
  <c r="AG40" i="2"/>
  <c r="AJ39" i="2"/>
  <c r="AX37" i="2"/>
  <c r="AP44" i="2"/>
  <c r="AK43" i="2"/>
  <c r="AG42" i="2"/>
  <c r="AT47" i="2"/>
  <c r="AJ46" i="2"/>
  <c r="AU51" i="2"/>
  <c r="AH50" i="2"/>
  <c r="AG67" i="2"/>
  <c r="AZ52" i="2"/>
  <c r="AH53" i="2"/>
  <c r="AJ74" i="2"/>
  <c r="AK72" i="2"/>
  <c r="AL70" i="2"/>
  <c r="AM67" i="2"/>
  <c r="AP83" i="2"/>
  <c r="AR66" i="2"/>
  <c r="AQ54" i="2"/>
  <c r="AX79" i="2"/>
  <c r="AW73" i="2"/>
  <c r="BA66" i="2"/>
  <c r="AY59" i="2"/>
  <c r="AF53" i="2"/>
  <c r="AF47" i="2"/>
  <c r="AF46" i="2"/>
  <c r="AF45" i="2"/>
  <c r="AL42" i="2"/>
  <c r="AN59" i="2"/>
  <c r="AN75" i="2"/>
  <c r="AN46" i="2"/>
  <c r="AN42" i="2"/>
  <c r="AN60" i="2"/>
  <c r="AN76" i="2"/>
  <c r="AN61" i="2"/>
  <c r="AN77" i="2"/>
  <c r="AN37" i="2"/>
  <c r="AN62" i="2"/>
  <c r="AN78" i="2"/>
  <c r="AN63" i="2"/>
  <c r="AN79" i="2"/>
  <c r="AN51" i="2"/>
  <c r="AN64" i="2"/>
  <c r="AN80" i="2"/>
  <c r="AN65" i="2"/>
  <c r="AN81" i="2"/>
  <c r="AN47" i="2"/>
  <c r="AN43" i="2"/>
  <c r="AN66" i="2"/>
  <c r="AN82" i="2"/>
  <c r="AN68" i="2"/>
  <c r="AN84" i="2"/>
  <c r="AN54" i="2"/>
  <c r="BA26" i="2"/>
  <c r="AO36" i="2"/>
  <c r="AS54" i="2"/>
  <c r="AS58" i="2"/>
  <c r="AS62" i="2"/>
  <c r="AS66" i="2"/>
  <c r="AS70" i="2"/>
  <c r="AS74" i="2"/>
  <c r="AS78" i="2"/>
  <c r="AS82" i="2"/>
  <c r="AS48" i="2"/>
  <c r="AS44" i="2"/>
  <c r="AS52" i="2"/>
  <c r="AS50" i="2"/>
  <c r="AS55" i="2"/>
  <c r="AS59" i="2"/>
  <c r="AS63" i="2"/>
  <c r="AS67" i="2"/>
  <c r="AS71" i="2"/>
  <c r="AS75" i="2"/>
  <c r="AS79" i="2"/>
  <c r="AS83" i="2"/>
  <c r="AS46" i="2"/>
  <c r="AS42" i="2"/>
  <c r="AS37" i="2"/>
  <c r="AS51" i="2"/>
  <c r="AF79" i="2"/>
  <c r="AF63" i="2"/>
  <c r="AY16" i="2"/>
  <c r="AI16" i="2"/>
  <c r="AO15" i="2"/>
  <c r="AU14" i="2"/>
  <c r="BA13" i="2"/>
  <c r="AK13" i="2"/>
  <c r="AF27" i="2"/>
  <c r="AF43" i="2"/>
  <c r="AN20" i="2"/>
  <c r="AT19" i="2"/>
  <c r="AZ18" i="2"/>
  <c r="AJ18" i="2"/>
  <c r="AP17" i="2"/>
  <c r="AV24" i="2"/>
  <c r="BB23" i="2"/>
  <c r="AL23" i="2"/>
  <c r="AR22" i="2"/>
  <c r="AX21" i="2"/>
  <c r="AH21" i="2"/>
  <c r="AN28" i="2"/>
  <c r="AT27" i="2"/>
  <c r="AZ26" i="2"/>
  <c r="AJ26" i="2"/>
  <c r="AP25" i="2"/>
  <c r="AV32" i="2"/>
  <c r="BB31" i="2"/>
  <c r="AL31" i="2"/>
  <c r="AR30" i="2"/>
  <c r="AX29" i="2"/>
  <c r="AH29" i="2"/>
  <c r="AN36" i="2"/>
  <c r="AT35" i="2"/>
  <c r="AZ34" i="2"/>
  <c r="AJ34" i="2"/>
  <c r="AP33" i="2"/>
  <c r="AV40" i="2"/>
  <c r="BB39" i="2"/>
  <c r="AI39" i="2"/>
  <c r="AW37" i="2"/>
  <c r="AO44" i="2"/>
  <c r="AG43" i="2"/>
  <c r="BB41" i="2"/>
  <c r="BB48" i="2"/>
  <c r="AS47" i="2"/>
  <c r="AI46" i="2"/>
  <c r="AT51" i="2"/>
  <c r="AU49" i="2"/>
  <c r="AG66" i="2"/>
  <c r="BA52" i="2"/>
  <c r="AI83" i="2"/>
  <c r="AJ73" i="2"/>
  <c r="AK71" i="2"/>
  <c r="AL69" i="2"/>
  <c r="AM58" i="2"/>
  <c r="AN56" i="2"/>
  <c r="AP74" i="2"/>
  <c r="AR78" i="2"/>
  <c r="AQ66" i="2"/>
  <c r="AW79" i="2"/>
  <c r="BA72" i="2"/>
  <c r="AZ65" i="2"/>
  <c r="AW59" i="2"/>
  <c r="AF69" i="2"/>
  <c r="AF37" i="2"/>
  <c r="AL40" i="2"/>
  <c r="AF68" i="2"/>
  <c r="AF38" i="2"/>
  <c r="AQ70" i="2"/>
  <c r="AF64" i="2"/>
  <c r="AP15" i="2"/>
  <c r="AF26" i="2"/>
  <c r="AO20" i="2"/>
  <c r="AQ17" i="2"/>
  <c r="AM23" i="2"/>
  <c r="AO28" i="2"/>
  <c r="AT45" i="2"/>
  <c r="AT41" i="2"/>
  <c r="AT54" i="2"/>
  <c r="AT58" i="2"/>
  <c r="AT62" i="2"/>
  <c r="AT66" i="2"/>
  <c r="AT70" i="2"/>
  <c r="AT74" i="2"/>
  <c r="AT78" i="2"/>
  <c r="AT82" i="2"/>
  <c r="AT52" i="2"/>
  <c r="AT48" i="2"/>
  <c r="AT44" i="2"/>
  <c r="AT50" i="2"/>
  <c r="AT39" i="2"/>
  <c r="AT55" i="2"/>
  <c r="AT59" i="2"/>
  <c r="AT63" i="2"/>
  <c r="AT67" i="2"/>
  <c r="AT71" i="2"/>
  <c r="AT75" i="2"/>
  <c r="AT79" i="2"/>
  <c r="AT83" i="2"/>
  <c r="AT46" i="2"/>
  <c r="AT42" i="2"/>
  <c r="AT56" i="2"/>
  <c r="AT60" i="2"/>
  <c r="AT64" i="2"/>
  <c r="AT68" i="2"/>
  <c r="AT72" i="2"/>
  <c r="AT76" i="2"/>
  <c r="AT80" i="2"/>
  <c r="AT84" i="2"/>
  <c r="AF78" i="2"/>
  <c r="AF62" i="2"/>
  <c r="AX16" i="2"/>
  <c r="AH16" i="2"/>
  <c r="AN15" i="2"/>
  <c r="AT14" i="2"/>
  <c r="AZ13" i="2"/>
  <c r="AJ13" i="2"/>
  <c r="AF28" i="2"/>
  <c r="AF44" i="2"/>
  <c r="AM20" i="2"/>
  <c r="AS19" i="2"/>
  <c r="AY18" i="2"/>
  <c r="AI18" i="2"/>
  <c r="AO17" i="2"/>
  <c r="AU24" i="2"/>
  <c r="BA23" i="2"/>
  <c r="AK23" i="2"/>
  <c r="AQ22" i="2"/>
  <c r="AW21" i="2"/>
  <c r="AG21" i="2"/>
  <c r="AM28" i="2"/>
  <c r="AS27" i="2"/>
  <c r="AY26" i="2"/>
  <c r="AI26" i="2"/>
  <c r="AO25" i="2"/>
  <c r="AU32" i="2"/>
  <c r="BA31" i="2"/>
  <c r="AK31" i="2"/>
  <c r="AQ30" i="2"/>
  <c r="AW29" i="2"/>
  <c r="AG29" i="2"/>
  <c r="AM36" i="2"/>
  <c r="AS35" i="2"/>
  <c r="AY34" i="2"/>
  <c r="AI34" i="2"/>
  <c r="AO33" i="2"/>
  <c r="AU40" i="2"/>
  <c r="BA39" i="2"/>
  <c r="AH39" i="2"/>
  <c r="AV37" i="2"/>
  <c r="AN44" i="2"/>
  <c r="BB42" i="2"/>
  <c r="AW41" i="2"/>
  <c r="BA48" i="2"/>
  <c r="AR47" i="2"/>
  <c r="AH46" i="2"/>
  <c r="AR51" i="2"/>
  <c r="AT49" i="2"/>
  <c r="AG65" i="2"/>
  <c r="BB52" i="2"/>
  <c r="AI74" i="2"/>
  <c r="AJ72" i="2"/>
  <c r="AK70" i="2"/>
  <c r="AL67" i="2"/>
  <c r="AM57" i="2"/>
  <c r="AN55" i="2"/>
  <c r="AP73" i="2"/>
  <c r="AQ78" i="2"/>
  <c r="AT65" i="2"/>
  <c r="AS53" i="2"/>
  <c r="BA78" i="2"/>
  <c r="AZ71" i="2"/>
  <c r="AY65" i="2"/>
  <c r="BA58" i="2"/>
  <c r="AL83" i="2"/>
  <c r="BB20" i="2"/>
  <c r="AL20" i="2"/>
  <c r="AR19" i="2"/>
  <c r="AH18" i="2"/>
  <c r="AN17" i="2"/>
  <c r="AT24" i="2"/>
  <c r="AZ23" i="2"/>
  <c r="AJ23" i="2"/>
  <c r="AP22" i="2"/>
  <c r="AV21" i="2"/>
  <c r="BB28" i="2"/>
  <c r="AL28" i="2"/>
  <c r="AR27" i="2"/>
  <c r="AX26" i="2"/>
  <c r="AH26" i="2"/>
  <c r="AN25" i="2"/>
  <c r="AT32" i="2"/>
  <c r="AZ31" i="2"/>
  <c r="AJ31" i="2"/>
  <c r="AP30" i="2"/>
  <c r="BB36" i="2"/>
  <c r="AL36" i="2"/>
  <c r="AX34" i="2"/>
  <c r="AH34" i="2"/>
  <c r="AN33" i="2"/>
  <c r="AT40" i="2"/>
  <c r="AZ39" i="2"/>
  <c r="AY38" i="2"/>
  <c r="AM44" i="2"/>
  <c r="BA42" i="2"/>
  <c r="AS41" i="2"/>
  <c r="AZ48" i="2"/>
  <c r="AP47" i="2"/>
  <c r="BB45" i="2"/>
  <c r="AI51" i="2"/>
  <c r="AS49" i="2"/>
  <c r="AG64" i="2"/>
  <c r="AH83" i="2"/>
  <c r="AI73" i="2"/>
  <c r="AJ71" i="2"/>
  <c r="AK69" i="2"/>
  <c r="AL58" i="2"/>
  <c r="AM56" i="2"/>
  <c r="AN53" i="2"/>
  <c r="AP72" i="2"/>
  <c r="AT77" i="2"/>
  <c r="AS65" i="2"/>
  <c r="BA84" i="2"/>
  <c r="AZ77" i="2"/>
  <c r="AY71" i="2"/>
  <c r="AX65" i="2"/>
  <c r="AZ57" i="2"/>
  <c r="AQ39" i="2"/>
  <c r="AL41" i="2"/>
  <c r="AP26" i="2"/>
  <c r="AN16" i="2"/>
  <c r="AO26" i="2"/>
  <c r="AL74" i="2"/>
  <c r="AR48" i="2"/>
  <c r="AR44" i="2"/>
  <c r="AR50" i="2"/>
  <c r="AR39" i="2"/>
  <c r="AR55" i="2"/>
  <c r="AR59" i="2"/>
  <c r="AR63" i="2"/>
  <c r="AR67" i="2"/>
  <c r="AR71" i="2"/>
  <c r="AR75" i="2"/>
  <c r="AR79" i="2"/>
  <c r="AR83" i="2"/>
  <c r="AR52" i="2"/>
  <c r="AR46" i="2"/>
  <c r="AR42" i="2"/>
  <c r="AR37" i="2"/>
  <c r="AR56" i="2"/>
  <c r="AR60" i="2"/>
  <c r="AR64" i="2"/>
  <c r="AR68" i="2"/>
  <c r="AR72" i="2"/>
  <c r="AR76" i="2"/>
  <c r="AR80" i="2"/>
  <c r="AR84" i="2"/>
  <c r="AR53" i="2"/>
  <c r="AR57" i="2"/>
  <c r="AR61" i="2"/>
  <c r="AR65" i="2"/>
  <c r="AR69" i="2"/>
  <c r="AR73" i="2"/>
  <c r="AR77" i="2"/>
  <c r="AR81" i="2"/>
  <c r="AM31" i="2"/>
  <c r="AU52" i="2"/>
  <c r="AU45" i="2"/>
  <c r="AU41" i="2"/>
  <c r="AU54" i="2"/>
  <c r="AU56" i="2"/>
  <c r="AU58" i="2"/>
  <c r="AU60" i="2"/>
  <c r="AU62" i="2"/>
  <c r="AU64" i="2"/>
  <c r="AU66" i="2"/>
  <c r="AU68" i="2"/>
  <c r="AU70" i="2"/>
  <c r="AU72" i="2"/>
  <c r="AU74" i="2"/>
  <c r="AU76" i="2"/>
  <c r="AU78" i="2"/>
  <c r="AU80" i="2"/>
  <c r="AU82" i="2"/>
  <c r="AU84" i="2"/>
  <c r="AU50" i="2"/>
  <c r="AU46" i="2"/>
  <c r="AU42" i="2"/>
  <c r="AU53" i="2"/>
  <c r="AU55" i="2"/>
  <c r="AU57" i="2"/>
  <c r="AU59" i="2"/>
  <c r="AU61" i="2"/>
  <c r="AU63" i="2"/>
  <c r="AU65" i="2"/>
  <c r="AU67" i="2"/>
  <c r="AU69" i="2"/>
  <c r="AU71" i="2"/>
  <c r="AU73" i="2"/>
  <c r="AU75" i="2"/>
  <c r="AU77" i="2"/>
  <c r="AU79" i="2"/>
  <c r="AU81" i="2"/>
  <c r="AU83" i="2"/>
  <c r="AF61" i="2"/>
  <c r="AF29" i="2"/>
  <c r="AV52" i="2"/>
  <c r="AV49" i="2"/>
  <c r="AV38" i="2"/>
  <c r="AV45" i="2"/>
  <c r="AV41" i="2"/>
  <c r="AV54" i="2"/>
  <c r="AV56" i="2"/>
  <c r="AV58" i="2"/>
  <c r="AV60" i="2"/>
  <c r="AV62" i="2"/>
  <c r="AV64" i="2"/>
  <c r="AV66" i="2"/>
  <c r="AV68" i="2"/>
  <c r="AV70" i="2"/>
  <c r="AV72" i="2"/>
  <c r="AV74" i="2"/>
  <c r="AV76" i="2"/>
  <c r="AV78" i="2"/>
  <c r="AV80" i="2"/>
  <c r="AV82" i="2"/>
  <c r="AV84" i="2"/>
  <c r="AV48" i="2"/>
  <c r="AV44" i="2"/>
  <c r="AV50" i="2"/>
  <c r="AV53" i="2"/>
  <c r="AV55" i="2"/>
  <c r="AV57" i="2"/>
  <c r="AV59" i="2"/>
  <c r="AV61" i="2"/>
  <c r="AV63" i="2"/>
  <c r="AV65" i="2"/>
  <c r="AV67" i="2"/>
  <c r="AV69" i="2"/>
  <c r="AV71" i="2"/>
  <c r="AV73" i="2"/>
  <c r="AV75" i="2"/>
  <c r="AV77" i="2"/>
  <c r="AV79" i="2"/>
  <c r="AV81" i="2"/>
  <c r="AV83" i="2"/>
  <c r="AF76" i="2"/>
  <c r="AF60" i="2"/>
  <c r="AV16" i="2"/>
  <c r="BB15" i="2"/>
  <c r="AL15" i="2"/>
  <c r="AR14" i="2"/>
  <c r="AX13" i="2"/>
  <c r="AH13" i="2"/>
  <c r="AF30" i="2"/>
  <c r="BA20" i="2"/>
  <c r="AK20" i="2"/>
  <c r="AQ19" i="2"/>
  <c r="AW18" i="2"/>
  <c r="AG18" i="2"/>
  <c r="AM17" i="2"/>
  <c r="AS24" i="2"/>
  <c r="AY23" i="2"/>
  <c r="AI23" i="2"/>
  <c r="AO22" i="2"/>
  <c r="AU21" i="2"/>
  <c r="BA28" i="2"/>
  <c r="AK28" i="2"/>
  <c r="AQ27" i="2"/>
  <c r="AW26" i="2"/>
  <c r="AG26" i="2"/>
  <c r="AM25" i="2"/>
  <c r="AS32" i="2"/>
  <c r="AY31" i="2"/>
  <c r="AI31" i="2"/>
  <c r="AO30" i="2"/>
  <c r="AU29" i="2"/>
  <c r="BA36" i="2"/>
  <c r="AK36" i="2"/>
  <c r="AQ35" i="2"/>
  <c r="AW34" i="2"/>
  <c r="AG34" i="2"/>
  <c r="AM33" i="2"/>
  <c r="AS40" i="2"/>
  <c r="AY39" i="2"/>
  <c r="AU38" i="2"/>
  <c r="AT37" i="2"/>
  <c r="AL44" i="2"/>
  <c r="AZ42" i="2"/>
  <c r="AR41" i="2"/>
  <c r="AU48" i="2"/>
  <c r="AK47" i="2"/>
  <c r="AW45" i="2"/>
  <c r="AH51" i="2"/>
  <c r="AR49" i="2"/>
  <c r="AH74" i="2"/>
  <c r="AI72" i="2"/>
  <c r="AJ70" i="2"/>
  <c r="AK67" i="2"/>
  <c r="AL57" i="2"/>
  <c r="AM55" i="2"/>
  <c r="AO83" i="2"/>
  <c r="AS77" i="2"/>
  <c r="AS64" i="2"/>
  <c r="AZ83" i="2"/>
  <c r="AY77" i="2"/>
  <c r="AX71" i="2"/>
  <c r="AY57" i="2"/>
  <c r="BB14" i="2"/>
  <c r="AP18" i="2"/>
  <c r="AP34" i="2"/>
  <c r="AL45" i="2"/>
  <c r="AO18" i="2"/>
  <c r="AQ23" i="2"/>
  <c r="AQ46" i="2"/>
  <c r="AM72" i="2"/>
  <c r="AP59" i="2"/>
  <c r="AP75" i="2"/>
  <c r="AP50" i="2"/>
  <c r="AP39" i="2"/>
  <c r="AP60" i="2"/>
  <c r="AP76" i="2"/>
  <c r="AP61" i="2"/>
  <c r="AP77" i="2"/>
  <c r="AP46" i="2"/>
  <c r="AP42" i="2"/>
  <c r="AP62" i="2"/>
  <c r="AP78" i="2"/>
  <c r="AP63" i="2"/>
  <c r="AP79" i="2"/>
  <c r="AP37" i="2"/>
  <c r="AP64" i="2"/>
  <c r="AP80" i="2"/>
  <c r="AP65" i="2"/>
  <c r="AP81" i="2"/>
  <c r="AP52" i="2"/>
  <c r="AP51" i="2"/>
  <c r="AP66" i="2"/>
  <c r="AP82" i="2"/>
  <c r="AP68" i="2"/>
  <c r="AP84" i="2"/>
  <c r="AP53" i="2"/>
  <c r="AP54" i="2"/>
  <c r="AP70" i="2"/>
  <c r="AF80" i="2"/>
  <c r="BB13" i="2"/>
  <c r="AK18" i="2"/>
  <c r="AG53" i="2"/>
  <c r="AG69" i="2"/>
  <c r="AG54" i="2"/>
  <c r="AG70" i="2"/>
  <c r="AG49" i="2"/>
  <c r="AG38" i="2"/>
  <c r="AG55" i="2"/>
  <c r="AG71" i="2"/>
  <c r="AG56" i="2"/>
  <c r="AG72" i="2"/>
  <c r="AG45" i="2"/>
  <c r="AG57" i="2"/>
  <c r="AG73" i="2"/>
  <c r="AG58" i="2"/>
  <c r="AG74" i="2"/>
  <c r="AG48" i="2"/>
  <c r="AG44" i="2"/>
  <c r="AG59" i="2"/>
  <c r="AG75" i="2"/>
  <c r="AG60" i="2"/>
  <c r="AG76" i="2"/>
  <c r="AG50" i="2"/>
  <c r="AG39" i="2"/>
  <c r="AG62" i="2"/>
  <c r="AG78" i="2"/>
  <c r="AG46" i="2"/>
  <c r="AW49" i="2"/>
  <c r="AW38" i="2"/>
  <c r="AW54" i="2"/>
  <c r="AW56" i="2"/>
  <c r="AW58" i="2"/>
  <c r="AW60" i="2"/>
  <c r="AW62" i="2"/>
  <c r="AW64" i="2"/>
  <c r="AW66" i="2"/>
  <c r="AW68" i="2"/>
  <c r="AW70" i="2"/>
  <c r="AW72" i="2"/>
  <c r="AW74" i="2"/>
  <c r="AW76" i="2"/>
  <c r="AW78" i="2"/>
  <c r="AW80" i="2"/>
  <c r="AW82" i="2"/>
  <c r="AW84" i="2"/>
  <c r="AW48" i="2"/>
  <c r="AW44" i="2"/>
  <c r="AW50" i="2"/>
  <c r="AW46" i="2"/>
  <c r="AF75" i="2"/>
  <c r="AF59" i="2"/>
  <c r="AU16" i="2"/>
  <c r="BA15" i="2"/>
  <c r="AK15" i="2"/>
  <c r="AQ14" i="2"/>
  <c r="AW13" i="2"/>
  <c r="AG13" i="2"/>
  <c r="AF31" i="2"/>
  <c r="AZ20" i="2"/>
  <c r="AJ20" i="2"/>
  <c r="AP19" i="2"/>
  <c r="AV18" i="2"/>
  <c r="BB17" i="2"/>
  <c r="AL17" i="2"/>
  <c r="AR24" i="2"/>
  <c r="AX23" i="2"/>
  <c r="AH23" i="2"/>
  <c r="AN22" i="2"/>
  <c r="AT21" i="2"/>
  <c r="AZ28" i="2"/>
  <c r="AJ28" i="2"/>
  <c r="AP27" i="2"/>
  <c r="AV26" i="2"/>
  <c r="BB25" i="2"/>
  <c r="AL25" i="2"/>
  <c r="AR32" i="2"/>
  <c r="AX31" i="2"/>
  <c r="AH31" i="2"/>
  <c r="AN30" i="2"/>
  <c r="AT29" i="2"/>
  <c r="AZ36" i="2"/>
  <c r="AJ36" i="2"/>
  <c r="AP35" i="2"/>
  <c r="AV34" i="2"/>
  <c r="BB33" i="2"/>
  <c r="AL33" i="2"/>
  <c r="AR40" i="2"/>
  <c r="AX39" i="2"/>
  <c r="AT38" i="2"/>
  <c r="AO37" i="2"/>
  <c r="AK44" i="2"/>
  <c r="AY42" i="2"/>
  <c r="AQ41" i="2"/>
  <c r="AQ48" i="2"/>
  <c r="AG47" i="2"/>
  <c r="AS45" i="2"/>
  <c r="AG51" i="2"/>
  <c r="AQ49" i="2"/>
  <c r="AG61" i="2"/>
  <c r="AI71" i="2"/>
  <c r="AJ69" i="2"/>
  <c r="AK58" i="2"/>
  <c r="AL56" i="2"/>
  <c r="AM54" i="2"/>
  <c r="AO74" i="2"/>
  <c r="AP69" i="2"/>
  <c r="AS76" i="2"/>
  <c r="AR62" i="2"/>
  <c r="AY83" i="2"/>
  <c r="AW71" i="2"/>
  <c r="BA64" i="2"/>
  <c r="AW57" i="2"/>
  <c r="AL48" i="2"/>
  <c r="BB24" i="2"/>
  <c r="AF14" i="2"/>
  <c r="AF22" i="2"/>
  <c r="AM29" i="2"/>
  <c r="AF42" i="2"/>
  <c r="AQ25" i="2"/>
  <c r="AH59" i="2"/>
  <c r="AH75" i="2"/>
  <c r="AH47" i="2"/>
  <c r="AH43" i="2"/>
  <c r="AH60" i="2"/>
  <c r="AH76" i="2"/>
  <c r="AH61" i="2"/>
  <c r="AH77" i="2"/>
  <c r="AH49" i="2"/>
  <c r="AH38" i="2"/>
  <c r="AH62" i="2"/>
  <c r="AH78" i="2"/>
  <c r="AH63" i="2"/>
  <c r="AH79" i="2"/>
  <c r="AH45" i="2"/>
  <c r="AH41" i="2"/>
  <c r="AH64" i="2"/>
  <c r="AH80" i="2"/>
  <c r="AH65" i="2"/>
  <c r="AH81" i="2"/>
  <c r="AH48" i="2"/>
  <c r="AH44" i="2"/>
  <c r="AH66" i="2"/>
  <c r="AH82" i="2"/>
  <c r="AH68" i="2"/>
  <c r="AH84" i="2"/>
  <c r="AX47" i="2"/>
  <c r="AX43" i="2"/>
  <c r="AX49" i="2"/>
  <c r="AX38" i="2"/>
  <c r="AX45" i="2"/>
  <c r="AX41" i="2"/>
  <c r="AX54" i="2"/>
  <c r="AX56" i="2"/>
  <c r="AX58" i="2"/>
  <c r="AX60" i="2"/>
  <c r="AX62" i="2"/>
  <c r="AX64" i="2"/>
  <c r="AX66" i="2"/>
  <c r="AX68" i="2"/>
  <c r="AX70" i="2"/>
  <c r="AX72" i="2"/>
  <c r="AX74" i="2"/>
  <c r="AX76" i="2"/>
  <c r="AX78" i="2"/>
  <c r="AX80" i="2"/>
  <c r="AX82" i="2"/>
  <c r="AX84" i="2"/>
  <c r="AX48" i="2"/>
  <c r="AX44" i="2"/>
  <c r="AX53" i="2"/>
  <c r="AX55" i="2"/>
  <c r="AX57" i="2"/>
  <c r="AX59" i="2"/>
  <c r="AX61" i="2"/>
  <c r="AF74" i="2"/>
  <c r="AF58" i="2"/>
  <c r="AT16" i="2"/>
  <c r="AZ15" i="2"/>
  <c r="AJ15" i="2"/>
  <c r="AP14" i="2"/>
  <c r="AV13" i="2"/>
  <c r="BB16" i="2"/>
  <c r="AF32" i="2"/>
  <c r="AY20" i="2"/>
  <c r="AI20" i="2"/>
  <c r="AO19" i="2"/>
  <c r="AU18" i="2"/>
  <c r="BA17" i="2"/>
  <c r="AK17" i="2"/>
  <c r="AQ24" i="2"/>
  <c r="AW23" i="2"/>
  <c r="AG23" i="2"/>
  <c r="AM22" i="2"/>
  <c r="AS21" i="2"/>
  <c r="AY28" i="2"/>
  <c r="AI28" i="2"/>
  <c r="AO27" i="2"/>
  <c r="AU26" i="2"/>
  <c r="BA25" i="2"/>
  <c r="AK25" i="2"/>
  <c r="AQ32" i="2"/>
  <c r="AW31" i="2"/>
  <c r="AG31" i="2"/>
  <c r="AM30" i="2"/>
  <c r="AS29" i="2"/>
  <c r="AI36" i="2"/>
  <c r="AO35" i="2"/>
  <c r="AU34" i="2"/>
  <c r="BA33" i="2"/>
  <c r="AK33" i="2"/>
  <c r="AQ40" i="2"/>
  <c r="AW39" i="2"/>
  <c r="AS38" i="2"/>
  <c r="AK37" i="2"/>
  <c r="AJ44" i="2"/>
  <c r="AX42" i="2"/>
  <c r="AP41" i="2"/>
  <c r="AP48" i="2"/>
  <c r="BB46" i="2"/>
  <c r="AR45" i="2"/>
  <c r="BB50" i="2"/>
  <c r="AP49" i="2"/>
  <c r="AG84" i="2"/>
  <c r="AH72" i="2"/>
  <c r="AI70" i="2"/>
  <c r="AJ67" i="2"/>
  <c r="AK57" i="2"/>
  <c r="AL55" i="2"/>
  <c r="AM53" i="2"/>
  <c r="AO73" i="2"/>
  <c r="AP67" i="2"/>
  <c r="AR74" i="2"/>
  <c r="AQ62" i="2"/>
  <c r="AX83" i="2"/>
  <c r="AW77" i="2"/>
  <c r="BA70" i="2"/>
  <c r="AZ63" i="2"/>
  <c r="BA56" i="2"/>
  <c r="AM21" i="2"/>
  <c r="AM50" i="2"/>
  <c r="AF77" i="2"/>
  <c r="AY47" i="2"/>
  <c r="AY43" i="2"/>
  <c r="AY49" i="2"/>
  <c r="AY45" i="2"/>
  <c r="AY41" i="2"/>
  <c r="AY54" i="2"/>
  <c r="AY56" i="2"/>
  <c r="AY58" i="2"/>
  <c r="AY60" i="2"/>
  <c r="AY62" i="2"/>
  <c r="AY64" i="2"/>
  <c r="AY66" i="2"/>
  <c r="AY68" i="2"/>
  <c r="AY70" i="2"/>
  <c r="AY72" i="2"/>
  <c r="AY74" i="2"/>
  <c r="AY76" i="2"/>
  <c r="AY78" i="2"/>
  <c r="AY80" i="2"/>
  <c r="AY82" i="2"/>
  <c r="AY84" i="2"/>
  <c r="AY48" i="2"/>
  <c r="AY44" i="2"/>
  <c r="AY50" i="2"/>
  <c r="AF73" i="2"/>
  <c r="AF57" i="2"/>
  <c r="AS16" i="2"/>
  <c r="AY15" i="2"/>
  <c r="AI15" i="2"/>
  <c r="AO14" i="2"/>
  <c r="AU13" i="2"/>
  <c r="AF17" i="2"/>
  <c r="AF33" i="2"/>
  <c r="AX20" i="2"/>
  <c r="AH20" i="2"/>
  <c r="AN19" i="2"/>
  <c r="AT18" i="2"/>
  <c r="AZ17" i="2"/>
  <c r="AJ17" i="2"/>
  <c r="AP24" i="2"/>
  <c r="AV23" i="2"/>
  <c r="BB22" i="2"/>
  <c r="AL22" i="2"/>
  <c r="AR21" i="2"/>
  <c r="AX28" i="2"/>
  <c r="AH28" i="2"/>
  <c r="AN27" i="2"/>
  <c r="AT26" i="2"/>
  <c r="AZ25" i="2"/>
  <c r="AJ25" i="2"/>
  <c r="AP32" i="2"/>
  <c r="AV31" i="2"/>
  <c r="AL30" i="2"/>
  <c r="AR29" i="2"/>
  <c r="AX36" i="2"/>
  <c r="AH36" i="2"/>
  <c r="AN35" i="2"/>
  <c r="AT34" i="2"/>
  <c r="AZ33" i="2"/>
  <c r="AJ33" i="2"/>
  <c r="AP40" i="2"/>
  <c r="AV39" i="2"/>
  <c r="AR38" i="2"/>
  <c r="AJ37" i="2"/>
  <c r="BA43" i="2"/>
  <c r="AW42" i="2"/>
  <c r="AO41" i="2"/>
  <c r="AO48" i="2"/>
  <c r="BA46" i="2"/>
  <c r="AQ45" i="2"/>
  <c r="BA50" i="2"/>
  <c r="AN49" i="2"/>
  <c r="AH52" i="2"/>
  <c r="AH71" i="2"/>
  <c r="AI69" i="2"/>
  <c r="AK56" i="2"/>
  <c r="AL54" i="2"/>
  <c r="AN83" i="2"/>
  <c r="AO72" i="2"/>
  <c r="AP58" i="2"/>
  <c r="AQ74" i="2"/>
  <c r="AT61" i="2"/>
  <c r="AW83" i="2"/>
  <c r="BA76" i="2"/>
  <c r="AZ69" i="2"/>
  <c r="AY63" i="2"/>
  <c r="AL13" i="2"/>
  <c r="AM15" i="2"/>
  <c r="AJ59" i="2"/>
  <c r="AJ75" i="2"/>
  <c r="AJ51" i="2"/>
  <c r="AJ60" i="2"/>
  <c r="AJ76" i="2"/>
  <c r="AJ61" i="2"/>
  <c r="AJ77" i="2"/>
  <c r="AJ47" i="2"/>
  <c r="AJ43" i="2"/>
  <c r="AJ62" i="2"/>
  <c r="AJ78" i="2"/>
  <c r="AJ63" i="2"/>
  <c r="AJ79" i="2"/>
  <c r="AJ49" i="2"/>
  <c r="AJ38" i="2"/>
  <c r="AJ64" i="2"/>
  <c r="AJ80" i="2"/>
  <c r="AJ65" i="2"/>
  <c r="AJ81" i="2"/>
  <c r="AJ45" i="2"/>
  <c r="AJ41" i="2"/>
  <c r="AJ66" i="2"/>
  <c r="AJ82" i="2"/>
  <c r="AJ68" i="2"/>
  <c r="AJ84" i="2"/>
  <c r="AZ51" i="2"/>
  <c r="AZ47" i="2"/>
  <c r="AZ43" i="2"/>
  <c r="AZ49" i="2"/>
  <c r="AZ38" i="2"/>
  <c r="AZ45" i="2"/>
  <c r="AZ41" i="2"/>
  <c r="AZ54" i="2"/>
  <c r="AZ56" i="2"/>
  <c r="AZ58" i="2"/>
  <c r="AZ60" i="2"/>
  <c r="AZ62" i="2"/>
  <c r="AZ64" i="2"/>
  <c r="AZ66" i="2"/>
  <c r="AZ68" i="2"/>
  <c r="AZ70" i="2"/>
  <c r="AZ72" i="2"/>
  <c r="AZ74" i="2"/>
  <c r="AZ76" i="2"/>
  <c r="AZ78" i="2"/>
  <c r="AZ80" i="2"/>
  <c r="AZ82" i="2"/>
  <c r="AZ84" i="2"/>
  <c r="AF72" i="2"/>
  <c r="AF56" i="2"/>
  <c r="AR16" i="2"/>
  <c r="AX15" i="2"/>
  <c r="AH15" i="2"/>
  <c r="AN14" i="2"/>
  <c r="AT13" i="2"/>
  <c r="AF18" i="2"/>
  <c r="AF34" i="2"/>
  <c r="AW20" i="2"/>
  <c r="AG20" i="2"/>
  <c r="AM19" i="2"/>
  <c r="AS18" i="2"/>
  <c r="AY17" i="2"/>
  <c r="AI17" i="2"/>
  <c r="AO24" i="2"/>
  <c r="AU23" i="2"/>
  <c r="BA22" i="2"/>
  <c r="AK22" i="2"/>
  <c r="AQ21" i="2"/>
  <c r="AW28" i="2"/>
  <c r="AG28" i="2"/>
  <c r="AM27" i="2"/>
  <c r="AS26" i="2"/>
  <c r="AY25" i="2"/>
  <c r="AI25" i="2"/>
  <c r="AO32" i="2"/>
  <c r="AU31" i="2"/>
  <c r="BA30" i="2"/>
  <c r="AK30" i="2"/>
  <c r="AQ29" i="2"/>
  <c r="AW36" i="2"/>
  <c r="AG36" i="2"/>
  <c r="AS34" i="2"/>
  <c r="AY33" i="2"/>
  <c r="AI33" i="2"/>
  <c r="AO40" i="2"/>
  <c r="AU39" i="2"/>
  <c r="AQ38" i="2"/>
  <c r="AI37" i="2"/>
  <c r="AW43" i="2"/>
  <c r="AV42" i="2"/>
  <c r="AN41" i="2"/>
  <c r="AN48" i="2"/>
  <c r="AZ46" i="2"/>
  <c r="AP45" i="2"/>
  <c r="AZ50" i="2"/>
  <c r="AG52" i="2"/>
  <c r="AI52" i="2"/>
  <c r="AH70" i="2"/>
  <c r="AJ57" i="2"/>
  <c r="AL53" i="2"/>
  <c r="AN74" i="2"/>
  <c r="AO71" i="2"/>
  <c r="AP57" i="2"/>
  <c r="AT73" i="2"/>
  <c r="AS61" i="2"/>
  <c r="AZ75" i="2"/>
  <c r="AY69" i="2"/>
  <c r="AX63" i="2"/>
  <c r="AY55" i="2"/>
  <c r="BB37" i="2"/>
  <c r="BB53" i="2"/>
  <c r="BB55" i="2"/>
  <c r="BB57" i="2"/>
  <c r="BB59" i="2"/>
  <c r="BB61" i="2"/>
  <c r="BB63" i="2"/>
  <c r="BB65" i="2"/>
  <c r="BB67" i="2"/>
  <c r="BB69" i="2"/>
  <c r="BB71" i="2"/>
  <c r="BB73" i="2"/>
  <c r="BB75" i="2"/>
  <c r="BB77" i="2"/>
  <c r="BB79" i="2"/>
  <c r="BB81" i="2"/>
  <c r="BB83" i="2"/>
  <c r="BB51" i="2"/>
  <c r="BB47" i="2"/>
  <c r="BB43" i="2"/>
  <c r="BB49" i="2"/>
  <c r="BB38" i="2"/>
  <c r="BB54" i="2"/>
  <c r="BB56" i="2"/>
  <c r="BB58" i="2"/>
  <c r="BB60" i="2"/>
  <c r="BB62" i="2"/>
  <c r="BB64" i="2"/>
  <c r="BB66" i="2"/>
  <c r="BB68" i="2"/>
  <c r="BB70" i="2"/>
  <c r="BB72" i="2"/>
  <c r="BB74" i="2"/>
  <c r="BB76" i="2"/>
  <c r="BB78" i="2"/>
  <c r="BB80" i="2"/>
  <c r="BB82" i="2"/>
  <c r="BB84" i="2"/>
  <c r="AM59" i="2"/>
  <c r="AM75" i="2"/>
  <c r="AM60" i="2"/>
  <c r="AM76" i="2"/>
  <c r="AM37" i="2"/>
  <c r="AM61" i="2"/>
  <c r="AM77" i="2"/>
  <c r="AM62" i="2"/>
  <c r="AM78" i="2"/>
  <c r="AM51" i="2"/>
  <c r="AM63" i="2"/>
  <c r="AM79" i="2"/>
  <c r="AM64" i="2"/>
  <c r="AM80" i="2"/>
  <c r="AM47" i="2"/>
  <c r="AM43" i="2"/>
  <c r="AM65" i="2"/>
  <c r="AM81" i="2"/>
  <c r="AM66" i="2"/>
  <c r="AM82" i="2"/>
  <c r="AM49" i="2"/>
  <c r="AM38" i="2"/>
  <c r="AM68" i="2"/>
  <c r="AM84" i="2"/>
  <c r="AM52" i="2"/>
  <c r="AM45" i="2"/>
  <c r="AL32" i="2"/>
  <c r="BB44" i="2"/>
  <c r="AM73" i="2"/>
  <c r="AI59" i="2"/>
  <c r="AI75" i="2"/>
  <c r="AI60" i="2"/>
  <c r="AI76" i="2"/>
  <c r="AI47" i="2"/>
  <c r="AI43" i="2"/>
  <c r="AI61" i="2"/>
  <c r="AI77" i="2"/>
  <c r="AI62" i="2"/>
  <c r="AI78" i="2"/>
  <c r="AI49" i="2"/>
  <c r="AI63" i="2"/>
  <c r="AI79" i="2"/>
  <c r="AI64" i="2"/>
  <c r="AI80" i="2"/>
  <c r="AI45" i="2"/>
  <c r="AI41" i="2"/>
  <c r="AI65" i="2"/>
  <c r="AI81" i="2"/>
  <c r="AI66" i="2"/>
  <c r="AI82" i="2"/>
  <c r="AI48" i="2"/>
  <c r="AI44" i="2"/>
  <c r="AI68" i="2"/>
  <c r="AI84" i="2"/>
  <c r="AI50" i="2"/>
  <c r="AK59" i="2"/>
  <c r="AK75" i="2"/>
  <c r="AK60" i="2"/>
  <c r="AK76" i="2"/>
  <c r="AK51" i="2"/>
  <c r="AK61" i="2"/>
  <c r="AK77" i="2"/>
  <c r="AK62" i="2"/>
  <c r="AK78" i="2"/>
  <c r="AK63" i="2"/>
  <c r="AK79" i="2"/>
  <c r="AK64" i="2"/>
  <c r="AK80" i="2"/>
  <c r="AK49" i="2"/>
  <c r="AK38" i="2"/>
  <c r="AK65" i="2"/>
  <c r="AK81" i="2"/>
  <c r="AK66" i="2"/>
  <c r="AK82" i="2"/>
  <c r="AK45" i="2"/>
  <c r="AK41" i="2"/>
  <c r="AK68" i="2"/>
  <c r="AK84" i="2"/>
  <c r="AK48" i="2"/>
  <c r="BA53" i="2"/>
  <c r="BA55" i="2"/>
  <c r="BA57" i="2"/>
  <c r="BA59" i="2"/>
  <c r="BA61" i="2"/>
  <c r="BA63" i="2"/>
  <c r="BA65" i="2"/>
  <c r="BA67" i="2"/>
  <c r="BA69" i="2"/>
  <c r="BA71" i="2"/>
  <c r="BA73" i="2"/>
  <c r="BA75" i="2"/>
  <c r="BA77" i="2"/>
  <c r="BA79" i="2"/>
  <c r="BA81" i="2"/>
  <c r="BA83" i="2"/>
  <c r="BA51" i="2"/>
  <c r="BA49" i="2"/>
  <c r="BA38" i="2"/>
  <c r="BA45" i="2"/>
  <c r="BA41" i="2"/>
  <c r="AF71" i="2"/>
  <c r="AF55" i="2"/>
  <c r="AQ16" i="2"/>
  <c r="AW15" i="2"/>
  <c r="AG15" i="2"/>
  <c r="AM14" i="2"/>
  <c r="AS13" i="2"/>
  <c r="AF19" i="2"/>
  <c r="AF35" i="2"/>
  <c r="AV20" i="2"/>
  <c r="BB19" i="2"/>
  <c r="AL19" i="2"/>
  <c r="AR18" i="2"/>
  <c r="AX17" i="2"/>
  <c r="AH17" i="2"/>
  <c r="AN24" i="2"/>
  <c r="AT23" i="2"/>
  <c r="AZ22" i="2"/>
  <c r="AJ22" i="2"/>
  <c r="AP21" i="2"/>
  <c r="AV28" i="2"/>
  <c r="BB27" i="2"/>
  <c r="AL27" i="2"/>
  <c r="AR26" i="2"/>
  <c r="AX25" i="2"/>
  <c r="AH25" i="2"/>
  <c r="AN32" i="2"/>
  <c r="AT31" i="2"/>
  <c r="AZ30" i="2"/>
  <c r="AJ30" i="2"/>
  <c r="AP29" i="2"/>
  <c r="AV36" i="2"/>
  <c r="BB35" i="2"/>
  <c r="AL35" i="2"/>
  <c r="AR34" i="2"/>
  <c r="AX33" i="2"/>
  <c r="AH33" i="2"/>
  <c r="AN40" i="2"/>
  <c r="AS39" i="2"/>
  <c r="AP38" i="2"/>
  <c r="AH37" i="2"/>
  <c r="AV43" i="2"/>
  <c r="AQ42" i="2"/>
  <c r="AM41" i="2"/>
  <c r="AM48" i="2"/>
  <c r="AY46" i="2"/>
  <c r="AO45" i="2"/>
  <c r="AX50" i="2"/>
  <c r="AG83" i="2"/>
  <c r="AJ52" i="2"/>
  <c r="AH69" i="2"/>
  <c r="AI58" i="2"/>
  <c r="AJ56" i="2"/>
  <c r="AK54" i="2"/>
  <c r="AM83" i="2"/>
  <c r="AN73" i="2"/>
  <c r="AO69" i="2"/>
  <c r="AP56" i="2"/>
  <c r="AS73" i="2"/>
  <c r="AS60" i="2"/>
  <c r="AZ81" i="2"/>
  <c r="AY75" i="2"/>
  <c r="AX69" i="2"/>
  <c r="AW63" i="2"/>
  <c r="AW55" i="2"/>
  <c r="AP85" i="2" l="1"/>
  <c r="AS85" i="2"/>
  <c r="BW118" i="2" s="1"/>
  <c r="AM85" i="2"/>
  <c r="BQ78" i="2" s="1"/>
  <c r="AR85" i="2"/>
  <c r="BV69" i="2" s="1"/>
  <c r="BW103" i="2"/>
  <c r="BW79" i="2"/>
  <c r="BW85" i="2"/>
  <c r="BW80" i="2"/>
  <c r="BW108" i="2"/>
  <c r="BW72" i="2"/>
  <c r="BW121" i="2"/>
  <c r="AO85" i="2"/>
  <c r="BS98" i="2" s="1"/>
  <c r="AI85" i="2"/>
  <c r="BM59" i="2" s="1"/>
  <c r="AY85" i="2"/>
  <c r="CC65" i="2" s="1"/>
  <c r="AJ85" i="2"/>
  <c r="BN90" i="2" s="1"/>
  <c r="CC68" i="2"/>
  <c r="BT109" i="2"/>
  <c r="BT93" i="2"/>
  <c r="BT66" i="2"/>
  <c r="BW71" i="2"/>
  <c r="BT103" i="2"/>
  <c r="BT113" i="2"/>
  <c r="AF85" i="2"/>
  <c r="BJ116" i="2" s="1"/>
  <c r="BT70" i="2"/>
  <c r="BT105" i="2"/>
  <c r="BT118" i="2"/>
  <c r="BT97" i="2"/>
  <c r="BV106" i="2"/>
  <c r="BW73" i="2"/>
  <c r="BW117" i="2"/>
  <c r="BW100" i="2"/>
  <c r="BT119" i="2"/>
  <c r="BT83" i="2"/>
  <c r="AL85" i="2"/>
  <c r="BP110" i="2" s="1"/>
  <c r="BT102" i="2"/>
  <c r="BT112" i="2"/>
  <c r="BT63" i="2"/>
  <c r="BW113" i="2"/>
  <c r="BW96" i="2"/>
  <c r="BT86" i="2"/>
  <c r="BT94" i="2"/>
  <c r="BT76" i="2"/>
  <c r="BQ121" i="2"/>
  <c r="BQ75" i="2"/>
  <c r="AV85" i="2"/>
  <c r="BZ73" i="2" s="1"/>
  <c r="BT75" i="2"/>
  <c r="BW62" i="2"/>
  <c r="BQ69" i="2"/>
  <c r="BW109" i="2"/>
  <c r="BW92" i="2"/>
  <c r="BT60" i="2"/>
  <c r="BQ96" i="2"/>
  <c r="AK85" i="2"/>
  <c r="BO59" i="2" s="1"/>
  <c r="BW105" i="2"/>
  <c r="BT61" i="2"/>
  <c r="BV97" i="2"/>
  <c r="BT117" i="2"/>
  <c r="BW58" i="2"/>
  <c r="BQ104" i="2"/>
  <c r="BQ98" i="2"/>
  <c r="AU85" i="2"/>
  <c r="BY117" i="2" s="1"/>
  <c r="BT57" i="2"/>
  <c r="BT101" i="2"/>
  <c r="BA85" i="2"/>
  <c r="CE72" i="2" s="1"/>
  <c r="BW101" i="2"/>
  <c r="BT74" i="2"/>
  <c r="BP88" i="2"/>
  <c r="BJ121" i="2"/>
  <c r="AQ85" i="2"/>
  <c r="BU98" i="2" s="1"/>
  <c r="BB85" i="2"/>
  <c r="CF68" i="2" s="1"/>
  <c r="BT59" i="2"/>
  <c r="BQ119" i="2"/>
  <c r="BQ113" i="2"/>
  <c r="BW59" i="2"/>
  <c r="BQ67" i="2"/>
  <c r="BV100" i="2"/>
  <c r="BT108" i="2"/>
  <c r="BT116" i="2"/>
  <c r="BW81" i="2"/>
  <c r="BW69" i="2"/>
  <c r="BW91" i="2"/>
  <c r="BQ61" i="2"/>
  <c r="BW55" i="2"/>
  <c r="BQ108" i="2"/>
  <c r="BT100" i="2"/>
  <c r="BV79" i="2"/>
  <c r="BT71" i="2"/>
  <c r="BW93" i="2"/>
  <c r="BW60" i="2"/>
  <c r="BV55" i="2"/>
  <c r="BT77" i="2"/>
  <c r="BT79" i="2"/>
  <c r="BT73" i="2"/>
  <c r="BT110" i="2"/>
  <c r="BQ114" i="2"/>
  <c r="BQ81" i="2"/>
  <c r="BW64" i="2"/>
  <c r="BT107" i="2"/>
  <c r="BT91" i="2"/>
  <c r="BT80" i="2"/>
  <c r="BW70" i="2"/>
  <c r="BQ58" i="2"/>
  <c r="BT82" i="2"/>
  <c r="BQ112" i="2"/>
  <c r="BT90" i="2"/>
  <c r="BV101" i="2"/>
  <c r="BT96" i="2"/>
  <c r="BW99" i="2"/>
  <c r="BQ59" i="2"/>
  <c r="BW66" i="2"/>
  <c r="BJ93" i="2"/>
  <c r="BT95" i="2"/>
  <c r="BQ65" i="2"/>
  <c r="AT85" i="2"/>
  <c r="BX109" i="2" s="1"/>
  <c r="AG85" i="2"/>
  <c r="BK81" i="2" s="1"/>
  <c r="BT122" i="2"/>
  <c r="BT84" i="2"/>
  <c r="BW87" i="2"/>
  <c r="BT68" i="2"/>
  <c r="BT111" i="2"/>
  <c r="BW90" i="2"/>
  <c r="BW95" i="2"/>
  <c r="BJ87" i="2"/>
  <c r="BT69" i="2"/>
  <c r="BJ86" i="2"/>
  <c r="BT64" i="2"/>
  <c r="BQ107" i="2"/>
  <c r="BT88" i="2"/>
  <c r="BQ122" i="2"/>
  <c r="BQ82" i="2"/>
  <c r="BT78" i="2"/>
  <c r="BQ60" i="2"/>
  <c r="BP63" i="2"/>
  <c r="BT92" i="2"/>
  <c r="CE103" i="2"/>
  <c r="BT87" i="2"/>
  <c r="BT65" i="2"/>
  <c r="AW85" i="2"/>
  <c r="CA73" i="2" s="1"/>
  <c r="BT106" i="2"/>
  <c r="BT115" i="2"/>
  <c r="BW115" i="2"/>
  <c r="BV117" i="2"/>
  <c r="BV57" i="2"/>
  <c r="BJ101" i="2"/>
  <c r="BW82" i="2"/>
  <c r="BT121" i="2"/>
  <c r="BW106" i="2"/>
  <c r="BP117" i="2"/>
  <c r="BW94" i="2"/>
  <c r="BT99" i="2"/>
  <c r="BP83" i="2"/>
  <c r="AH85" i="2"/>
  <c r="BL118" i="2" s="1"/>
  <c r="BY100" i="2"/>
  <c r="BV95" i="2"/>
  <c r="BV113" i="2"/>
  <c r="BW86" i="2"/>
  <c r="BW119" i="2"/>
  <c r="BT81" i="2"/>
  <c r="BT58" i="2"/>
  <c r="BP101" i="2"/>
  <c r="BW107" i="2"/>
  <c r="BW63" i="2"/>
  <c r="BV67" i="2"/>
  <c r="BT56" i="2"/>
  <c r="BV93" i="2"/>
  <c r="CF117" i="2"/>
  <c r="BQ102" i="2"/>
  <c r="BW67" i="2"/>
  <c r="BT120" i="2"/>
  <c r="BQ117" i="2"/>
  <c r="BT62" i="2"/>
  <c r="BQ68" i="2"/>
  <c r="BP71" i="2"/>
  <c r="BT104" i="2"/>
  <c r="BT114" i="2"/>
  <c r="BT72" i="2"/>
  <c r="BQ93" i="2"/>
  <c r="AX85" i="2"/>
  <c r="CB79" i="2" s="1"/>
  <c r="BV91" i="2"/>
  <c r="BT85" i="2"/>
  <c r="CF58" i="2"/>
  <c r="BP105" i="2"/>
  <c r="CE77" i="2"/>
  <c r="BW65" i="2"/>
  <c r="AZ85" i="2"/>
  <c r="CD76" i="2" s="1"/>
  <c r="BW120" i="2"/>
  <c r="AN85" i="2"/>
  <c r="BR119" i="2" s="1"/>
  <c r="BV68" i="2"/>
  <c r="BJ59" i="2"/>
  <c r="BP68" i="2"/>
  <c r="BP121" i="2"/>
  <c r="BT67" i="2"/>
  <c r="CE83" i="2"/>
  <c r="BP70" i="2"/>
  <c r="CF88" i="2"/>
  <c r="BP94" i="2"/>
  <c r="BQ86" i="2"/>
  <c r="BQ101" i="2"/>
  <c r="BK98" i="2"/>
  <c r="BT89" i="2"/>
  <c r="BT98" i="2"/>
  <c r="BW78" i="2"/>
  <c r="BQ66" i="2"/>
  <c r="BT55" i="2"/>
  <c r="BW75" i="2"/>
  <c r="BW116" i="2"/>
  <c r="CE75" i="2"/>
  <c r="BJ61" i="2"/>
  <c r="BW74" i="2"/>
  <c r="CF87" i="2" l="1"/>
  <c r="BK87" i="2"/>
  <c r="BO82" i="2"/>
  <c r="BM115" i="2"/>
  <c r="BV80" i="2"/>
  <c r="BV85" i="2"/>
  <c r="BV75" i="2"/>
  <c r="BV98" i="2"/>
  <c r="CF108" i="2"/>
  <c r="CF62" i="2"/>
  <c r="CF94" i="2"/>
  <c r="BM122" i="2"/>
  <c r="CF71" i="2"/>
  <c r="CB93" i="2"/>
  <c r="CF101" i="2"/>
  <c r="BJ72" i="2"/>
  <c r="BS59" i="2"/>
  <c r="CF96" i="2"/>
  <c r="BN91" i="2"/>
  <c r="BS117" i="2"/>
  <c r="CF84" i="2"/>
  <c r="CF61" i="2"/>
  <c r="CF111" i="2"/>
  <c r="CF43" i="2" s="1"/>
  <c r="BS69" i="2"/>
  <c r="BS116" i="2"/>
  <c r="BW83" i="2"/>
  <c r="BY93" i="2"/>
  <c r="BM78" i="2"/>
  <c r="CF60" i="2"/>
  <c r="BS115" i="2"/>
  <c r="CF99" i="2"/>
  <c r="CF37" i="2" s="1"/>
  <c r="CC113" i="2"/>
  <c r="BS114" i="2"/>
  <c r="BX59" i="2"/>
  <c r="BS78" i="2"/>
  <c r="BS74" i="2"/>
  <c r="BM84" i="2"/>
  <c r="BJ60" i="2"/>
  <c r="BJ17" i="2" s="1"/>
  <c r="BX121" i="2"/>
  <c r="BS121" i="2"/>
  <c r="BS56" i="2"/>
  <c r="CC97" i="2"/>
  <c r="BS75" i="2"/>
  <c r="BX63" i="2"/>
  <c r="BJ62" i="2"/>
  <c r="BM74" i="2"/>
  <c r="CC103" i="2"/>
  <c r="CC40" i="2" s="1"/>
  <c r="BJ77" i="2"/>
  <c r="BX108" i="2"/>
  <c r="CE122" i="2"/>
  <c r="BO55" i="2"/>
  <c r="BX89" i="2"/>
  <c r="BS101" i="2"/>
  <c r="BV61" i="2"/>
  <c r="BX116" i="2"/>
  <c r="CE60" i="2"/>
  <c r="CE97" i="2"/>
  <c r="BS63" i="2"/>
  <c r="CC80" i="2"/>
  <c r="BS72" i="2"/>
  <c r="CE93" i="2"/>
  <c r="BJ96" i="2"/>
  <c r="BX112" i="2"/>
  <c r="CE94" i="2"/>
  <c r="BM98" i="2"/>
  <c r="BS108" i="2"/>
  <c r="BM106" i="2"/>
  <c r="CE88" i="2"/>
  <c r="CC95" i="2"/>
  <c r="CC35" i="2" s="1"/>
  <c r="BS60" i="2"/>
  <c r="BJ111" i="2"/>
  <c r="BX84" i="2"/>
  <c r="BJ95" i="2"/>
  <c r="CC86" i="2"/>
  <c r="BJ112" i="2"/>
  <c r="BS100" i="2"/>
  <c r="BJ107" i="2"/>
  <c r="BN107" i="2"/>
  <c r="CC98" i="2"/>
  <c r="CC118" i="2"/>
  <c r="CC100" i="2"/>
  <c r="BM63" i="2"/>
  <c r="CC62" i="2"/>
  <c r="CC110" i="2"/>
  <c r="CC63" i="2"/>
  <c r="CC19" i="2" s="1"/>
  <c r="BS111" i="2"/>
  <c r="BO102" i="2"/>
  <c r="CC85" i="2"/>
  <c r="BY121" i="2"/>
  <c r="BY119" i="2"/>
  <c r="BO81" i="2"/>
  <c r="BM87" i="2"/>
  <c r="BS70" i="2"/>
  <c r="CC114" i="2"/>
  <c r="BP91" i="2"/>
  <c r="BS99" i="2"/>
  <c r="BS73" i="2"/>
  <c r="BN72" i="2"/>
  <c r="BP107" i="2"/>
  <c r="CC93" i="2"/>
  <c r="BS83" i="2"/>
  <c r="BS106" i="2"/>
  <c r="BS86" i="2"/>
  <c r="CC102" i="2"/>
  <c r="BM121" i="2"/>
  <c r="BS66" i="2"/>
  <c r="BS61" i="2"/>
  <c r="BP95" i="2"/>
  <c r="BP116" i="2"/>
  <c r="BY61" i="2"/>
  <c r="BN80" i="2"/>
  <c r="BM107" i="2"/>
  <c r="BS58" i="2"/>
  <c r="BP64" i="2"/>
  <c r="CF122" i="2"/>
  <c r="BY122" i="2"/>
  <c r="BS91" i="2"/>
  <c r="BP89" i="2"/>
  <c r="BP58" i="2"/>
  <c r="CF78" i="2"/>
  <c r="BY102" i="2"/>
  <c r="BM82" i="2"/>
  <c r="BS104" i="2"/>
  <c r="BP85" i="2"/>
  <c r="BO86" i="2"/>
  <c r="BO120" i="2"/>
  <c r="CC69" i="2"/>
  <c r="BJ55" i="2"/>
  <c r="BS67" i="2"/>
  <c r="CC121" i="2"/>
  <c r="CC87" i="2"/>
  <c r="CC31" i="2" s="1"/>
  <c r="BN65" i="2"/>
  <c r="CC111" i="2"/>
  <c r="CC44" i="2" s="1"/>
  <c r="CC66" i="2"/>
  <c r="BS122" i="2"/>
  <c r="BS92" i="2"/>
  <c r="CC88" i="2"/>
  <c r="CC82" i="2"/>
  <c r="CC104" i="2"/>
  <c r="BS110" i="2"/>
  <c r="CC72" i="2"/>
  <c r="BM71" i="2"/>
  <c r="BP80" i="2"/>
  <c r="CC56" i="2"/>
  <c r="BO66" i="2"/>
  <c r="BS94" i="2"/>
  <c r="BN69" i="2"/>
  <c r="BN86" i="2"/>
  <c r="BS118" i="2"/>
  <c r="BM89" i="2"/>
  <c r="BM118" i="2"/>
  <c r="BP100" i="2"/>
  <c r="CF65" i="2"/>
  <c r="CF92" i="2"/>
  <c r="BJ88" i="2"/>
  <c r="BJ115" i="2"/>
  <c r="CC75" i="2"/>
  <c r="CC25" i="2" s="1"/>
  <c r="CC83" i="2"/>
  <c r="CC30" i="2" s="1"/>
  <c r="BP108" i="2"/>
  <c r="CC77" i="2"/>
  <c r="BM85" i="2"/>
  <c r="CF83" i="2"/>
  <c r="CF30" i="2" s="1"/>
  <c r="BJ78" i="2"/>
  <c r="BJ109" i="2"/>
  <c r="BN73" i="2"/>
  <c r="CF64" i="2"/>
  <c r="CF80" i="2"/>
  <c r="BM117" i="2"/>
  <c r="BN109" i="2"/>
  <c r="CC108" i="2"/>
  <c r="BS84" i="2"/>
  <c r="CC96" i="2"/>
  <c r="CC106" i="2"/>
  <c r="CC105" i="2"/>
  <c r="CC94" i="2"/>
  <c r="BS85" i="2"/>
  <c r="BM86" i="2"/>
  <c r="CC117" i="2"/>
  <c r="BM77" i="2"/>
  <c r="BS65" i="2"/>
  <c r="BM83" i="2"/>
  <c r="BY96" i="2"/>
  <c r="BM64" i="2"/>
  <c r="BO84" i="2"/>
  <c r="BP62" i="2"/>
  <c r="BS109" i="2"/>
  <c r="CC55" i="2"/>
  <c r="CC13" i="2" s="1"/>
  <c r="BP77" i="2"/>
  <c r="CC71" i="2"/>
  <c r="CC23" i="2" s="1"/>
  <c r="BJ102" i="2"/>
  <c r="CC107" i="2"/>
  <c r="CC42" i="2" s="1"/>
  <c r="BS93" i="2"/>
  <c r="BY98" i="2"/>
  <c r="BS76" i="2"/>
  <c r="BM70" i="2"/>
  <c r="CE111" i="2"/>
  <c r="CF102" i="2"/>
  <c r="BM111" i="2"/>
  <c r="CF76" i="2"/>
  <c r="BJ99" i="2"/>
  <c r="CC64" i="2"/>
  <c r="BM99" i="2"/>
  <c r="CC120" i="2"/>
  <c r="BM56" i="2"/>
  <c r="CC90" i="2"/>
  <c r="BJ84" i="2"/>
  <c r="BK108" i="2"/>
  <c r="BM114" i="2"/>
  <c r="CF93" i="2"/>
  <c r="BJ83" i="2"/>
  <c r="BM120" i="2"/>
  <c r="BS80" i="2"/>
  <c r="CC109" i="2"/>
  <c r="CC70" i="2"/>
  <c r="CF73" i="2"/>
  <c r="CC79" i="2"/>
  <c r="CC28" i="2" s="1"/>
  <c r="CE110" i="2"/>
  <c r="CF74" i="2"/>
  <c r="CF116" i="2"/>
  <c r="CC115" i="2"/>
  <c r="CC45" i="2" s="1"/>
  <c r="CC92" i="2"/>
  <c r="CC112" i="2"/>
  <c r="BS90" i="2"/>
  <c r="BM104" i="2"/>
  <c r="CC84" i="2"/>
  <c r="BS81" i="2"/>
  <c r="BM80" i="2"/>
  <c r="CF100" i="2"/>
  <c r="BJ82" i="2"/>
  <c r="CF98" i="2"/>
  <c r="BS64" i="2"/>
  <c r="BJ76" i="2"/>
  <c r="BJ94" i="2"/>
  <c r="BS68" i="2"/>
  <c r="BN64" i="2"/>
  <c r="CC101" i="2"/>
  <c r="BO60" i="2"/>
  <c r="BW28" i="2"/>
  <c r="BO76" i="2"/>
  <c r="BO118" i="2"/>
  <c r="BV60" i="2"/>
  <c r="BO87" i="2"/>
  <c r="BV110" i="2"/>
  <c r="CE89" i="2"/>
  <c r="BV58" i="2"/>
  <c r="BQ95" i="2"/>
  <c r="BX73" i="2"/>
  <c r="BQ92" i="2"/>
  <c r="CE99" i="2"/>
  <c r="BM116" i="2"/>
  <c r="CE90" i="2"/>
  <c r="BZ64" i="2"/>
  <c r="CE101" i="2"/>
  <c r="BJ69" i="2"/>
  <c r="BQ103" i="2"/>
  <c r="BQ84" i="2"/>
  <c r="BO69" i="2"/>
  <c r="BO71" i="2"/>
  <c r="BM97" i="2"/>
  <c r="BW61" i="2"/>
  <c r="BW18" i="2" s="1"/>
  <c r="BW84" i="2"/>
  <c r="CB67" i="2"/>
  <c r="BM81" i="2"/>
  <c r="BW89" i="2"/>
  <c r="CF103" i="2"/>
  <c r="BV81" i="2"/>
  <c r="BN70" i="2"/>
  <c r="BJ66" i="2"/>
  <c r="BU62" i="2"/>
  <c r="CE79" i="2"/>
  <c r="BO98" i="2"/>
  <c r="BJ64" i="2"/>
  <c r="BS112" i="2"/>
  <c r="BM100" i="2"/>
  <c r="BM58" i="2"/>
  <c r="BW88" i="2"/>
  <c r="CF63" i="2"/>
  <c r="CF20" i="2" s="1"/>
  <c r="BO103" i="2"/>
  <c r="BS96" i="2"/>
  <c r="BM88" i="2"/>
  <c r="CE86" i="2"/>
  <c r="BQ88" i="2"/>
  <c r="BJ85" i="2"/>
  <c r="BJ75" i="2"/>
  <c r="BV76" i="2"/>
  <c r="BQ90" i="2"/>
  <c r="BV71" i="2"/>
  <c r="BW112" i="2"/>
  <c r="BO108" i="2"/>
  <c r="BO101" i="2"/>
  <c r="BV99" i="2"/>
  <c r="BV59" i="2"/>
  <c r="BV115" i="2"/>
  <c r="BO119" i="2"/>
  <c r="BV119" i="2"/>
  <c r="BJ63" i="2"/>
  <c r="BV105" i="2"/>
  <c r="CE87" i="2"/>
  <c r="CE32" i="2" s="1"/>
  <c r="BQ64" i="2"/>
  <c r="BO96" i="2"/>
  <c r="CE95" i="2"/>
  <c r="CE35" i="2" s="1"/>
  <c r="BQ116" i="2"/>
  <c r="BU99" i="2"/>
  <c r="BV103" i="2"/>
  <c r="BQ97" i="2"/>
  <c r="BO94" i="2"/>
  <c r="BW110" i="2"/>
  <c r="BW41" i="2" s="1"/>
  <c r="BQ56" i="2"/>
  <c r="BM69" i="2"/>
  <c r="BV74" i="2"/>
  <c r="BO104" i="2"/>
  <c r="BV86" i="2"/>
  <c r="BW76" i="2"/>
  <c r="BV88" i="2"/>
  <c r="BW111" i="2"/>
  <c r="BV122" i="2"/>
  <c r="BY56" i="2"/>
  <c r="BV56" i="2"/>
  <c r="BX119" i="2"/>
  <c r="CE55" i="2"/>
  <c r="CE76" i="2"/>
  <c r="BX56" i="2"/>
  <c r="BQ105" i="2"/>
  <c r="BU95" i="2"/>
  <c r="BJ68" i="2"/>
  <c r="CF105" i="2"/>
  <c r="BW114" i="2"/>
  <c r="BS120" i="2"/>
  <c r="CF56" i="2"/>
  <c r="BY104" i="2"/>
  <c r="CF107" i="2"/>
  <c r="CF41" i="2" s="1"/>
  <c r="BQ111" i="2"/>
  <c r="BQ43" i="2" s="1"/>
  <c r="BS87" i="2"/>
  <c r="BV90" i="2"/>
  <c r="BJ56" i="2"/>
  <c r="BJ110" i="2"/>
  <c r="BW57" i="2"/>
  <c r="CE67" i="2"/>
  <c r="BM96" i="2"/>
  <c r="BV94" i="2"/>
  <c r="BW77" i="2"/>
  <c r="BO117" i="2"/>
  <c r="BX70" i="2"/>
  <c r="BJ89" i="2"/>
  <c r="BQ63" i="2"/>
  <c r="CE105" i="2"/>
  <c r="CE118" i="2"/>
  <c r="BV107" i="2"/>
  <c r="BO100" i="2"/>
  <c r="CE69" i="2"/>
  <c r="CE98" i="2"/>
  <c r="BQ55" i="2"/>
  <c r="BQ16" i="2" s="1"/>
  <c r="BJ122" i="2"/>
  <c r="BU71" i="2"/>
  <c r="BY76" i="2"/>
  <c r="BJ79" i="2"/>
  <c r="BV83" i="2"/>
  <c r="BM113" i="2"/>
  <c r="BJ117" i="2"/>
  <c r="BN77" i="2"/>
  <c r="BW122" i="2"/>
  <c r="BW48" i="2" s="1"/>
  <c r="BM108" i="2"/>
  <c r="BV92" i="2"/>
  <c r="BW102" i="2"/>
  <c r="BW37" i="2" s="1"/>
  <c r="BQ85" i="2"/>
  <c r="BV72" i="2"/>
  <c r="BZ111" i="2"/>
  <c r="BZ44" i="2" s="1"/>
  <c r="BM75" i="2"/>
  <c r="BV84" i="2"/>
  <c r="BW97" i="2"/>
  <c r="BV70" i="2"/>
  <c r="BV21" i="2" s="1"/>
  <c r="BJ118" i="2"/>
  <c r="BQ57" i="2"/>
  <c r="BW56" i="2"/>
  <c r="BW98" i="2"/>
  <c r="BW36" i="2" s="1"/>
  <c r="BO122" i="2"/>
  <c r="BV121" i="2"/>
  <c r="BO110" i="2"/>
  <c r="BZ101" i="2"/>
  <c r="BM103" i="2"/>
  <c r="BV63" i="2"/>
  <c r="BV109" i="2"/>
  <c r="CE108" i="2"/>
  <c r="BJ67" i="2"/>
  <c r="BV78" i="2"/>
  <c r="BQ118" i="2"/>
  <c r="BV104" i="2"/>
  <c r="CF82" i="2"/>
  <c r="BO58" i="2"/>
  <c r="CF109" i="2"/>
  <c r="BO116" i="2"/>
  <c r="BV111" i="2"/>
  <c r="BO109" i="2"/>
  <c r="BJ80" i="2"/>
  <c r="BO88" i="2"/>
  <c r="BQ120" i="2"/>
  <c r="BQ48" i="2" s="1"/>
  <c r="BW68" i="2"/>
  <c r="BW21" i="2" s="1"/>
  <c r="BW104" i="2"/>
  <c r="BW40" i="2" s="1"/>
  <c r="BO97" i="2"/>
  <c r="CE64" i="2"/>
  <c r="CF67" i="2"/>
  <c r="BO67" i="2"/>
  <c r="BO95" i="2"/>
  <c r="BP65" i="2"/>
  <c r="BJ91" i="2"/>
  <c r="BS88" i="2"/>
  <c r="BS82" i="2"/>
  <c r="BJ70" i="2"/>
  <c r="BO92" i="2"/>
  <c r="BS95" i="2"/>
  <c r="BJ100" i="2"/>
  <c r="BS119" i="2"/>
  <c r="BL102" i="2"/>
  <c r="BY70" i="2"/>
  <c r="BY103" i="2"/>
  <c r="BN58" i="2"/>
  <c r="BL119" i="2"/>
  <c r="BL114" i="2"/>
  <c r="BL55" i="2"/>
  <c r="BX75" i="2"/>
  <c r="BY69" i="2"/>
  <c r="BN92" i="2"/>
  <c r="BN111" i="2"/>
  <c r="BN67" i="2"/>
  <c r="BN62" i="2"/>
  <c r="BN88" i="2"/>
  <c r="BN61" i="2"/>
  <c r="BN84" i="2"/>
  <c r="BV102" i="2"/>
  <c r="BV62" i="2"/>
  <c r="BV96" i="2"/>
  <c r="BV35" i="2" s="1"/>
  <c r="BM76" i="2"/>
  <c r="BR96" i="2"/>
  <c r="CB74" i="2"/>
  <c r="CA66" i="2"/>
  <c r="CA69" i="2"/>
  <c r="BL67" i="2"/>
  <c r="BL98" i="2"/>
  <c r="BY95" i="2"/>
  <c r="BY36" i="2" s="1"/>
  <c r="BY97" i="2"/>
  <c r="BN105" i="2"/>
  <c r="BO63" i="2"/>
  <c r="BM62" i="2"/>
  <c r="BN96" i="2"/>
  <c r="BV89" i="2"/>
  <c r="BM109" i="2"/>
  <c r="BN59" i="2"/>
  <c r="BV116" i="2"/>
  <c r="BO85" i="2"/>
  <c r="BO115" i="2"/>
  <c r="BM61" i="2"/>
  <c r="BV66" i="2"/>
  <c r="BV112" i="2"/>
  <c r="BO113" i="2"/>
  <c r="BQ70" i="2"/>
  <c r="BQ22" i="2" s="1"/>
  <c r="BV114" i="2"/>
  <c r="CD103" i="2"/>
  <c r="CA108" i="2"/>
  <c r="BL86" i="2"/>
  <c r="BL74" i="2"/>
  <c r="BX80" i="2"/>
  <c r="CA72" i="2"/>
  <c r="BU111" i="2"/>
  <c r="BZ78" i="2"/>
  <c r="BM101" i="2"/>
  <c r="BM66" i="2"/>
  <c r="BS102" i="2"/>
  <c r="BS55" i="2"/>
  <c r="BS62" i="2"/>
  <c r="BJ119" i="2"/>
  <c r="BJ71" i="2"/>
  <c r="BQ87" i="2"/>
  <c r="BQ109" i="2"/>
  <c r="BQ74" i="2"/>
  <c r="BV87" i="2"/>
  <c r="BV64" i="2"/>
  <c r="BS103" i="2"/>
  <c r="BV108" i="2"/>
  <c r="BR64" i="2"/>
  <c r="BL81" i="2"/>
  <c r="BL82" i="2"/>
  <c r="BR73" i="2"/>
  <c r="BL113" i="2"/>
  <c r="BX72" i="2"/>
  <c r="BU118" i="2"/>
  <c r="BJ105" i="2"/>
  <c r="BJ65" i="2"/>
  <c r="BV82" i="2"/>
  <c r="BQ91" i="2"/>
  <c r="BM102" i="2"/>
  <c r="BV118" i="2"/>
  <c r="BS89" i="2"/>
  <c r="BQ94" i="2"/>
  <c r="BM72" i="2"/>
  <c r="BM92" i="2"/>
  <c r="BV77" i="2"/>
  <c r="BM55" i="2"/>
  <c r="BV65" i="2"/>
  <c r="BM112" i="2"/>
  <c r="BV73" i="2"/>
  <c r="CF104" i="2"/>
  <c r="BM110" i="2"/>
  <c r="BL77" i="2"/>
  <c r="BX76" i="2"/>
  <c r="CF113" i="2"/>
  <c r="BS79" i="2"/>
  <c r="BS107" i="2"/>
  <c r="BS97" i="2"/>
  <c r="BN66" i="2"/>
  <c r="BU86" i="2"/>
  <c r="BN121" i="2"/>
  <c r="BS113" i="2"/>
  <c r="CB101" i="2"/>
  <c r="BL99" i="2"/>
  <c r="BL56" i="2"/>
  <c r="BX55" i="2"/>
  <c r="BL85" i="2"/>
  <c r="CA102" i="2"/>
  <c r="CE113" i="2"/>
  <c r="BL108" i="2"/>
  <c r="BM68" i="2"/>
  <c r="BM95" i="2"/>
  <c r="BN94" i="2"/>
  <c r="BN103" i="2"/>
  <c r="BN98" i="2"/>
  <c r="BR63" i="2"/>
  <c r="CB98" i="2"/>
  <c r="CB65" i="2"/>
  <c r="BL70" i="2"/>
  <c r="CB99" i="2"/>
  <c r="BM67" i="2"/>
  <c r="BN83" i="2"/>
  <c r="BN115" i="2"/>
  <c r="BS71" i="2"/>
  <c r="CD75" i="2"/>
  <c r="CB97" i="2"/>
  <c r="BL80" i="2"/>
  <c r="CA56" i="2"/>
  <c r="CE114" i="2"/>
  <c r="CF59" i="2"/>
  <c r="CF17" i="2" s="1"/>
  <c r="BX87" i="2"/>
  <c r="CF57" i="2"/>
  <c r="BN56" i="2"/>
  <c r="BN120" i="2"/>
  <c r="CE121" i="2"/>
  <c r="BY88" i="2"/>
  <c r="BX97" i="2"/>
  <c r="CB118" i="2"/>
  <c r="CF66" i="2"/>
  <c r="CF19" i="2" s="1"/>
  <c r="BM119" i="2"/>
  <c r="BM91" i="2"/>
  <c r="BM90" i="2"/>
  <c r="BJ104" i="2"/>
  <c r="BV120" i="2"/>
  <c r="CC57" i="2"/>
  <c r="BM93" i="2"/>
  <c r="BN101" i="2"/>
  <c r="BN113" i="2"/>
  <c r="BQ89" i="2"/>
  <c r="BZ118" i="2"/>
  <c r="BZ115" i="2"/>
  <c r="BZ46" i="2" s="1"/>
  <c r="CB61" i="2"/>
  <c r="CB76" i="2"/>
  <c r="BZ90" i="2"/>
  <c r="BP111" i="2"/>
  <c r="CD111" i="2"/>
  <c r="BX62" i="2"/>
  <c r="CD122" i="2"/>
  <c r="BX77" i="2"/>
  <c r="CF85" i="2"/>
  <c r="CF81" i="2"/>
  <c r="BX122" i="2"/>
  <c r="BP98" i="2"/>
  <c r="CF75" i="2"/>
  <c r="CF25" i="2" s="1"/>
  <c r="CD66" i="2"/>
  <c r="CB57" i="2"/>
  <c r="BZ114" i="2"/>
  <c r="BL115" i="2"/>
  <c r="BP106" i="2"/>
  <c r="BP74" i="2"/>
  <c r="BX114" i="2"/>
  <c r="BP76" i="2"/>
  <c r="CF121" i="2"/>
  <c r="BQ80" i="2"/>
  <c r="BL58" i="2"/>
  <c r="BU88" i="2"/>
  <c r="BN85" i="2"/>
  <c r="BZ61" i="2"/>
  <c r="BZ107" i="2"/>
  <c r="BP109" i="2"/>
  <c r="BP84" i="2"/>
  <c r="BP67" i="2"/>
  <c r="BX110" i="2"/>
  <c r="CF70" i="2"/>
  <c r="BJ103" i="2"/>
  <c r="CF112" i="2"/>
  <c r="BP66" i="2"/>
  <c r="BN78" i="2"/>
  <c r="BQ83" i="2"/>
  <c r="BN106" i="2"/>
  <c r="CA61" i="2"/>
  <c r="BR56" i="2"/>
  <c r="BP102" i="2"/>
  <c r="BP97" i="2"/>
  <c r="CB114" i="2"/>
  <c r="BZ119" i="2"/>
  <c r="BP96" i="2"/>
  <c r="BU66" i="2"/>
  <c r="BP72" i="2"/>
  <c r="BJ114" i="2"/>
  <c r="BQ99" i="2"/>
  <c r="BP59" i="2"/>
  <c r="CC76" i="2"/>
  <c r="BQ100" i="2"/>
  <c r="CC91" i="2"/>
  <c r="CC33" i="2" s="1"/>
  <c r="BM73" i="2"/>
  <c r="BN55" i="2"/>
  <c r="BN108" i="2"/>
  <c r="BN100" i="2"/>
  <c r="BR100" i="2"/>
  <c r="BR116" i="2"/>
  <c r="BP61" i="2"/>
  <c r="BK64" i="2"/>
  <c r="BZ74" i="2"/>
  <c r="BZ87" i="2"/>
  <c r="BZ31" i="2" s="1"/>
  <c r="BZ68" i="2"/>
  <c r="BZ83" i="2"/>
  <c r="BZ72" i="2"/>
  <c r="BP103" i="2"/>
  <c r="CE116" i="2"/>
  <c r="BP122" i="2"/>
  <c r="BP79" i="2"/>
  <c r="BL92" i="2"/>
  <c r="CC61" i="2"/>
  <c r="BQ76" i="2"/>
  <c r="CC78" i="2"/>
  <c r="CC59" i="2"/>
  <c r="BN87" i="2"/>
  <c r="BN114" i="2"/>
  <c r="BN60" i="2"/>
  <c r="CD86" i="2"/>
  <c r="BZ106" i="2"/>
  <c r="BZ112" i="2"/>
  <c r="BZ116" i="2"/>
  <c r="BZ120" i="2"/>
  <c r="BU115" i="2"/>
  <c r="BK111" i="2"/>
  <c r="CF97" i="2"/>
  <c r="BX93" i="2"/>
  <c r="BP75" i="2"/>
  <c r="CE80" i="2"/>
  <c r="BJ120" i="2"/>
  <c r="CD79" i="2"/>
  <c r="CC99" i="2"/>
  <c r="CC38" i="2" s="1"/>
  <c r="BM105" i="2"/>
  <c r="BQ77" i="2"/>
  <c r="BQ26" i="2" s="1"/>
  <c r="BN71" i="2"/>
  <c r="BN79" i="2"/>
  <c r="BN117" i="2"/>
  <c r="CD96" i="2"/>
  <c r="CB100" i="2"/>
  <c r="BZ105" i="2"/>
  <c r="BL107" i="2"/>
  <c r="BZ109" i="2"/>
  <c r="BP60" i="2"/>
  <c r="BP90" i="2"/>
  <c r="BZ113" i="2"/>
  <c r="BL62" i="2"/>
  <c r="CA92" i="2"/>
  <c r="BX118" i="2"/>
  <c r="BP86" i="2"/>
  <c r="BQ110" i="2"/>
  <c r="BQ41" i="2" s="1"/>
  <c r="BJ57" i="2"/>
  <c r="BQ72" i="2"/>
  <c r="BJ98" i="2"/>
  <c r="BQ115" i="2"/>
  <c r="CC122" i="2"/>
  <c r="BM79" i="2"/>
  <c r="CC74" i="2"/>
  <c r="BM65" i="2"/>
  <c r="BN76" i="2"/>
  <c r="BN89" i="2"/>
  <c r="BN68" i="2"/>
  <c r="BZ62" i="2"/>
  <c r="BZ110" i="2"/>
  <c r="BL109" i="2"/>
  <c r="BL91" i="2"/>
  <c r="BR55" i="2"/>
  <c r="CD108" i="2"/>
  <c r="BP118" i="2"/>
  <c r="CB85" i="2"/>
  <c r="BX69" i="2"/>
  <c r="BP112" i="2"/>
  <c r="BL101" i="2"/>
  <c r="BX60" i="2"/>
  <c r="CD84" i="2"/>
  <c r="BQ106" i="2"/>
  <c r="CC60" i="2"/>
  <c r="BM57" i="2"/>
  <c r="BN119" i="2"/>
  <c r="BQ71" i="2"/>
  <c r="BN110" i="2"/>
  <c r="CD82" i="2"/>
  <c r="BZ103" i="2"/>
  <c r="BZ39" i="2" s="1"/>
  <c r="BZ75" i="2"/>
  <c r="BZ26" i="2" s="1"/>
  <c r="BL57" i="2"/>
  <c r="BP82" i="2"/>
  <c r="BX100" i="2"/>
  <c r="BZ85" i="2"/>
  <c r="BL87" i="2"/>
  <c r="CA81" i="2"/>
  <c r="CB112" i="2"/>
  <c r="BL84" i="2"/>
  <c r="CF72" i="2"/>
  <c r="BZ88" i="2"/>
  <c r="BJ81" i="2"/>
  <c r="BP55" i="2"/>
  <c r="BJ106" i="2"/>
  <c r="BO77" i="2"/>
  <c r="BP115" i="2"/>
  <c r="CC67" i="2"/>
  <c r="CC22" i="2" s="1"/>
  <c r="BM94" i="2"/>
  <c r="BS77" i="2"/>
  <c r="BS105" i="2"/>
  <c r="BN95" i="2"/>
  <c r="BN99" i="2"/>
  <c r="BN63" i="2"/>
  <c r="BX115" i="2"/>
  <c r="BL106" i="2"/>
  <c r="CB62" i="2"/>
  <c r="BX85" i="2"/>
  <c r="BP93" i="2"/>
  <c r="BZ121" i="2"/>
  <c r="CF119" i="2"/>
  <c r="CC58" i="2"/>
  <c r="BO99" i="2"/>
  <c r="BZ99" i="2"/>
  <c r="BZ38" i="2" s="1"/>
  <c r="CC73" i="2"/>
  <c r="BM60" i="2"/>
  <c r="BS57" i="2"/>
  <c r="BQ79" i="2"/>
  <c r="BN104" i="2"/>
  <c r="BN81" i="2"/>
  <c r="CD70" i="2"/>
  <c r="CD60" i="2"/>
  <c r="BP92" i="2"/>
  <c r="BP81" i="2"/>
  <c r="BL59" i="2"/>
  <c r="BZ117" i="2"/>
  <c r="BP113" i="2"/>
  <c r="BO107" i="2"/>
  <c r="CF110" i="2"/>
  <c r="BZ65" i="2"/>
  <c r="BK86" i="2"/>
  <c r="BO106" i="2"/>
  <c r="BP57" i="2"/>
  <c r="BJ97" i="2"/>
  <c r="CC119" i="2"/>
  <c r="CC48" i="2" s="1"/>
  <c r="BN102" i="2"/>
  <c r="BN112" i="2"/>
  <c r="BN122" i="2"/>
  <c r="BZ108" i="2"/>
  <c r="BK97" i="2"/>
  <c r="BZ57" i="2"/>
  <c r="BP73" i="2"/>
  <c r="BL110" i="2"/>
  <c r="BZ89" i="2"/>
  <c r="BK56" i="2"/>
  <c r="CE74" i="2"/>
  <c r="CC81" i="2"/>
  <c r="BR106" i="2"/>
  <c r="BK105" i="2"/>
  <c r="BJ73" i="2"/>
  <c r="BQ73" i="2"/>
  <c r="CC89" i="2"/>
  <c r="BN116" i="2"/>
  <c r="BN97" i="2"/>
  <c r="BN74" i="2"/>
  <c r="BP56" i="2"/>
  <c r="BZ76" i="2"/>
  <c r="CF77" i="2"/>
  <c r="CF106" i="2"/>
  <c r="CC116" i="2"/>
  <c r="CF86" i="2"/>
  <c r="BQ62" i="2"/>
  <c r="BQ17" i="2" s="1"/>
  <c r="BN57" i="2"/>
  <c r="BN93" i="2"/>
  <c r="BN118" i="2"/>
  <c r="BN75" i="2"/>
  <c r="BN82" i="2"/>
  <c r="BU64" i="2"/>
  <c r="BU81" i="2"/>
  <c r="CA106" i="2"/>
  <c r="CD100" i="2"/>
  <c r="CD115" i="2"/>
  <c r="BK114" i="2"/>
  <c r="CB55" i="2"/>
  <c r="BW45" i="2"/>
  <c r="BW46" i="2"/>
  <c r="BR69" i="2"/>
  <c r="BR82" i="2"/>
  <c r="BU92" i="2"/>
  <c r="BK102" i="2"/>
  <c r="BK94" i="2"/>
  <c r="BY68" i="2"/>
  <c r="BY108" i="2"/>
  <c r="CB87" i="2"/>
  <c r="CB64" i="2"/>
  <c r="BU78" i="2"/>
  <c r="CA86" i="2"/>
  <c r="BR61" i="2"/>
  <c r="BU100" i="2"/>
  <c r="BY62" i="2"/>
  <c r="BZ63" i="2"/>
  <c r="BZ67" i="2"/>
  <c r="BZ55" i="2"/>
  <c r="BZ71" i="2"/>
  <c r="BZ84" i="2"/>
  <c r="CA117" i="2"/>
  <c r="CE91" i="2"/>
  <c r="CE96" i="2"/>
  <c r="BR98" i="2"/>
  <c r="CA98" i="2"/>
  <c r="CE117" i="2"/>
  <c r="BK91" i="2"/>
  <c r="CB121" i="2"/>
  <c r="BR87" i="2"/>
  <c r="BU120" i="2"/>
  <c r="BR93" i="2"/>
  <c r="BT32" i="2"/>
  <c r="BT31" i="2"/>
  <c r="BT43" i="2"/>
  <c r="BT44" i="2"/>
  <c r="BK122" i="2"/>
  <c r="CA85" i="2"/>
  <c r="BK116" i="2"/>
  <c r="BU122" i="2"/>
  <c r="BT24" i="2"/>
  <c r="BT23" i="2"/>
  <c r="BY101" i="2"/>
  <c r="BY86" i="2"/>
  <c r="CA77" i="2"/>
  <c r="BK99" i="2"/>
  <c r="BU68" i="2"/>
  <c r="BL69" i="2"/>
  <c r="BR108" i="2"/>
  <c r="CA67" i="2"/>
  <c r="BK67" i="2"/>
  <c r="BL88" i="2"/>
  <c r="BK112" i="2"/>
  <c r="CB58" i="2"/>
  <c r="BR104" i="2"/>
  <c r="BR91" i="2"/>
  <c r="CA84" i="2"/>
  <c r="CA121" i="2"/>
  <c r="CB80" i="2"/>
  <c r="CB78" i="2"/>
  <c r="BK107" i="2"/>
  <c r="BR89" i="2"/>
  <c r="CA116" i="2"/>
  <c r="BW27" i="2"/>
  <c r="CB105" i="2"/>
  <c r="CA105" i="2"/>
  <c r="BW33" i="2"/>
  <c r="BW34" i="2"/>
  <c r="CB109" i="2"/>
  <c r="CD97" i="2"/>
  <c r="CC36" i="2"/>
  <c r="CA109" i="2"/>
  <c r="BK106" i="2"/>
  <c r="BL89" i="2"/>
  <c r="BR80" i="2"/>
  <c r="CD77" i="2"/>
  <c r="CA96" i="2"/>
  <c r="BZ104" i="2"/>
  <c r="BX71" i="2"/>
  <c r="CB63" i="2"/>
  <c r="BO111" i="2"/>
  <c r="BL78" i="2"/>
  <c r="BT33" i="2"/>
  <c r="BT34" i="2"/>
  <c r="BK80" i="2"/>
  <c r="CD61" i="2"/>
  <c r="CA65" i="2"/>
  <c r="BY58" i="2"/>
  <c r="BY75" i="2"/>
  <c r="BY71" i="2"/>
  <c r="BY57" i="2"/>
  <c r="BY63" i="2"/>
  <c r="BY55" i="2"/>
  <c r="BY66" i="2"/>
  <c r="BY65" i="2"/>
  <c r="BY74" i="2"/>
  <c r="BY81" i="2"/>
  <c r="CD109" i="2"/>
  <c r="BY89" i="2"/>
  <c r="BU84" i="2"/>
  <c r="BR72" i="2"/>
  <c r="BR81" i="2"/>
  <c r="CA88" i="2"/>
  <c r="BT48" i="2"/>
  <c r="BT47" i="2"/>
  <c r="CD74" i="2"/>
  <c r="CD83" i="2"/>
  <c r="BL75" i="2"/>
  <c r="BZ58" i="2"/>
  <c r="BY73" i="2"/>
  <c r="BR92" i="2"/>
  <c r="BR74" i="2"/>
  <c r="CB75" i="2"/>
  <c r="BY91" i="2"/>
  <c r="BR122" i="2"/>
  <c r="BY82" i="2"/>
  <c r="BY87" i="2"/>
  <c r="BK93" i="2"/>
  <c r="BK109" i="2"/>
  <c r="CD71" i="2"/>
  <c r="CD92" i="2"/>
  <c r="CB59" i="2"/>
  <c r="BY106" i="2"/>
  <c r="CD106" i="2"/>
  <c r="BU90" i="2"/>
  <c r="BU55" i="2"/>
  <c r="CD62" i="2"/>
  <c r="CA111" i="2"/>
  <c r="CB72" i="2"/>
  <c r="BU97" i="2"/>
  <c r="CE104" i="2"/>
  <c r="BR65" i="2"/>
  <c r="CB116" i="2"/>
  <c r="CB94" i="2"/>
  <c r="BR84" i="2"/>
  <c r="BZ59" i="2"/>
  <c r="BT26" i="2"/>
  <c r="BT25" i="2"/>
  <c r="BU70" i="2"/>
  <c r="BL94" i="2"/>
  <c r="CA80" i="2"/>
  <c r="BO89" i="2"/>
  <c r="BU56" i="2"/>
  <c r="BR58" i="2"/>
  <c r="BY83" i="2"/>
  <c r="BK89" i="2"/>
  <c r="CD120" i="2"/>
  <c r="CD90" i="2"/>
  <c r="BK72" i="2"/>
  <c r="BR112" i="2"/>
  <c r="BT45" i="2"/>
  <c r="BT46" i="2"/>
  <c r="BR107" i="2"/>
  <c r="BW19" i="2"/>
  <c r="BW20" i="2"/>
  <c r="CD98" i="2"/>
  <c r="BK65" i="2"/>
  <c r="BY80" i="2"/>
  <c r="CA97" i="2"/>
  <c r="BU59" i="2"/>
  <c r="BK88" i="2"/>
  <c r="BK59" i="2"/>
  <c r="BL68" i="2"/>
  <c r="BL105" i="2"/>
  <c r="BL111" i="2"/>
  <c r="BL60" i="2"/>
  <c r="BL95" i="2"/>
  <c r="BL96" i="2"/>
  <c r="BX107" i="2"/>
  <c r="CB103" i="2"/>
  <c r="BK77" i="2"/>
  <c r="CA59" i="2"/>
  <c r="CD95" i="2"/>
  <c r="BK100" i="2"/>
  <c r="BX61" i="2"/>
  <c r="BY99" i="2"/>
  <c r="CB96" i="2"/>
  <c r="BU107" i="2"/>
  <c r="BX82" i="2"/>
  <c r="BU57" i="2"/>
  <c r="BR118" i="2"/>
  <c r="BK83" i="2"/>
  <c r="BL66" i="2"/>
  <c r="CE107" i="2"/>
  <c r="BR97" i="2"/>
  <c r="BL72" i="2"/>
  <c r="BK95" i="2"/>
  <c r="CE109" i="2"/>
  <c r="BK74" i="2"/>
  <c r="CB73" i="2"/>
  <c r="BR71" i="2"/>
  <c r="BZ60" i="2"/>
  <c r="BR85" i="2"/>
  <c r="BX78" i="2"/>
  <c r="BO56" i="2"/>
  <c r="BO114" i="2"/>
  <c r="BY60" i="2"/>
  <c r="BX67" i="2"/>
  <c r="BX99" i="2"/>
  <c r="BO79" i="2"/>
  <c r="CE84" i="2"/>
  <c r="BZ70" i="2"/>
  <c r="BY120" i="2"/>
  <c r="BU93" i="2"/>
  <c r="CD78" i="2"/>
  <c r="BR114" i="2"/>
  <c r="BT27" i="2"/>
  <c r="BT28" i="2"/>
  <c r="BR75" i="2"/>
  <c r="BT14" i="2"/>
  <c r="BT15" i="2"/>
  <c r="BT13" i="2"/>
  <c r="BT16" i="2"/>
  <c r="CD68" i="2"/>
  <c r="CA104" i="2"/>
  <c r="BU105" i="2"/>
  <c r="BU108" i="2"/>
  <c r="CA110" i="2"/>
  <c r="CB107" i="2"/>
  <c r="CA64" i="2"/>
  <c r="BR101" i="2"/>
  <c r="CA112" i="2"/>
  <c r="CB110" i="2"/>
  <c r="BR117" i="2"/>
  <c r="CA114" i="2"/>
  <c r="CA93" i="2"/>
  <c r="BT42" i="2"/>
  <c r="BT41" i="2"/>
  <c r="BL97" i="2"/>
  <c r="BX106" i="2"/>
  <c r="CB89" i="2"/>
  <c r="CA87" i="2"/>
  <c r="BZ77" i="2"/>
  <c r="BT17" i="2"/>
  <c r="BT18" i="2"/>
  <c r="CD114" i="2"/>
  <c r="CA99" i="2"/>
  <c r="BR103" i="2"/>
  <c r="CA76" i="2"/>
  <c r="BZ66" i="2"/>
  <c r="BL65" i="2"/>
  <c r="BK117" i="2"/>
  <c r="BR113" i="2"/>
  <c r="BL73" i="2"/>
  <c r="BK96" i="2"/>
  <c r="BO83" i="2"/>
  <c r="BK73" i="2"/>
  <c r="BY90" i="2"/>
  <c r="CE115" i="2"/>
  <c r="CF95" i="2"/>
  <c r="CE59" i="2"/>
  <c r="BY113" i="2"/>
  <c r="BL79" i="2"/>
  <c r="BU67" i="2"/>
  <c r="BX57" i="2"/>
  <c r="BO121" i="2"/>
  <c r="BR120" i="2"/>
  <c r="CB82" i="2"/>
  <c r="BU85" i="2"/>
  <c r="BU109" i="2"/>
  <c r="BK63" i="2"/>
  <c r="BK118" i="2"/>
  <c r="BK55" i="2"/>
  <c r="BK79" i="2"/>
  <c r="BK75" i="2"/>
  <c r="BK68" i="2"/>
  <c r="BK71" i="2"/>
  <c r="BK57" i="2"/>
  <c r="BK120" i="2"/>
  <c r="BK101" i="2"/>
  <c r="BK60" i="2"/>
  <c r="BK119" i="2"/>
  <c r="BK62" i="2"/>
  <c r="BK70" i="2"/>
  <c r="CD67" i="2"/>
  <c r="CA120" i="2"/>
  <c r="BR121" i="2"/>
  <c r="CB71" i="2"/>
  <c r="BR86" i="2"/>
  <c r="CA122" i="2"/>
  <c r="CD85" i="2"/>
  <c r="BL71" i="2"/>
  <c r="CA91" i="2"/>
  <c r="BU77" i="2"/>
  <c r="CA90" i="2"/>
  <c r="CA94" i="2"/>
  <c r="CD63" i="2"/>
  <c r="BL93" i="2"/>
  <c r="BT19" i="2"/>
  <c r="BT20" i="2"/>
  <c r="BY118" i="2"/>
  <c r="CA95" i="2"/>
  <c r="BZ100" i="2"/>
  <c r="CD88" i="2"/>
  <c r="CF79" i="2"/>
  <c r="CD56" i="2"/>
  <c r="CF69" i="2"/>
  <c r="CD107" i="2"/>
  <c r="BR109" i="2"/>
  <c r="BR88" i="2"/>
  <c r="BR95" i="2"/>
  <c r="BR59" i="2"/>
  <c r="BR67" i="2"/>
  <c r="BR76" i="2"/>
  <c r="BR110" i="2"/>
  <c r="BR83" i="2"/>
  <c r="CD119" i="2"/>
  <c r="CB56" i="2"/>
  <c r="CB84" i="2"/>
  <c r="CB119" i="2"/>
  <c r="CB60" i="2"/>
  <c r="CB68" i="2"/>
  <c r="CB113" i="2"/>
  <c r="CB115" i="2"/>
  <c r="CB95" i="2"/>
  <c r="CB102" i="2"/>
  <c r="BU91" i="2"/>
  <c r="BU58" i="2"/>
  <c r="CD104" i="2"/>
  <c r="BX86" i="2"/>
  <c r="BX111" i="2"/>
  <c r="BR90" i="2"/>
  <c r="BR66" i="2"/>
  <c r="CD89" i="2"/>
  <c r="BY94" i="2"/>
  <c r="CE78" i="2"/>
  <c r="CE25" i="2" s="1"/>
  <c r="CE120" i="2"/>
  <c r="CE57" i="2"/>
  <c r="CE112" i="2"/>
  <c r="CE56" i="2"/>
  <c r="CE65" i="2"/>
  <c r="CE106" i="2"/>
  <c r="CE73" i="2"/>
  <c r="CE85" i="2"/>
  <c r="CE62" i="2"/>
  <c r="CE82" i="2"/>
  <c r="CE70" i="2"/>
  <c r="CE100" i="2"/>
  <c r="CE92" i="2"/>
  <c r="CD112" i="2"/>
  <c r="BY107" i="2"/>
  <c r="BX64" i="2"/>
  <c r="CA82" i="2"/>
  <c r="CE81" i="2"/>
  <c r="BY111" i="2"/>
  <c r="BU63" i="2"/>
  <c r="BO72" i="2"/>
  <c r="BX92" i="2"/>
  <c r="BZ93" i="2"/>
  <c r="CB122" i="2"/>
  <c r="CF91" i="2"/>
  <c r="BX96" i="2"/>
  <c r="CF118" i="2"/>
  <c r="BU119" i="2"/>
  <c r="BU114" i="2"/>
  <c r="BU65" i="2"/>
  <c r="CB77" i="2"/>
  <c r="CB88" i="2"/>
  <c r="CD72" i="2"/>
  <c r="BX66" i="2"/>
  <c r="BX81" i="2"/>
  <c r="BX74" i="2"/>
  <c r="BX95" i="2"/>
  <c r="BX91" i="2"/>
  <c r="BX58" i="2"/>
  <c r="BK110" i="2"/>
  <c r="BU121" i="2"/>
  <c r="BX102" i="2"/>
  <c r="CB111" i="2"/>
  <c r="CA79" i="2"/>
  <c r="CD110" i="2"/>
  <c r="BY114" i="2"/>
  <c r="BX65" i="2"/>
  <c r="CB69" i="2"/>
  <c r="BK58" i="2"/>
  <c r="BZ94" i="2"/>
  <c r="CD81" i="2"/>
  <c r="BX104" i="2"/>
  <c r="BU74" i="2"/>
  <c r="CF55" i="2"/>
  <c r="BU112" i="2"/>
  <c r="BR115" i="2"/>
  <c r="BZ98" i="2"/>
  <c r="BL83" i="2"/>
  <c r="BR111" i="2"/>
  <c r="BX117" i="2"/>
  <c r="BP114" i="2"/>
  <c r="BX105" i="2"/>
  <c r="CF89" i="2"/>
  <c r="CF31" i="2" s="1"/>
  <c r="BU60" i="2"/>
  <c r="BZ97" i="2"/>
  <c r="CF90" i="2"/>
  <c r="BR70" i="2"/>
  <c r="BT40" i="2"/>
  <c r="BT39" i="2"/>
  <c r="CF24" i="2"/>
  <c r="CF23" i="2"/>
  <c r="BT21" i="2"/>
  <c r="BT22" i="2"/>
  <c r="CA103" i="2"/>
  <c r="CA63" i="2"/>
  <c r="CA55" i="2"/>
  <c r="CA71" i="2"/>
  <c r="CA60" i="2"/>
  <c r="CA57" i="2"/>
  <c r="CA107" i="2"/>
  <c r="CA113" i="2"/>
  <c r="CA70" i="2"/>
  <c r="CA62" i="2"/>
  <c r="CA68" i="2"/>
  <c r="CA119" i="2"/>
  <c r="CD57" i="2"/>
  <c r="CD73" i="2"/>
  <c r="CD91" i="2"/>
  <c r="CD105" i="2"/>
  <c r="CD93" i="2"/>
  <c r="CD99" i="2"/>
  <c r="CD65" i="2"/>
  <c r="BT37" i="2"/>
  <c r="BT38" i="2"/>
  <c r="BU89" i="2"/>
  <c r="BK69" i="2"/>
  <c r="BU82" i="2"/>
  <c r="CB70" i="2"/>
  <c r="BK76" i="2"/>
  <c r="CD102" i="2"/>
  <c r="CA101" i="2"/>
  <c r="BR105" i="2"/>
  <c r="BU87" i="2"/>
  <c r="CB91" i="2"/>
  <c r="BU103" i="2"/>
  <c r="CB108" i="2"/>
  <c r="BX103" i="2"/>
  <c r="BK84" i="2"/>
  <c r="CA89" i="2"/>
  <c r="BY110" i="2"/>
  <c r="CA58" i="2"/>
  <c r="BY115" i="2"/>
  <c r="BY112" i="2"/>
  <c r="BU79" i="2"/>
  <c r="BZ82" i="2"/>
  <c r="BK115" i="2"/>
  <c r="BO93" i="2"/>
  <c r="BO64" i="2"/>
  <c r="BO80" i="2"/>
  <c r="BO65" i="2"/>
  <c r="BO57" i="2"/>
  <c r="BO70" i="2"/>
  <c r="BO78" i="2"/>
  <c r="BO73" i="2"/>
  <c r="BO90" i="2"/>
  <c r="BO91" i="2"/>
  <c r="BO62" i="2"/>
  <c r="CB86" i="2"/>
  <c r="CB90" i="2"/>
  <c r="CA75" i="2"/>
  <c r="BR68" i="2"/>
  <c r="CD87" i="2"/>
  <c r="BU69" i="2"/>
  <c r="BX79" i="2"/>
  <c r="BZ91" i="2"/>
  <c r="CB83" i="2"/>
  <c r="CD118" i="2"/>
  <c r="BY84" i="2"/>
  <c r="BP104" i="2"/>
  <c r="CE63" i="2"/>
  <c r="CF114" i="2"/>
  <c r="BL61" i="2"/>
  <c r="BW23" i="2"/>
  <c r="BW24" i="2"/>
  <c r="BY79" i="2"/>
  <c r="BL64" i="2"/>
  <c r="CD58" i="2"/>
  <c r="BY67" i="2"/>
  <c r="BK82" i="2"/>
  <c r="BY105" i="2"/>
  <c r="BR79" i="2"/>
  <c r="CD64" i="2"/>
  <c r="BR94" i="2"/>
  <c r="BY116" i="2"/>
  <c r="BK85" i="2"/>
  <c r="CD116" i="2"/>
  <c r="BU104" i="2"/>
  <c r="BO105" i="2"/>
  <c r="BU106" i="2"/>
  <c r="BX101" i="2"/>
  <c r="CB120" i="2"/>
  <c r="BK113" i="2"/>
  <c r="BU110" i="2"/>
  <c r="BO61" i="2"/>
  <c r="BU73" i="2"/>
  <c r="BO112" i="2"/>
  <c r="BL103" i="2"/>
  <c r="BX18" i="2"/>
  <c r="BX17" i="2"/>
  <c r="BR60" i="2"/>
  <c r="BR62" i="2"/>
  <c r="BU101" i="2"/>
  <c r="BR99" i="2"/>
  <c r="BK104" i="2"/>
  <c r="CD117" i="2"/>
  <c r="BU76" i="2"/>
  <c r="CD94" i="2"/>
  <c r="CB117" i="2"/>
  <c r="CA78" i="2"/>
  <c r="BX113" i="2"/>
  <c r="BW47" i="2"/>
  <c r="CD69" i="2"/>
  <c r="CD101" i="2"/>
  <c r="BU72" i="2"/>
  <c r="BX120" i="2"/>
  <c r="BL104" i="2"/>
  <c r="BY77" i="2"/>
  <c r="BX90" i="2"/>
  <c r="BL120" i="2"/>
  <c r="BT35" i="2"/>
  <c r="BT36" i="2"/>
  <c r="BL76" i="2"/>
  <c r="BK90" i="2"/>
  <c r="BX68" i="2"/>
  <c r="CD121" i="2"/>
  <c r="BK61" i="2"/>
  <c r="CA118" i="2"/>
  <c r="BY59" i="2"/>
  <c r="BL122" i="2"/>
  <c r="BZ79" i="2"/>
  <c r="BZ80" i="2"/>
  <c r="CB92" i="2"/>
  <c r="BZ92" i="2"/>
  <c r="BL116" i="2"/>
  <c r="CA83" i="2"/>
  <c r="BR78" i="2"/>
  <c r="CE66" i="2"/>
  <c r="BP119" i="2"/>
  <c r="CE119" i="2"/>
  <c r="BP87" i="2"/>
  <c r="BP78" i="2"/>
  <c r="BY109" i="2"/>
  <c r="CE102" i="2"/>
  <c r="BZ69" i="2"/>
  <c r="BY64" i="2"/>
  <c r="BO68" i="2"/>
  <c r="CA74" i="2"/>
  <c r="BL112" i="2"/>
  <c r="BJ92" i="2"/>
  <c r="BJ90" i="2"/>
  <c r="BJ74" i="2"/>
  <c r="BJ58" i="2"/>
  <c r="BJ15" i="2" s="1"/>
  <c r="BJ108" i="2"/>
  <c r="BP99" i="2"/>
  <c r="BJ113" i="2"/>
  <c r="BU83" i="2"/>
  <c r="BR77" i="2"/>
  <c r="BK66" i="2"/>
  <c r="CD80" i="2"/>
  <c r="CA115" i="2"/>
  <c r="CA100" i="2"/>
  <c r="BY78" i="2"/>
  <c r="BL90" i="2"/>
  <c r="BY92" i="2"/>
  <c r="BK78" i="2"/>
  <c r="BU113" i="2"/>
  <c r="BX94" i="2"/>
  <c r="CB104" i="2"/>
  <c r="BK121" i="2"/>
  <c r="BK92" i="2"/>
  <c r="BU117" i="2"/>
  <c r="BX98" i="2"/>
  <c r="CE58" i="2"/>
  <c r="CB106" i="2"/>
  <c r="CE71" i="2"/>
  <c r="BL63" i="2"/>
  <c r="BY85" i="2"/>
  <c r="BU116" i="2"/>
  <c r="BU61" i="2"/>
  <c r="BY72" i="2"/>
  <c r="CB66" i="2"/>
  <c r="BR102" i="2"/>
  <c r="BL121" i="2"/>
  <c r="BU75" i="2"/>
  <c r="BX88" i="2"/>
  <c r="BZ122" i="2"/>
  <c r="BL100" i="2"/>
  <c r="CD113" i="2"/>
  <c r="BZ56" i="2"/>
  <c r="BR57" i="2"/>
  <c r="BU94" i="2"/>
  <c r="BZ86" i="2"/>
  <c r="CB81" i="2"/>
  <c r="CF115" i="2"/>
  <c r="BZ102" i="2"/>
  <c r="BZ37" i="2" s="1"/>
  <c r="CD55" i="2"/>
  <c r="BU96" i="2"/>
  <c r="BP69" i="2"/>
  <c r="BU102" i="2"/>
  <c r="BX83" i="2"/>
  <c r="BZ96" i="2"/>
  <c r="BL117" i="2"/>
  <c r="CE68" i="2"/>
  <c r="CD59" i="2"/>
  <c r="CE61" i="2"/>
  <c r="BO74" i="2"/>
  <c r="BO75" i="2"/>
  <c r="BT29" i="2"/>
  <c r="BT30" i="2"/>
  <c r="BZ81" i="2"/>
  <c r="BK103" i="2"/>
  <c r="BZ95" i="2"/>
  <c r="BU80" i="2"/>
  <c r="BP120" i="2"/>
  <c r="CF120" i="2"/>
  <c r="CF38" i="2" l="1"/>
  <c r="BW29" i="2"/>
  <c r="BS45" i="2"/>
  <c r="BO14" i="2"/>
  <c r="CC29" i="2"/>
  <c r="CE31" i="2"/>
  <c r="CC39" i="2"/>
  <c r="CC20" i="2"/>
  <c r="BW16" i="2"/>
  <c r="BO42" i="2"/>
  <c r="BV36" i="2"/>
  <c r="BL41" i="2"/>
  <c r="BV14" i="2"/>
  <c r="BP41" i="2"/>
  <c r="CC32" i="2"/>
  <c r="CF44" i="2"/>
  <c r="BY35" i="2"/>
  <c r="BQ18" i="2"/>
  <c r="BV37" i="2"/>
  <c r="BV19" i="2"/>
  <c r="BM40" i="2"/>
  <c r="BS48" i="2"/>
  <c r="BS41" i="2"/>
  <c r="BM32" i="2"/>
  <c r="BM25" i="2"/>
  <c r="BV39" i="2"/>
  <c r="BN17" i="2"/>
  <c r="BV34" i="2"/>
  <c r="BQ19" i="2"/>
  <c r="BS25" i="2"/>
  <c r="CF29" i="2"/>
  <c r="BJ28" i="2"/>
  <c r="BV27" i="2"/>
  <c r="BM46" i="2"/>
  <c r="CC34" i="2"/>
  <c r="BZ40" i="2"/>
  <c r="BW42" i="2"/>
  <c r="BL42" i="2"/>
  <c r="BQ30" i="2"/>
  <c r="BJ46" i="2"/>
  <c r="BV48" i="2"/>
  <c r="BM28" i="2"/>
  <c r="BS19" i="2"/>
  <c r="BV40" i="2"/>
  <c r="CC21" i="2"/>
  <c r="BM39" i="2"/>
  <c r="BS22" i="2"/>
  <c r="BM16" i="2"/>
  <c r="BN31" i="2"/>
  <c r="BO41" i="2"/>
  <c r="BS21" i="2"/>
  <c r="BQ42" i="2"/>
  <c r="BZ47" i="2"/>
  <c r="BN44" i="2"/>
  <c r="BV28" i="2"/>
  <c r="BJ38" i="2"/>
  <c r="BK44" i="2"/>
  <c r="BS24" i="2"/>
  <c r="BJ39" i="2"/>
  <c r="BM44" i="2"/>
  <c r="BS44" i="2"/>
  <c r="CF47" i="2"/>
  <c r="CC24" i="2"/>
  <c r="CC14" i="2"/>
  <c r="BP42" i="2"/>
  <c r="CE36" i="2"/>
  <c r="CD26" i="2"/>
  <c r="BP39" i="2"/>
  <c r="BS17" i="2"/>
  <c r="BV29" i="2"/>
  <c r="BW25" i="2"/>
  <c r="BV45" i="2"/>
  <c r="BV13" i="2"/>
  <c r="BM30" i="2"/>
  <c r="BS34" i="2"/>
  <c r="BS29" i="2"/>
  <c r="BW13" i="2"/>
  <c r="BP35" i="2"/>
  <c r="BS42" i="2"/>
  <c r="BQ32" i="2"/>
  <c r="BJ21" i="2"/>
  <c r="BZ45" i="2"/>
  <c r="BW14" i="2"/>
  <c r="BQ36" i="2"/>
  <c r="BM43" i="2"/>
  <c r="BJ44" i="2"/>
  <c r="CC15" i="2"/>
  <c r="CC37" i="2"/>
  <c r="BQ45" i="2"/>
  <c r="BP18" i="2"/>
  <c r="BV23" i="2"/>
  <c r="BS16" i="2"/>
  <c r="BV18" i="2"/>
  <c r="BM26" i="2"/>
  <c r="BP24" i="2"/>
  <c r="BV31" i="2"/>
  <c r="BV26" i="2"/>
  <c r="CC41" i="2"/>
  <c r="CF26" i="2"/>
  <c r="BP30" i="2"/>
  <c r="BX19" i="2"/>
  <c r="BV32" i="2"/>
  <c r="BL37" i="2"/>
  <c r="BM24" i="2"/>
  <c r="CF22" i="2"/>
  <c r="BM47" i="2"/>
  <c r="CC16" i="2"/>
  <c r="BZ32" i="2"/>
  <c r="CC46" i="2"/>
  <c r="BJ27" i="2"/>
  <c r="BJ18" i="2"/>
  <c r="CF18" i="2"/>
  <c r="BM17" i="2"/>
  <c r="BS26" i="2"/>
  <c r="BS37" i="2"/>
  <c r="BV42" i="2"/>
  <c r="BJ30" i="2"/>
  <c r="BV33" i="2"/>
  <c r="BM38" i="2"/>
  <c r="BN21" i="2"/>
  <c r="BS47" i="2"/>
  <c r="BM45" i="2"/>
  <c r="BJ48" i="2"/>
  <c r="BS31" i="2"/>
  <c r="BJ42" i="2"/>
  <c r="BO45" i="2"/>
  <c r="BO46" i="2"/>
  <c r="BS43" i="2"/>
  <c r="BS23" i="2"/>
  <c r="BP16" i="2"/>
  <c r="BS39" i="2"/>
  <c r="BW22" i="2"/>
  <c r="BJ47" i="2"/>
  <c r="BJ26" i="2"/>
  <c r="BJ19" i="2"/>
  <c r="BQ21" i="2"/>
  <c r="CC27" i="2"/>
  <c r="BM48" i="2"/>
  <c r="BQ47" i="2"/>
  <c r="BS46" i="2"/>
  <c r="BJ37" i="2"/>
  <c r="BW44" i="2"/>
  <c r="BN22" i="2"/>
  <c r="CC26" i="2"/>
  <c r="BM31" i="2"/>
  <c r="BP33" i="2"/>
  <c r="BM35" i="2"/>
  <c r="BS28" i="2"/>
  <c r="BS35" i="2"/>
  <c r="BW43" i="2"/>
  <c r="BO16" i="2"/>
  <c r="BQ34" i="2"/>
  <c r="BJ20" i="2"/>
  <c r="BJ32" i="2"/>
  <c r="BQ31" i="2"/>
  <c r="BN25" i="2"/>
  <c r="BQ28" i="2"/>
  <c r="BV43" i="2"/>
  <c r="BO13" i="2"/>
  <c r="BJ22" i="2"/>
  <c r="BV38" i="2"/>
  <c r="BS30" i="2"/>
  <c r="BS15" i="2"/>
  <c r="BP19" i="2"/>
  <c r="BQ15" i="2"/>
  <c r="BW32" i="2"/>
  <c r="BW31" i="2"/>
  <c r="BS20" i="2"/>
  <c r="BQ38" i="2"/>
  <c r="BJ40" i="2"/>
  <c r="BM22" i="2"/>
  <c r="BL13" i="2"/>
  <c r="BO36" i="2"/>
  <c r="BM29" i="2"/>
  <c r="BP22" i="2"/>
  <c r="BV30" i="2"/>
  <c r="BP29" i="2"/>
  <c r="BM33" i="2"/>
  <c r="BP45" i="2"/>
  <c r="BV20" i="2"/>
  <c r="BW35" i="2"/>
  <c r="CC43" i="2"/>
  <c r="BY47" i="2"/>
  <c r="BS27" i="2"/>
  <c r="BP23" i="2"/>
  <c r="BM13" i="2"/>
  <c r="BM23" i="2"/>
  <c r="BM37" i="2"/>
  <c r="BO35" i="2"/>
  <c r="BW17" i="2"/>
  <c r="BV24" i="2"/>
  <c r="BS33" i="2"/>
  <c r="CE43" i="2"/>
  <c r="BS38" i="2"/>
  <c r="BO38" i="2"/>
  <c r="BP46" i="2"/>
  <c r="BQ25" i="2"/>
  <c r="BN18" i="2"/>
  <c r="BV25" i="2"/>
  <c r="BQ20" i="2"/>
  <c r="CB38" i="2"/>
  <c r="BQ35" i="2"/>
  <c r="BM41" i="2"/>
  <c r="BV16" i="2"/>
  <c r="BJ25" i="2"/>
  <c r="BX16" i="2"/>
  <c r="BO48" i="2"/>
  <c r="BM27" i="2"/>
  <c r="BM42" i="2"/>
  <c r="BQ40" i="2"/>
  <c r="BO15" i="2"/>
  <c r="BM34" i="2"/>
  <c r="BV15" i="2"/>
  <c r="BL16" i="2"/>
  <c r="BJ29" i="2"/>
  <c r="BM20" i="2"/>
  <c r="BW39" i="2"/>
  <c r="BU35" i="2"/>
  <c r="CE30" i="2"/>
  <c r="BZ43" i="2"/>
  <c r="BO37" i="2"/>
  <c r="BS18" i="2"/>
  <c r="BQ37" i="2"/>
  <c r="BN20" i="2"/>
  <c r="BU44" i="2"/>
  <c r="BN19" i="2"/>
  <c r="BW15" i="2"/>
  <c r="BN40" i="2"/>
  <c r="BU45" i="2"/>
  <c r="CD27" i="2"/>
  <c r="BJ24" i="2"/>
  <c r="BV47" i="2"/>
  <c r="BJ45" i="2"/>
  <c r="BS40" i="2"/>
  <c r="BM36" i="2"/>
  <c r="BV44" i="2"/>
  <c r="BN33" i="2"/>
  <c r="BZ29" i="2"/>
  <c r="BL31" i="2"/>
  <c r="BJ33" i="2"/>
  <c r="BO40" i="2"/>
  <c r="BP43" i="2"/>
  <c r="BS32" i="2"/>
  <c r="BQ33" i="2"/>
  <c r="BP36" i="2"/>
  <c r="BW30" i="2"/>
  <c r="BX26" i="2"/>
  <c r="BV41" i="2"/>
  <c r="CF42" i="2"/>
  <c r="BW26" i="2"/>
  <c r="BM21" i="2"/>
  <c r="BM18" i="2"/>
  <c r="BP34" i="2"/>
  <c r="BQ46" i="2"/>
  <c r="BV22" i="2"/>
  <c r="BS36" i="2"/>
  <c r="BV17" i="2"/>
  <c r="BQ14" i="2"/>
  <c r="BQ29" i="2"/>
  <c r="BM14" i="2"/>
  <c r="CF40" i="2"/>
  <c r="BL45" i="2"/>
  <c r="BQ13" i="2"/>
  <c r="BM15" i="2"/>
  <c r="BL22" i="2"/>
  <c r="BQ44" i="2"/>
  <c r="BP20" i="2"/>
  <c r="BN43" i="2"/>
  <c r="BW38" i="2"/>
  <c r="BS14" i="2"/>
  <c r="BO22" i="2"/>
  <c r="BP40" i="2"/>
  <c r="BV46" i="2"/>
  <c r="BS13" i="2"/>
  <c r="BN29" i="2"/>
  <c r="BL38" i="2"/>
  <c r="BN48" i="2"/>
  <c r="BJ36" i="2"/>
  <c r="BP17" i="2"/>
  <c r="BO19" i="2"/>
  <c r="BN47" i="2"/>
  <c r="BL48" i="2"/>
  <c r="BN41" i="2"/>
  <c r="BU38" i="2"/>
  <c r="BU36" i="2"/>
  <c r="BP27" i="2"/>
  <c r="BL18" i="2"/>
  <c r="BO17" i="2"/>
  <c r="BP25" i="2"/>
  <c r="BP15" i="2"/>
  <c r="BL14" i="2"/>
  <c r="BP13" i="2"/>
  <c r="BZ41" i="2"/>
  <c r="BZ25" i="2"/>
  <c r="BP14" i="2"/>
  <c r="BQ23" i="2"/>
  <c r="CC17" i="2"/>
  <c r="BQ24" i="2"/>
  <c r="BR14" i="2"/>
  <c r="BL33" i="2"/>
  <c r="BP26" i="2"/>
  <c r="BX45" i="2"/>
  <c r="BO21" i="2"/>
  <c r="CB21" i="2"/>
  <c r="CD25" i="2"/>
  <c r="BR19" i="2"/>
  <c r="BN38" i="2"/>
  <c r="BN37" i="2"/>
  <c r="BQ27" i="2"/>
  <c r="BU37" i="2"/>
  <c r="BR15" i="2"/>
  <c r="BN42" i="2"/>
  <c r="CE40" i="2"/>
  <c r="BN35" i="2"/>
  <c r="BN36" i="2"/>
  <c r="CC47" i="2"/>
  <c r="BY39" i="2"/>
  <c r="BO24" i="2"/>
  <c r="BL34" i="2"/>
  <c r="BN32" i="2"/>
  <c r="BO31" i="2"/>
  <c r="BX25" i="2"/>
  <c r="CF21" i="2"/>
  <c r="BL47" i="2"/>
  <c r="BN26" i="2"/>
  <c r="BK43" i="2"/>
  <c r="CE21" i="2"/>
  <c r="BZ42" i="2"/>
  <c r="BL17" i="2"/>
  <c r="BO47" i="2"/>
  <c r="BN39" i="2"/>
  <c r="CE27" i="2"/>
  <c r="CE14" i="2"/>
  <c r="CD39" i="2"/>
  <c r="BL32" i="2"/>
  <c r="BN28" i="2"/>
  <c r="BN27" i="2"/>
  <c r="BX31" i="2"/>
  <c r="BX47" i="2"/>
  <c r="BR16" i="2"/>
  <c r="BR48" i="2"/>
  <c r="BJ35" i="2"/>
  <c r="BN23" i="2"/>
  <c r="BN24" i="2"/>
  <c r="BU24" i="2"/>
  <c r="BM19" i="2"/>
  <c r="CE22" i="2"/>
  <c r="BX20" i="2"/>
  <c r="CE28" i="2"/>
  <c r="BN34" i="2"/>
  <c r="CE37" i="2"/>
  <c r="BN15" i="2"/>
  <c r="BN13" i="2"/>
  <c r="BN16" i="2"/>
  <c r="BN14" i="2"/>
  <c r="BN30" i="2"/>
  <c r="BJ41" i="2"/>
  <c r="CE16" i="2"/>
  <c r="CD43" i="2"/>
  <c r="CB28" i="2"/>
  <c r="BQ39" i="2"/>
  <c r="BK31" i="2"/>
  <c r="CE13" i="2"/>
  <c r="CC18" i="2"/>
  <c r="BP28" i="2"/>
  <c r="CE29" i="2"/>
  <c r="BJ14" i="2"/>
  <c r="CF39" i="2"/>
  <c r="BX15" i="2"/>
  <c r="BL15" i="2"/>
  <c r="BN46" i="2"/>
  <c r="BN45" i="2"/>
  <c r="CE38" i="2"/>
  <c r="BX39" i="2"/>
  <c r="BX40" i="2"/>
  <c r="CB33" i="2"/>
  <c r="CB34" i="2"/>
  <c r="CB47" i="2"/>
  <c r="CB48" i="2"/>
  <c r="CD41" i="2"/>
  <c r="CD42" i="2"/>
  <c r="CE17" i="2"/>
  <c r="CE18" i="2"/>
  <c r="BX42" i="2"/>
  <c r="BX41" i="2"/>
  <c r="BZ18" i="2"/>
  <c r="BZ17" i="2"/>
  <c r="BL21" i="2"/>
  <c r="CF32" i="2"/>
  <c r="BY22" i="2"/>
  <c r="BY21" i="2"/>
  <c r="CA25" i="2"/>
  <c r="CA26" i="2"/>
  <c r="BU32" i="2"/>
  <c r="BU31" i="2"/>
  <c r="CA23" i="2"/>
  <c r="CA24" i="2"/>
  <c r="BX34" i="2"/>
  <c r="BX33" i="2"/>
  <c r="BY42" i="2"/>
  <c r="BY41" i="2"/>
  <c r="CE44" i="2"/>
  <c r="CF35" i="2"/>
  <c r="CF36" i="2"/>
  <c r="BY33" i="2"/>
  <c r="BY34" i="2"/>
  <c r="BL25" i="2"/>
  <c r="BL26" i="2"/>
  <c r="BY48" i="2"/>
  <c r="BU14" i="2"/>
  <c r="BU15" i="2"/>
  <c r="BU13" i="2"/>
  <c r="BU16" i="2"/>
  <c r="BZ28" i="2"/>
  <c r="BZ27" i="2"/>
  <c r="BY31" i="2"/>
  <c r="BY32" i="2"/>
  <c r="BX29" i="2"/>
  <c r="BX30" i="2"/>
  <c r="BY28" i="2"/>
  <c r="BY27" i="2"/>
  <c r="BU27" i="2"/>
  <c r="BU28" i="2"/>
  <c r="CA13" i="2"/>
  <c r="CA16" i="2"/>
  <c r="CA14" i="2"/>
  <c r="CA15" i="2"/>
  <c r="BX36" i="2"/>
  <c r="BX35" i="2"/>
  <c r="BK32" i="2"/>
  <c r="CA33" i="2"/>
  <c r="CA34" i="2"/>
  <c r="CE46" i="2"/>
  <c r="CE45" i="2"/>
  <c r="CB41" i="2"/>
  <c r="CB42" i="2"/>
  <c r="BR25" i="2"/>
  <c r="BR26" i="2"/>
  <c r="BK36" i="2"/>
  <c r="BK35" i="2"/>
  <c r="BL36" i="2"/>
  <c r="BL35" i="2"/>
  <c r="CD30" i="2"/>
  <c r="CD29" i="2"/>
  <c r="BZ30" i="2"/>
  <c r="BL46" i="2"/>
  <c r="BL28" i="2"/>
  <c r="BL27" i="2"/>
  <c r="BU39" i="2"/>
  <c r="BU40" i="2"/>
  <c r="BU42" i="2"/>
  <c r="BU41" i="2"/>
  <c r="BY18" i="2"/>
  <c r="BY17" i="2"/>
  <c r="CD38" i="2"/>
  <c r="CD37" i="2"/>
  <c r="BL23" i="2"/>
  <c r="BL24" i="2"/>
  <c r="BU23" i="2"/>
  <c r="BR33" i="2"/>
  <c r="BR34" i="2"/>
  <c r="BK37" i="2"/>
  <c r="BK38" i="2"/>
  <c r="CB37" i="2"/>
  <c r="BR24" i="2"/>
  <c r="BR23" i="2"/>
  <c r="CF27" i="2"/>
  <c r="CF28" i="2"/>
  <c r="BK48" i="2"/>
  <c r="BK47" i="2"/>
  <c r="BY37" i="2"/>
  <c r="BY38" i="2"/>
  <c r="BY30" i="2"/>
  <c r="BY29" i="2"/>
  <c r="CB17" i="2"/>
  <c r="CB18" i="2"/>
  <c r="BU43" i="2"/>
  <c r="CE26" i="2"/>
  <c r="BY40" i="2"/>
  <c r="BY46" i="2"/>
  <c r="BY45" i="2"/>
  <c r="CA39" i="2"/>
  <c r="CA40" i="2"/>
  <c r="BL30" i="2"/>
  <c r="BL29" i="2"/>
  <c r="BR40" i="2"/>
  <c r="BR39" i="2"/>
  <c r="BL44" i="2"/>
  <c r="BL43" i="2"/>
  <c r="BO43" i="2"/>
  <c r="BO44" i="2"/>
  <c r="CE33" i="2"/>
  <c r="CE34" i="2"/>
  <c r="BU21" i="2"/>
  <c r="BU22" i="2"/>
  <c r="BP48" i="2"/>
  <c r="BP47" i="2"/>
  <c r="BZ36" i="2"/>
  <c r="BZ35" i="2"/>
  <c r="CB39" i="2"/>
  <c r="CB40" i="2"/>
  <c r="CB22" i="2"/>
  <c r="CF46" i="2"/>
  <c r="CF45" i="2"/>
  <c r="CA46" i="2"/>
  <c r="CA45" i="2"/>
  <c r="BU29" i="2"/>
  <c r="BU30" i="2"/>
  <c r="BO33" i="2"/>
  <c r="BO34" i="2"/>
  <c r="CF33" i="2"/>
  <c r="CF34" i="2"/>
  <c r="CA38" i="2"/>
  <c r="CA37" i="2"/>
  <c r="BO27" i="2"/>
  <c r="BO28" i="2"/>
  <c r="CE41" i="2"/>
  <c r="CE42" i="2"/>
  <c r="CD23" i="2"/>
  <c r="CD24" i="2"/>
  <c r="CB20" i="2"/>
  <c r="CB19" i="2"/>
  <c r="CD28" i="2"/>
  <c r="CB13" i="2"/>
  <c r="CB16" i="2"/>
  <c r="CB14" i="2"/>
  <c r="CB15" i="2"/>
  <c r="BL39" i="2"/>
  <c r="BL40" i="2"/>
  <c r="BR45" i="2"/>
  <c r="BR46" i="2"/>
  <c r="BX32" i="2"/>
  <c r="CD44" i="2"/>
  <c r="BX37" i="2"/>
  <c r="BX38" i="2"/>
  <c r="BY16" i="2"/>
  <c r="BY15" i="2"/>
  <c r="BY14" i="2"/>
  <c r="BY13" i="2"/>
  <c r="BX23" i="2"/>
  <c r="BX24" i="2"/>
  <c r="BX46" i="2"/>
  <c r="CF48" i="2"/>
  <c r="CA41" i="2"/>
  <c r="CA42" i="2"/>
  <c r="CD15" i="2"/>
  <c r="CD13" i="2"/>
  <c r="CD14" i="2"/>
  <c r="CD16" i="2"/>
  <c r="BR43" i="2"/>
  <c r="BR44" i="2"/>
  <c r="BR37" i="2"/>
  <c r="BR38" i="2"/>
  <c r="CD33" i="2"/>
  <c r="CD34" i="2"/>
  <c r="BL20" i="2"/>
  <c r="BL19" i="2"/>
  <c r="BP38" i="2"/>
  <c r="BP37" i="2"/>
  <c r="CE19" i="2"/>
  <c r="CE20" i="2"/>
  <c r="BU34" i="2"/>
  <c r="BU33" i="2"/>
  <c r="CD47" i="2"/>
  <c r="CD48" i="2"/>
  <c r="CA36" i="2"/>
  <c r="CA35" i="2"/>
  <c r="CB23" i="2"/>
  <c r="CB24" i="2"/>
  <c r="BX21" i="2"/>
  <c r="BX22" i="2"/>
  <c r="BK29" i="2"/>
  <c r="BK30" i="2"/>
  <c r="BR41" i="2"/>
  <c r="BR42" i="2"/>
  <c r="BR20" i="2"/>
  <c r="BY20" i="2"/>
  <c r="BY19" i="2"/>
  <c r="BO23" i="2"/>
  <c r="BR32" i="2"/>
  <c r="BR31" i="2"/>
  <c r="CD46" i="2"/>
  <c r="CD45" i="2"/>
  <c r="BR47" i="2"/>
  <c r="CE48" i="2"/>
  <c r="CE47" i="2"/>
  <c r="BX28" i="2"/>
  <c r="BX27" i="2"/>
  <c r="BY44" i="2"/>
  <c r="BY43" i="2"/>
  <c r="BU18" i="2"/>
  <c r="BU17" i="2"/>
  <c r="BK39" i="2"/>
  <c r="BK40" i="2"/>
  <c r="CE24" i="2"/>
  <c r="CE23" i="2"/>
  <c r="CF15" i="2"/>
  <c r="CF13" i="2"/>
  <c r="CF16" i="2"/>
  <c r="CF14" i="2"/>
  <c r="BU48" i="2"/>
  <c r="BU47" i="2"/>
  <c r="BR29" i="2"/>
  <c r="BR30" i="2"/>
  <c r="BK23" i="2"/>
  <c r="BK24" i="2"/>
  <c r="BO30" i="2"/>
  <c r="BO29" i="2"/>
  <c r="CD36" i="2"/>
  <c r="CD35" i="2"/>
  <c r="BO32" i="2"/>
  <c r="BO39" i="2"/>
  <c r="BU46" i="2"/>
  <c r="CA20" i="2"/>
  <c r="CA19" i="2"/>
  <c r="BO25" i="2"/>
  <c r="BO26" i="2"/>
  <c r="BX13" i="2"/>
  <c r="CA47" i="2"/>
  <c r="CA48" i="2"/>
  <c r="BO20" i="2"/>
  <c r="BP44" i="2"/>
  <c r="BJ23" i="2"/>
  <c r="BJ31" i="2"/>
  <c r="BK17" i="2"/>
  <c r="BK18" i="2"/>
  <c r="BX48" i="2"/>
  <c r="BY23" i="2"/>
  <c r="BY24" i="2"/>
  <c r="BZ23" i="2"/>
  <c r="BZ24" i="2"/>
  <c r="CB31" i="2"/>
  <c r="CB32" i="2"/>
  <c r="CB27" i="2"/>
  <c r="CA22" i="2"/>
  <c r="CA21" i="2"/>
  <c r="BK25" i="2"/>
  <c r="BK26" i="2"/>
  <c r="CB25" i="2"/>
  <c r="CB26" i="2"/>
  <c r="BY26" i="2"/>
  <c r="BY25" i="2"/>
  <c r="BZ13" i="2"/>
  <c r="BZ15" i="2"/>
  <c r="BZ16" i="2"/>
  <c r="BZ14" i="2"/>
  <c r="BJ34" i="2"/>
  <c r="BR35" i="2"/>
  <c r="BR36" i="2"/>
  <c r="BK20" i="2"/>
  <c r="BK19" i="2"/>
  <c r="BU26" i="2"/>
  <c r="BU25" i="2"/>
  <c r="CD31" i="2"/>
  <c r="CD32" i="2"/>
  <c r="BZ48" i="2"/>
  <c r="CD40" i="2"/>
  <c r="BR13" i="2"/>
  <c r="BX14" i="2"/>
  <c r="CB30" i="2"/>
  <c r="CB29" i="2"/>
  <c r="CA28" i="2"/>
  <c r="CA27" i="2"/>
  <c r="BX44" i="2"/>
  <c r="BX43" i="2"/>
  <c r="CB36" i="2"/>
  <c r="CB35" i="2"/>
  <c r="BR21" i="2"/>
  <c r="BR22" i="2"/>
  <c r="BK28" i="2"/>
  <c r="BK27" i="2"/>
  <c r="CA31" i="2"/>
  <c r="CA32" i="2"/>
  <c r="BP21" i="2"/>
  <c r="CA17" i="2"/>
  <c r="CA18" i="2"/>
  <c r="BJ16" i="2"/>
  <c r="CA44" i="2"/>
  <c r="CA43" i="2"/>
  <c r="BJ43" i="2"/>
  <c r="BK33" i="2"/>
  <c r="BK34" i="2"/>
  <c r="BZ21" i="2"/>
  <c r="BZ22" i="2"/>
  <c r="CE39" i="2"/>
  <c r="BO18" i="2"/>
  <c r="BK46" i="2"/>
  <c r="BK45" i="2"/>
  <c r="CE15" i="2"/>
  <c r="CA29" i="2"/>
  <c r="CA30" i="2"/>
  <c r="CD17" i="2"/>
  <c r="CD18" i="2"/>
  <c r="BP32" i="2"/>
  <c r="BP31" i="2"/>
  <c r="BR27" i="2"/>
  <c r="BR28" i="2"/>
  <c r="BZ34" i="2"/>
  <c r="BZ33" i="2"/>
  <c r="CB44" i="2"/>
  <c r="CB43" i="2"/>
  <c r="BU20" i="2"/>
  <c r="BU19" i="2"/>
  <c r="CB46" i="2"/>
  <c r="CB45" i="2"/>
  <c r="BR17" i="2"/>
  <c r="BR18" i="2"/>
  <c r="CD20" i="2"/>
  <c r="CD19" i="2"/>
  <c r="CD22" i="2"/>
  <c r="CD21" i="2"/>
  <c r="BK13" i="2"/>
  <c r="BK16" i="2"/>
  <c r="BK14" i="2"/>
  <c r="BK15" i="2"/>
  <c r="BK41" i="2"/>
  <c r="BK42" i="2"/>
  <c r="BK21" i="2"/>
  <c r="BK22" i="2"/>
  <c r="BZ20" i="2"/>
  <c r="BZ19" i="2"/>
</calcChain>
</file>

<file path=xl/sharedStrings.xml><?xml version="1.0" encoding="utf-8"?>
<sst xmlns="http://schemas.openxmlformats.org/spreadsheetml/2006/main" count="1273" uniqueCount="154">
  <si>
    <t>User: USER</t>
  </si>
  <si>
    <t>Path: C:\Program Files (x86)\BMG\CLARIOstar\User\Data</t>
  </si>
  <si>
    <t>Test Name: OD600 Endpoint</t>
  </si>
  <si>
    <t>Absorbance</t>
  </si>
  <si>
    <t>Absorbance values are pathlength corrected based on waterpeak!</t>
  </si>
  <si>
    <t>-</t>
  </si>
  <si>
    <t>Absorbance values are displayed as OD</t>
  </si>
  <si>
    <t>Well</t>
  </si>
  <si>
    <t>Content</t>
  </si>
  <si>
    <t>Raw Data (600)</t>
  </si>
  <si>
    <t>Time</t>
  </si>
  <si>
    <t xml:space="preserve">0 h </t>
  </si>
  <si>
    <t>0 h 30 min</t>
  </si>
  <si>
    <t xml:space="preserve">1 h </t>
  </si>
  <si>
    <t>1 h 30 min</t>
  </si>
  <si>
    <t xml:space="preserve">2 h </t>
  </si>
  <si>
    <t>2 h 30 min</t>
  </si>
  <si>
    <t xml:space="preserve">3 h </t>
  </si>
  <si>
    <t>3 h 30 min</t>
  </si>
  <si>
    <t xml:space="preserve">4 h </t>
  </si>
  <si>
    <t>4 h 30 min</t>
  </si>
  <si>
    <t xml:space="preserve">5 h </t>
  </si>
  <si>
    <t>Blank B</t>
  </si>
  <si>
    <t>Control C1</t>
  </si>
  <si>
    <t>Control C2</t>
  </si>
  <si>
    <t>Control C3</t>
  </si>
  <si>
    <t>Control C4</t>
  </si>
  <si>
    <t>Positive control P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</si>
  <si>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</si>
  <si>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</si>
  <si>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</si>
  <si>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</si>
  <si>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</si>
  <si>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</si>
  <si>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</si>
  <si>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</si>
  <si>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</si>
  <si>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</si>
  <si>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</si>
  <si>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</si>
  <si>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</si>
  <si>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</si>
  <si>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</si>
  <si>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</si>
  <si>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Mean Neg C</t>
  </si>
  <si>
    <t>SD Neg C</t>
  </si>
  <si>
    <t>Mean Pos C</t>
  </si>
  <si>
    <t>SD Pos C</t>
  </si>
  <si>
    <t>Mean Lwa Ø</t>
  </si>
  <si>
    <t>SD Lwa Ø</t>
  </si>
  <si>
    <t>Mean Rx Ø</t>
  </si>
  <si>
    <t>SD Rx Ø</t>
  </si>
  <si>
    <t>Mean Lbu Ø</t>
  </si>
  <si>
    <t>SD Lbu Ø</t>
  </si>
  <si>
    <t>Mean eLbu Ø</t>
  </si>
  <si>
    <t>SD eLbu Ø</t>
  </si>
  <si>
    <t>Mean Lwa gRNA</t>
  </si>
  <si>
    <t>SD Lwa gRNA</t>
  </si>
  <si>
    <t>Mean Rx gRNA</t>
  </si>
  <si>
    <t>SD Rx gRNA</t>
  </si>
  <si>
    <t>SD Lbu gRNA</t>
  </si>
  <si>
    <t>Mean eLbu gRNA</t>
  </si>
  <si>
    <t>SD eLbu gRNA</t>
  </si>
  <si>
    <t>Mean Lbu gRNA</t>
  </si>
  <si>
    <t>SD dLwa Ø</t>
  </si>
  <si>
    <t>Mean dLwa Ø</t>
  </si>
  <si>
    <t>Mean dRx Ø</t>
  </si>
  <si>
    <t>SD dRx Ø</t>
  </si>
  <si>
    <t>Mean dLbu Ø</t>
  </si>
  <si>
    <t>SD dLbu Ø</t>
  </si>
  <si>
    <t>Mean deLbu Ø</t>
  </si>
  <si>
    <t>SD deLbu Ø</t>
  </si>
  <si>
    <t>Mean dLwa gRNA</t>
  </si>
  <si>
    <t>SD dLwa gRNA</t>
  </si>
  <si>
    <t>Mean dRx gRNA</t>
  </si>
  <si>
    <t>SD dRx gRNA</t>
  </si>
  <si>
    <t>Mean dLbu gRNA</t>
  </si>
  <si>
    <t>SD dLbu gRNA</t>
  </si>
  <si>
    <t>Mean deLbu gRNA</t>
  </si>
  <si>
    <t>SD deLbu gRNA</t>
  </si>
  <si>
    <t xml:space="preserve">5 h 30 min </t>
  </si>
  <si>
    <t>6 h</t>
  </si>
  <si>
    <t>6 h  30 min</t>
  </si>
  <si>
    <t>7 h</t>
  </si>
  <si>
    <t xml:space="preserve">7 h 30 min </t>
  </si>
  <si>
    <t xml:space="preserve">8 h </t>
  </si>
  <si>
    <t>8 h 30 min</t>
  </si>
  <si>
    <t xml:space="preserve">9 h </t>
  </si>
  <si>
    <t>9 h 30 min</t>
  </si>
  <si>
    <t xml:space="preserve">10 h </t>
  </si>
  <si>
    <t xml:space="preserve">10 h 30 min </t>
  </si>
  <si>
    <t>11 h</t>
  </si>
  <si>
    <t>11 h  30 min</t>
  </si>
  <si>
    <t>12 h</t>
  </si>
  <si>
    <t xml:space="preserve"> Raw Data (485-12/535-12)</t>
  </si>
  <si>
    <t>Avg Blank</t>
  </si>
  <si>
    <t>Norm Fluorescece (Green)</t>
  </si>
  <si>
    <t>Corrected Nom Fluorescence</t>
  </si>
  <si>
    <t>Bar Plot</t>
  </si>
  <si>
    <t>C+</t>
  </si>
  <si>
    <t>Lwa</t>
  </si>
  <si>
    <t>Rx</t>
  </si>
  <si>
    <t>Lbu</t>
  </si>
  <si>
    <t>eLbu</t>
  </si>
  <si>
    <t>dLWa</t>
  </si>
  <si>
    <t>dRx</t>
  </si>
  <si>
    <t>dLbu</t>
  </si>
  <si>
    <t>deLbu</t>
  </si>
  <si>
    <t>Lwa_empty</t>
  </si>
  <si>
    <t>RX_empty</t>
  </si>
  <si>
    <t>Lbu_empty</t>
  </si>
  <si>
    <t>eLbu_empty</t>
  </si>
  <si>
    <t>Lwa_gRNA</t>
  </si>
  <si>
    <t>RX_gRNA</t>
  </si>
  <si>
    <t>Lbu_gRNA</t>
  </si>
  <si>
    <t>eLbu_gRNA</t>
  </si>
  <si>
    <t>dLWa_empty</t>
  </si>
  <si>
    <t>dRX_empty</t>
  </si>
  <si>
    <t>dLbu_empty</t>
  </si>
  <si>
    <t>deLbu_empty</t>
  </si>
  <si>
    <t>dLWa_gRNA</t>
  </si>
  <si>
    <t>dRX_gRNA</t>
  </si>
  <si>
    <t>dLbu_gRNA</t>
  </si>
  <si>
    <t>deLbu_gRNA</t>
  </si>
  <si>
    <t>Avg C-</t>
  </si>
  <si>
    <t>welch test p-value</t>
  </si>
  <si>
    <t>Lwa Ø vs Lwa_gRNA</t>
  </si>
  <si>
    <t>RX Ø vs RX_gRNA</t>
  </si>
  <si>
    <t>Lbu Ø vs Lbu_gRNA</t>
  </si>
  <si>
    <t>eLbu Ø vs eLbu_gRNA</t>
  </si>
  <si>
    <t>dLwa Ø vs dLwa_gRNA</t>
  </si>
  <si>
    <t>dRX Ø vs dRX_gRNA</t>
  </si>
  <si>
    <t>dLbu Ø vs dLbu_gRNA</t>
  </si>
  <si>
    <t>deLbu Ø vs deLbu_gRNA</t>
  </si>
  <si>
    <t>Experimentos del 16 de mayo. 1mM lactosa y 10ng/Ml ATC. Solo modificdo los Raw data!!</t>
  </si>
  <si>
    <t>Test ID: 3473</t>
  </si>
  <si>
    <t>Date: 15-May-24</t>
  </si>
  <si>
    <t>Time: 15:35:18</t>
  </si>
  <si>
    <t>ID2: Wizard script `sfGFP+OD`, Prot.2, Wednesday, 15 May, 2024 15:31:52</t>
  </si>
  <si>
    <t>overflow</t>
  </si>
  <si>
    <t>AVG Blank OD</t>
  </si>
  <si>
    <t>AVG Blank F</t>
  </si>
  <si>
    <t>Mean</t>
  </si>
  <si>
    <t>Desvest</t>
  </si>
  <si>
    <t>dLwa</t>
  </si>
  <si>
    <t>gRNA</t>
  </si>
  <si>
    <t>C1</t>
  </si>
  <si>
    <t>Rfx</t>
  </si>
  <si>
    <t>dRfx</t>
  </si>
  <si>
    <t>no gRNA</t>
  </si>
  <si>
    <t>Réplica</t>
  </si>
  <si>
    <t>no contada</t>
  </si>
  <si>
    <t>por no mostrar crecimiento</t>
  </si>
  <si>
    <t>od aprox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</si>
</sst>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95"/>
        <bgColor indexed="64"/>
      </patternFill>
    </fill>
    <fill>
      <patternFill patternType="solid">
        <fgColor rgb="FFF4DAE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12" xfId="0" applyFill="1" applyBorder="1" applyAlignment="1">
      <alignment horizontal="lef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2" fillId="3" borderId="4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2" fillId="3" borderId="13" xfId="0" applyFont="1" applyFill="1" applyBorder="1" applyAlignment="1">
      <alignment horizontal="center" wrapText="1"/>
    </xf>
    <xf numFmtId="0" fontId="0" fillId="2" borderId="13" xfId="0" applyFill="1" applyBorder="1" applyAlignment="1">
      <alignment horizontal="left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0" fillId="2" borderId="1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0" xfId="0" applyFill="1" applyBorder="1" applyAlignment="1">
      <alignment horizontal="left"/>
    </xf>
    <xf numFmtId="0" fontId="0" fillId="5" borderId="0" xfId="0" applyFill="1"/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0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0" xfId="0" applyFill="1" applyAlignment="1">
      <alignment horizontal="right"/>
    </xf>
    <xf numFmtId="0" fontId="2" fillId="7" borderId="4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2" fillId="8" borderId="13" xfId="0" applyFont="1" applyFill="1" applyBorder="1"/>
    <xf numFmtId="0" fontId="3" fillId="9" borderId="17" xfId="0" applyFont="1" applyFill="1" applyBorder="1" applyAlignment="1">
      <alignment horizontal="center" wrapText="1"/>
    </xf>
    <xf numFmtId="0" fontId="4" fillId="10" borderId="5" xfId="0" applyFont="1" applyFill="1" applyBorder="1" applyAlignment="1">
      <alignment horizontal="right"/>
    </xf>
    <xf numFmtId="0" fontId="4" fillId="0" borderId="24" xfId="0" applyFont="1" applyBorder="1"/>
    <xf numFmtId="0" fontId="4" fillId="0" borderId="20" xfId="0" applyFont="1" applyBorder="1"/>
    <xf numFmtId="0" fontId="2" fillId="12" borderId="0" xfId="0" applyFont="1" applyFill="1"/>
    <xf numFmtId="0" fontId="0" fillId="0" borderId="25" xfId="0" applyBorder="1"/>
    <xf numFmtId="0" fontId="0" fillId="11" borderId="0" xfId="0" applyFill="1"/>
    <xf numFmtId="0" fontId="5" fillId="11" borderId="0" xfId="0" applyFont="1" applyFill="1"/>
    <xf numFmtId="0" fontId="5" fillId="0" borderId="0" xfId="0" applyFont="1"/>
    <xf numFmtId="0" fontId="0" fillId="13" borderId="2" xfId="0" applyFill="1" applyBorder="1" applyAlignment="1">
      <alignment horizontal="right"/>
    </xf>
    <xf numFmtId="0" fontId="0" fillId="8" borderId="0" xfId="0" applyFill="1"/>
    <xf numFmtId="0" fontId="0" fillId="14" borderId="0" xfId="0" applyFill="1"/>
    <xf numFmtId="0" fontId="6" fillId="15" borderId="0" xfId="0" applyFont="1" applyFill="1"/>
    <xf numFmtId="0" fontId="0" fillId="11" borderId="2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0" xfId="0" applyFill="1"/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24"/>
      <color rgb="FF7EC0EE"/>
      <color rgb="FFF4DAE2"/>
      <color rgb="FFFFA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LWa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5-AD41-862F-5B4B2DC6FFA5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5-AD41-862F-5B4B2DC6FFA5}"/>
            </c:ext>
          </c:extLst>
        </c:ser>
        <c:ser>
          <c:idx val="2"/>
          <c:order val="2"/>
          <c:tx>
            <c:v>PQE Lwa vac p15_REP1_tet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Cycles'!$BI$18:$CF$18</c:f>
                <c:numCache>
                  <c:formatCode>General</c:formatCode>
                  <c:ptCount val="24"/>
                  <c:pt idx="1">
                    <c:v>128099.7025519501</c:v>
                  </c:pt>
                  <c:pt idx="2">
                    <c:v>37890.893087419296</c:v>
                  </c:pt>
                  <c:pt idx="3">
                    <c:v>14814.072656002745</c:v>
                  </c:pt>
                  <c:pt idx="4">
                    <c:v>5544.2285277776255</c:v>
                  </c:pt>
                  <c:pt idx="5">
                    <c:v>4558.3735920497347</c:v>
                  </c:pt>
                  <c:pt idx="6">
                    <c:v>1965.0111631320733</c:v>
                  </c:pt>
                  <c:pt idx="7">
                    <c:v>2440.4951288182165</c:v>
                  </c:pt>
                  <c:pt idx="8">
                    <c:v>959.14053544696958</c:v>
                  </c:pt>
                  <c:pt idx="9">
                    <c:v>1644.8123106875337</c:v>
                  </c:pt>
                  <c:pt idx="10">
                    <c:v>1226.5349420034202</c:v>
                  </c:pt>
                  <c:pt idx="11">
                    <c:v>1141.0194033919263</c:v>
                  </c:pt>
                  <c:pt idx="12">
                    <c:v>1113.7049912762909</c:v>
                  </c:pt>
                  <c:pt idx="13">
                    <c:v>1410.9025643781479</c:v>
                  </c:pt>
                  <c:pt idx="14">
                    <c:v>418.47475499870086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Cycles'!$BI$18:$CF$18</c:f>
                <c:numCache>
                  <c:formatCode>General</c:formatCode>
                  <c:ptCount val="24"/>
                  <c:pt idx="1">
                    <c:v>128099.7025519501</c:v>
                  </c:pt>
                  <c:pt idx="2">
                    <c:v>37890.893087419296</c:v>
                  </c:pt>
                  <c:pt idx="3">
                    <c:v>14814.072656002745</c:v>
                  </c:pt>
                  <c:pt idx="4">
                    <c:v>5544.2285277776255</c:v>
                  </c:pt>
                  <c:pt idx="5">
                    <c:v>4558.3735920497347</c:v>
                  </c:pt>
                  <c:pt idx="6">
                    <c:v>1965.0111631320733</c:v>
                  </c:pt>
                  <c:pt idx="7">
                    <c:v>2440.4951288182165</c:v>
                  </c:pt>
                  <c:pt idx="8">
                    <c:v>959.14053544696958</c:v>
                  </c:pt>
                  <c:pt idx="9">
                    <c:v>1644.8123106875337</c:v>
                  </c:pt>
                  <c:pt idx="10">
                    <c:v>1226.5349420034202</c:v>
                  </c:pt>
                  <c:pt idx="11">
                    <c:v>1141.0194033919263</c:v>
                  </c:pt>
                  <c:pt idx="12">
                    <c:v>1113.7049912762909</c:v>
                  </c:pt>
                  <c:pt idx="13">
                    <c:v>1410.9025643781479</c:v>
                  </c:pt>
                  <c:pt idx="14">
                    <c:v>418.47475499870086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Cycles'!$BI$17:$CF$17</c:f>
              <c:numCache>
                <c:formatCode>General</c:formatCode>
                <c:ptCount val="24"/>
                <c:pt idx="1">
                  <c:v>57968.897115955901</c:v>
                </c:pt>
                <c:pt idx="2">
                  <c:v>20208.23269979332</c:v>
                </c:pt>
                <c:pt idx="3">
                  <c:v>21817.608839868975</c:v>
                </c:pt>
                <c:pt idx="4">
                  <c:v>31951.456730882393</c:v>
                </c:pt>
                <c:pt idx="5">
                  <c:v>25579.0442228094</c:v>
                </c:pt>
                <c:pt idx="6">
                  <c:v>29009.92385569607</c:v>
                </c:pt>
                <c:pt idx="7">
                  <c:v>26480.243400376294</c:v>
                </c:pt>
                <c:pt idx="8">
                  <c:v>25590.520089508849</c:v>
                </c:pt>
                <c:pt idx="9">
                  <c:v>24706.28534304303</c:v>
                </c:pt>
                <c:pt idx="10">
                  <c:v>19232.118013807565</c:v>
                </c:pt>
                <c:pt idx="11">
                  <c:v>13045.297435966326</c:v>
                </c:pt>
                <c:pt idx="12">
                  <c:v>9488.47997162094</c:v>
                </c:pt>
                <c:pt idx="13">
                  <c:v>6330.9695745230765</c:v>
                </c:pt>
                <c:pt idx="14">
                  <c:v>4560.4925362138401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5-AD41-862F-5B4B2DC6FFA5}"/>
            </c:ext>
          </c:extLst>
        </c:ser>
        <c:ser>
          <c:idx val="3"/>
          <c:order val="3"/>
          <c:tx>
            <c:v>PQE Lwa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Cycles'!$BI$26:$CF$26</c:f>
                <c:numCache>
                  <c:formatCode>General</c:formatCode>
                  <c:ptCount val="24"/>
                  <c:pt idx="1">
                    <c:v>51005.8973255897</c:v>
                  </c:pt>
                  <c:pt idx="2">
                    <c:v>17916.624590283212</c:v>
                  </c:pt>
                  <c:pt idx="3">
                    <c:v>5841.2484462296688</c:v>
                  </c:pt>
                  <c:pt idx="4">
                    <c:v>6251.160179287951</c:v>
                  </c:pt>
                  <c:pt idx="5">
                    <c:v>2088.9633497681507</c:v>
                  </c:pt>
                  <c:pt idx="6">
                    <c:v>3643.6217642461588</c:v>
                  </c:pt>
                  <c:pt idx="7">
                    <c:v>2557.5249433180657</c:v>
                  </c:pt>
                  <c:pt idx="8">
                    <c:v>2187.7604954407343</c:v>
                  </c:pt>
                  <c:pt idx="9">
                    <c:v>907.92648487296776</c:v>
                  </c:pt>
                  <c:pt idx="10">
                    <c:v>541.0661180443235</c:v>
                  </c:pt>
                  <c:pt idx="11">
                    <c:v>393.63906300521245</c:v>
                  </c:pt>
                  <c:pt idx="12">
                    <c:v>557.90866663682186</c:v>
                  </c:pt>
                  <c:pt idx="13">
                    <c:v>683.31563999262858</c:v>
                  </c:pt>
                  <c:pt idx="14">
                    <c:v>544.20296514460904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Cycles'!$BI$26:$CF$26</c:f>
                <c:numCache>
                  <c:formatCode>General</c:formatCode>
                  <c:ptCount val="24"/>
                  <c:pt idx="1">
                    <c:v>51005.8973255897</c:v>
                  </c:pt>
                  <c:pt idx="2">
                    <c:v>17916.624590283212</c:v>
                  </c:pt>
                  <c:pt idx="3">
                    <c:v>5841.2484462296688</c:v>
                  </c:pt>
                  <c:pt idx="4">
                    <c:v>6251.160179287951</c:v>
                  </c:pt>
                  <c:pt idx="5">
                    <c:v>2088.9633497681507</c:v>
                  </c:pt>
                  <c:pt idx="6">
                    <c:v>3643.6217642461588</c:v>
                  </c:pt>
                  <c:pt idx="7">
                    <c:v>2557.5249433180657</c:v>
                  </c:pt>
                  <c:pt idx="8">
                    <c:v>2187.7604954407343</c:v>
                  </c:pt>
                  <c:pt idx="9">
                    <c:v>907.92648487296776</c:v>
                  </c:pt>
                  <c:pt idx="10">
                    <c:v>541.0661180443235</c:v>
                  </c:pt>
                  <c:pt idx="11">
                    <c:v>393.63906300521245</c:v>
                  </c:pt>
                  <c:pt idx="12">
                    <c:v>557.90866663682186</c:v>
                  </c:pt>
                  <c:pt idx="13">
                    <c:v>683.31563999262858</c:v>
                  </c:pt>
                  <c:pt idx="14">
                    <c:v>544.20296514460904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Cycles'!$BI$25:$CF$25</c:f>
              <c:numCache>
                <c:formatCode>General</c:formatCode>
                <c:ptCount val="24"/>
                <c:pt idx="1">
                  <c:v>35990.282679137134</c:v>
                </c:pt>
                <c:pt idx="2">
                  <c:v>39013.499019009825</c:v>
                </c:pt>
                <c:pt idx="3">
                  <c:v>12804.712795996842</c:v>
                </c:pt>
                <c:pt idx="4">
                  <c:v>16430.758304347451</c:v>
                </c:pt>
                <c:pt idx="5">
                  <c:v>17520.757538897687</c:v>
                </c:pt>
                <c:pt idx="6">
                  <c:v>17159.605639683825</c:v>
                </c:pt>
                <c:pt idx="7">
                  <c:v>14084.875392425271</c:v>
                </c:pt>
                <c:pt idx="8">
                  <c:v>10870.915020250603</c:v>
                </c:pt>
                <c:pt idx="9">
                  <c:v>7105.7196414977589</c:v>
                </c:pt>
                <c:pt idx="10">
                  <c:v>4696.1761287747795</c:v>
                </c:pt>
                <c:pt idx="11">
                  <c:v>1802.293102222445</c:v>
                </c:pt>
                <c:pt idx="12">
                  <c:v>150.61291514371351</c:v>
                </c:pt>
                <c:pt idx="13">
                  <c:v>1081.361221893015</c:v>
                </c:pt>
                <c:pt idx="14">
                  <c:v>892.23817415423059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5-AD41-862F-5B4B2DC6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058182901592158E-2"/>
          <c:y val="0.10665503109038139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Rx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5-9D48-A7FE-E15D6DF72CF4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5-9D48-A7FE-E15D6DF72CF4}"/>
            </c:ext>
          </c:extLst>
        </c:ser>
        <c:ser>
          <c:idx val="2"/>
          <c:order val="2"/>
          <c:tx>
            <c:v>PQE Rx vac p15_REP1_tet"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Cycles'!$BI$20:$CF$20</c:f>
                <c:numCache>
                  <c:formatCode>General</c:formatCode>
                  <c:ptCount val="24"/>
                  <c:pt idx="1">
                    <c:v>149889.46703667275</c:v>
                  </c:pt>
                  <c:pt idx="2">
                    <c:v>18647.41559604694</c:v>
                  </c:pt>
                  <c:pt idx="3">
                    <c:v>6581.025129766248</c:v>
                  </c:pt>
                  <c:pt idx="4">
                    <c:v>8136.8255940148956</c:v>
                  </c:pt>
                  <c:pt idx="5">
                    <c:v>8954.9511644579543</c:v>
                  </c:pt>
                  <c:pt idx="6">
                    <c:v>4022.6938023745706</c:v>
                  </c:pt>
                  <c:pt idx="7">
                    <c:v>3389.5671473055836</c:v>
                  </c:pt>
                  <c:pt idx="8">
                    <c:v>4726.3796979585504</c:v>
                  </c:pt>
                  <c:pt idx="9">
                    <c:v>2874.4644109788601</c:v>
                  </c:pt>
                  <c:pt idx="10">
                    <c:v>3383.7266629994365</c:v>
                  </c:pt>
                  <c:pt idx="11">
                    <c:v>1880.1586258699147</c:v>
                  </c:pt>
                  <c:pt idx="12">
                    <c:v>1991.4204959841613</c:v>
                  </c:pt>
                  <c:pt idx="13">
                    <c:v>894.58343610039708</c:v>
                  </c:pt>
                  <c:pt idx="14">
                    <c:v>1575.6406754297352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Cycles'!$BI$20:$CF$20</c:f>
                <c:numCache>
                  <c:formatCode>General</c:formatCode>
                  <c:ptCount val="24"/>
                  <c:pt idx="1">
                    <c:v>149889.46703667275</c:v>
                  </c:pt>
                  <c:pt idx="2">
                    <c:v>18647.41559604694</c:v>
                  </c:pt>
                  <c:pt idx="3">
                    <c:v>6581.025129766248</c:v>
                  </c:pt>
                  <c:pt idx="4">
                    <c:v>8136.8255940148956</c:v>
                  </c:pt>
                  <c:pt idx="5">
                    <c:v>8954.9511644579543</c:v>
                  </c:pt>
                  <c:pt idx="6">
                    <c:v>4022.6938023745706</c:v>
                  </c:pt>
                  <c:pt idx="7">
                    <c:v>3389.5671473055836</c:v>
                  </c:pt>
                  <c:pt idx="8">
                    <c:v>4726.3796979585504</c:v>
                  </c:pt>
                  <c:pt idx="9">
                    <c:v>2874.4644109788601</c:v>
                  </c:pt>
                  <c:pt idx="10">
                    <c:v>3383.7266629994365</c:v>
                  </c:pt>
                  <c:pt idx="11">
                    <c:v>1880.1586258699147</c:v>
                  </c:pt>
                  <c:pt idx="12">
                    <c:v>1991.4204959841613</c:v>
                  </c:pt>
                  <c:pt idx="13">
                    <c:v>894.58343610039708</c:v>
                  </c:pt>
                  <c:pt idx="14">
                    <c:v>1575.6406754297352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Cycles'!$BI$19:$CF$19</c:f>
              <c:numCache>
                <c:formatCode>General</c:formatCode>
                <c:ptCount val="24"/>
                <c:pt idx="1">
                  <c:v>20937.985561050657</c:v>
                </c:pt>
                <c:pt idx="2">
                  <c:v>2378.4612182205092</c:v>
                </c:pt>
                <c:pt idx="3">
                  <c:v>35044.267027010086</c:v>
                </c:pt>
                <c:pt idx="4">
                  <c:v>38683.19816029806</c:v>
                </c:pt>
                <c:pt idx="5">
                  <c:v>43198.458556452169</c:v>
                </c:pt>
                <c:pt idx="6">
                  <c:v>44489.313498188931</c:v>
                </c:pt>
                <c:pt idx="7">
                  <c:v>42242.706062585632</c:v>
                </c:pt>
                <c:pt idx="8">
                  <c:v>39010.908571927466</c:v>
                </c:pt>
                <c:pt idx="9">
                  <c:v>34735.865455820225</c:v>
                </c:pt>
                <c:pt idx="10">
                  <c:v>27826.86992981521</c:v>
                </c:pt>
                <c:pt idx="11">
                  <c:v>18288.697651947037</c:v>
                </c:pt>
                <c:pt idx="12">
                  <c:v>13844.940949100064</c:v>
                </c:pt>
                <c:pt idx="13">
                  <c:v>10045.666883562226</c:v>
                </c:pt>
                <c:pt idx="14">
                  <c:v>6663.2216855805691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5-9D48-A7FE-E15D6DF72CF4}"/>
            </c:ext>
          </c:extLst>
        </c:ser>
        <c:ser>
          <c:idx val="3"/>
          <c:order val="3"/>
          <c:tx>
            <c:v>PQE Rx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Cycles'!$BI$28:$CF$28</c:f>
                <c:numCache>
                  <c:formatCode>General</c:formatCode>
                  <c:ptCount val="24"/>
                  <c:pt idx="1">
                    <c:v>154662.52160671071</c:v>
                  </c:pt>
                  <c:pt idx="2">
                    <c:v>72324.096360047843</c:v>
                  </c:pt>
                  <c:pt idx="3">
                    <c:v>17464.31228367778</c:v>
                  </c:pt>
                  <c:pt idx="4">
                    <c:v>445978.42896134546</c:v>
                  </c:pt>
                  <c:pt idx="5">
                    <c:v>194792.82647575912</c:v>
                  </c:pt>
                  <c:pt idx="6">
                    <c:v>86990.18075676437</c:v>
                  </c:pt>
                  <c:pt idx="7">
                    <c:v>118852.61411765454</c:v>
                  </c:pt>
                  <c:pt idx="8">
                    <c:v>132873.6961229663</c:v>
                  </c:pt>
                  <c:pt idx="9">
                    <c:v>49177.151143597606</c:v>
                  </c:pt>
                  <c:pt idx="10">
                    <c:v>44657.426738590737</c:v>
                  </c:pt>
                  <c:pt idx="11">
                    <c:v>60228.884940623488</c:v>
                  </c:pt>
                  <c:pt idx="12">
                    <c:v>20626.381088963521</c:v>
                  </c:pt>
                  <c:pt idx="13">
                    <c:v>27583.430254078692</c:v>
                  </c:pt>
                  <c:pt idx="14">
                    <c:v>13318.906187099006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Cycles'!$BI$28:$CF$28</c:f>
                <c:numCache>
                  <c:formatCode>General</c:formatCode>
                  <c:ptCount val="24"/>
                  <c:pt idx="1">
                    <c:v>154662.52160671071</c:v>
                  </c:pt>
                  <c:pt idx="2">
                    <c:v>72324.096360047843</c:v>
                  </c:pt>
                  <c:pt idx="3">
                    <c:v>17464.31228367778</c:v>
                  </c:pt>
                  <c:pt idx="4">
                    <c:v>445978.42896134546</c:v>
                  </c:pt>
                  <c:pt idx="5">
                    <c:v>194792.82647575912</c:v>
                  </c:pt>
                  <c:pt idx="6">
                    <c:v>86990.18075676437</c:v>
                  </c:pt>
                  <c:pt idx="7">
                    <c:v>118852.61411765454</c:v>
                  </c:pt>
                  <c:pt idx="8">
                    <c:v>132873.6961229663</c:v>
                  </c:pt>
                  <c:pt idx="9">
                    <c:v>49177.151143597606</c:v>
                  </c:pt>
                  <c:pt idx="10">
                    <c:v>44657.426738590737</c:v>
                  </c:pt>
                  <c:pt idx="11">
                    <c:v>60228.884940623488</c:v>
                  </c:pt>
                  <c:pt idx="12">
                    <c:v>20626.381088963521</c:v>
                  </c:pt>
                  <c:pt idx="13">
                    <c:v>27583.430254078692</c:v>
                  </c:pt>
                  <c:pt idx="14">
                    <c:v>13318.906187099006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Cycles'!$BI$27:$CF$27</c:f>
              <c:numCache>
                <c:formatCode>General</c:formatCode>
                <c:ptCount val="24"/>
                <c:pt idx="1">
                  <c:v>-80097.831734828564</c:v>
                </c:pt>
                <c:pt idx="2">
                  <c:v>13286.494679803727</c:v>
                </c:pt>
                <c:pt idx="3">
                  <c:v>25965.62486402932</c:v>
                </c:pt>
                <c:pt idx="4">
                  <c:v>-191735.55159015616</c:v>
                </c:pt>
                <c:pt idx="5">
                  <c:v>-68197.883753224189</c:v>
                </c:pt>
                <c:pt idx="6">
                  <c:v>-16443.598484088525</c:v>
                </c:pt>
                <c:pt idx="7">
                  <c:v>-31015.610773934874</c:v>
                </c:pt>
                <c:pt idx="8">
                  <c:v>-43883.10677716296</c:v>
                </c:pt>
                <c:pt idx="9">
                  <c:v>-8098.5016721897118</c:v>
                </c:pt>
                <c:pt idx="10">
                  <c:v>-11388.067638442328</c:v>
                </c:pt>
                <c:pt idx="11">
                  <c:v>-24457.565715784662</c:v>
                </c:pt>
                <c:pt idx="12">
                  <c:v>-6878.826953408884</c:v>
                </c:pt>
                <c:pt idx="13">
                  <c:v>-12337.381704408635</c:v>
                </c:pt>
                <c:pt idx="14">
                  <c:v>-5665.8333913404604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95-9D48-A7FE-E15D6DF7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12316633544106E-2"/>
          <c:y val="0.10172820894691505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Lbu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5-6A4A-9594-F325F8ABC029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5-6A4A-9594-F325F8ABC029}"/>
            </c:ext>
          </c:extLst>
        </c:ser>
        <c:ser>
          <c:idx val="2"/>
          <c:order val="2"/>
          <c:tx>
            <c:v>PQE Lbu vac p15_REP1_tet"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Cycles'!$BI$22:$CF$22</c:f>
                <c:numCache>
                  <c:formatCode>General</c:formatCode>
                  <c:ptCount val="24"/>
                  <c:pt idx="1">
                    <c:v>48713.530565624416</c:v>
                  </c:pt>
                  <c:pt idx="2">
                    <c:v>36587.29315417615</c:v>
                  </c:pt>
                  <c:pt idx="3">
                    <c:v>16231.23145454684</c:v>
                  </c:pt>
                  <c:pt idx="4">
                    <c:v>10282.56624449735</c:v>
                  </c:pt>
                  <c:pt idx="5">
                    <c:v>8873.9617407045807</c:v>
                  </c:pt>
                  <c:pt idx="6">
                    <c:v>7752.258134648855</c:v>
                  </c:pt>
                  <c:pt idx="7">
                    <c:v>6220.0055693593004</c:v>
                  </c:pt>
                  <c:pt idx="8">
                    <c:v>5375.0726963338211</c:v>
                  </c:pt>
                  <c:pt idx="9">
                    <c:v>3518.5510822323972</c:v>
                  </c:pt>
                  <c:pt idx="10">
                    <c:v>2461.3395089588462</c:v>
                  </c:pt>
                  <c:pt idx="11">
                    <c:v>966.09061598291169</c:v>
                  </c:pt>
                  <c:pt idx="12">
                    <c:v>1045.5712793059536</c:v>
                  </c:pt>
                  <c:pt idx="13">
                    <c:v>583.5283935536454</c:v>
                  </c:pt>
                  <c:pt idx="14">
                    <c:v>732.5786644555551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Cycles'!$BI$22:$CF$22</c:f>
                <c:numCache>
                  <c:formatCode>General</c:formatCode>
                  <c:ptCount val="24"/>
                  <c:pt idx="1">
                    <c:v>48713.530565624416</c:v>
                  </c:pt>
                  <c:pt idx="2">
                    <c:v>36587.29315417615</c:v>
                  </c:pt>
                  <c:pt idx="3">
                    <c:v>16231.23145454684</c:v>
                  </c:pt>
                  <c:pt idx="4">
                    <c:v>10282.56624449735</c:v>
                  </c:pt>
                  <c:pt idx="5">
                    <c:v>8873.9617407045807</c:v>
                  </c:pt>
                  <c:pt idx="6">
                    <c:v>7752.258134648855</c:v>
                  </c:pt>
                  <c:pt idx="7">
                    <c:v>6220.0055693593004</c:v>
                  </c:pt>
                  <c:pt idx="8">
                    <c:v>5375.0726963338211</c:v>
                  </c:pt>
                  <c:pt idx="9">
                    <c:v>3518.5510822323972</c:v>
                  </c:pt>
                  <c:pt idx="10">
                    <c:v>2461.3395089588462</c:v>
                  </c:pt>
                  <c:pt idx="11">
                    <c:v>966.09061598291169</c:v>
                  </c:pt>
                  <c:pt idx="12">
                    <c:v>1045.5712793059536</c:v>
                  </c:pt>
                  <c:pt idx="13">
                    <c:v>583.5283935536454</c:v>
                  </c:pt>
                  <c:pt idx="14">
                    <c:v>732.5786644555551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Cycles'!$BI$21:$CF$21</c:f>
              <c:numCache>
                <c:formatCode>General</c:formatCode>
                <c:ptCount val="24"/>
                <c:pt idx="1">
                  <c:v>15603.763883175649</c:v>
                </c:pt>
                <c:pt idx="2">
                  <c:v>37925.977519666732</c:v>
                </c:pt>
                <c:pt idx="3">
                  <c:v>8709.2029878474023</c:v>
                </c:pt>
                <c:pt idx="4">
                  <c:v>15494.876772237616</c:v>
                </c:pt>
                <c:pt idx="5">
                  <c:v>16901.145951106519</c:v>
                </c:pt>
                <c:pt idx="6">
                  <c:v>15809.472757649062</c:v>
                </c:pt>
                <c:pt idx="7">
                  <c:v>10679.233733735115</c:v>
                </c:pt>
                <c:pt idx="8">
                  <c:v>6308.8726742059243</c:v>
                </c:pt>
                <c:pt idx="9">
                  <c:v>3535.5716427717607</c:v>
                </c:pt>
                <c:pt idx="10">
                  <c:v>1948.6717151010034</c:v>
                </c:pt>
                <c:pt idx="11">
                  <c:v>-230.31181558729384</c:v>
                </c:pt>
                <c:pt idx="12">
                  <c:v>-229.22687777577141</c:v>
                </c:pt>
                <c:pt idx="13">
                  <c:v>57.55564319068651</c:v>
                </c:pt>
                <c:pt idx="14">
                  <c:v>301.15081495684308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5-6A4A-9594-F325F8ABC029}"/>
            </c:ext>
          </c:extLst>
        </c:ser>
        <c:ser>
          <c:idx val="3"/>
          <c:order val="3"/>
          <c:tx>
            <c:v>PQE Lbu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Cycles'!$BI$30:$CF$30</c:f>
                <c:numCache>
                  <c:formatCode>General</c:formatCode>
                  <c:ptCount val="24"/>
                  <c:pt idx="1">
                    <c:v>26371.709803853213</c:v>
                  </c:pt>
                  <c:pt idx="2">
                    <c:v>16351.550249045291</c:v>
                  </c:pt>
                  <c:pt idx="3">
                    <c:v>8131.2095341124113</c:v>
                  </c:pt>
                  <c:pt idx="4">
                    <c:v>3490.0560630795271</c:v>
                  </c:pt>
                  <c:pt idx="5">
                    <c:v>3365.1957508012028</c:v>
                  </c:pt>
                  <c:pt idx="6">
                    <c:v>9298.6057878624924</c:v>
                  </c:pt>
                  <c:pt idx="7">
                    <c:v>8682.0594045939943</c:v>
                  </c:pt>
                  <c:pt idx="8">
                    <c:v>8040.4442270921782</c:v>
                  </c:pt>
                  <c:pt idx="9">
                    <c:v>8622.5734507699162</c:v>
                  </c:pt>
                  <c:pt idx="10">
                    <c:v>5338.5071047657102</c:v>
                  </c:pt>
                  <c:pt idx="11">
                    <c:v>3430.6202532616885</c:v>
                  </c:pt>
                  <c:pt idx="12">
                    <c:v>2194.64686404844</c:v>
                  </c:pt>
                  <c:pt idx="13">
                    <c:v>1699.2756019346402</c:v>
                  </c:pt>
                  <c:pt idx="14">
                    <c:v>1028.5761991044808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Cycles'!$BI$30:$CF$30</c:f>
                <c:numCache>
                  <c:formatCode>General</c:formatCode>
                  <c:ptCount val="24"/>
                  <c:pt idx="1">
                    <c:v>26371.709803853213</c:v>
                  </c:pt>
                  <c:pt idx="2">
                    <c:v>16351.550249045291</c:v>
                  </c:pt>
                  <c:pt idx="3">
                    <c:v>8131.2095341124113</c:v>
                  </c:pt>
                  <c:pt idx="4">
                    <c:v>3490.0560630795271</c:v>
                  </c:pt>
                  <c:pt idx="5">
                    <c:v>3365.1957508012028</c:v>
                  </c:pt>
                  <c:pt idx="6">
                    <c:v>9298.6057878624924</c:v>
                  </c:pt>
                  <c:pt idx="7">
                    <c:v>8682.0594045939943</c:v>
                  </c:pt>
                  <c:pt idx="8">
                    <c:v>8040.4442270921782</c:v>
                  </c:pt>
                  <c:pt idx="9">
                    <c:v>8622.5734507699162</c:v>
                  </c:pt>
                  <c:pt idx="10">
                    <c:v>5338.5071047657102</c:v>
                  </c:pt>
                  <c:pt idx="11">
                    <c:v>3430.6202532616885</c:v>
                  </c:pt>
                  <c:pt idx="12">
                    <c:v>2194.64686404844</c:v>
                  </c:pt>
                  <c:pt idx="13">
                    <c:v>1699.2756019346402</c:v>
                  </c:pt>
                  <c:pt idx="14">
                    <c:v>1028.5761991044808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Cycles'!$BI$29:$CF$29</c:f>
              <c:numCache>
                <c:formatCode>General</c:formatCode>
                <c:ptCount val="24"/>
                <c:pt idx="1">
                  <c:v>-35429.418620594966</c:v>
                </c:pt>
                <c:pt idx="2">
                  <c:v>6734.4908720253188</c:v>
                </c:pt>
                <c:pt idx="3">
                  <c:v>11587.036022773551</c:v>
                </c:pt>
                <c:pt idx="4">
                  <c:v>25270.451656050718</c:v>
                </c:pt>
                <c:pt idx="5">
                  <c:v>30172.000831658766</c:v>
                </c:pt>
                <c:pt idx="6">
                  <c:v>29862.59429131564</c:v>
                </c:pt>
                <c:pt idx="7">
                  <c:v>28841.816029108744</c:v>
                </c:pt>
                <c:pt idx="8">
                  <c:v>21830.281045311494</c:v>
                </c:pt>
                <c:pt idx="9">
                  <c:v>15788.87627324596</c:v>
                </c:pt>
                <c:pt idx="10">
                  <c:v>9998.7913320877688</c:v>
                </c:pt>
                <c:pt idx="11">
                  <c:v>4897.0559093705178</c:v>
                </c:pt>
                <c:pt idx="12">
                  <c:v>2778.2455543202186</c:v>
                </c:pt>
                <c:pt idx="13">
                  <c:v>1978.6402336243966</c:v>
                </c:pt>
                <c:pt idx="14">
                  <c:v>1045.2819206871945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5-6A4A-9594-F325F8AB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12316633544106E-2"/>
          <c:y val="0.10172820894691505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eLbu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6-3B40-9DDF-AB4B040F44B7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6-3B40-9DDF-AB4B040F44B7}"/>
            </c:ext>
          </c:extLst>
        </c:ser>
        <c:ser>
          <c:idx val="2"/>
          <c:order val="2"/>
          <c:tx>
            <c:v>PQE eLbu vac p15_REP1_tet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Cycles'!$BI$24:$CF$24</c:f>
                <c:numCache>
                  <c:formatCode>General</c:formatCode>
                  <c:ptCount val="24"/>
                  <c:pt idx="1">
                    <c:v>93466.477122436758</c:v>
                  </c:pt>
                  <c:pt idx="2">
                    <c:v>30560.19183290486</c:v>
                  </c:pt>
                  <c:pt idx="3">
                    <c:v>17015.057962211376</c:v>
                  </c:pt>
                  <c:pt idx="4">
                    <c:v>10589.49222352228</c:v>
                  </c:pt>
                  <c:pt idx="5">
                    <c:v>4827.2161435682474</c:v>
                  </c:pt>
                  <c:pt idx="6">
                    <c:v>4327.1941977387978</c:v>
                  </c:pt>
                  <c:pt idx="7">
                    <c:v>4264.0865601891501</c:v>
                  </c:pt>
                  <c:pt idx="8">
                    <c:v>5129.8098407179214</c:v>
                  </c:pt>
                  <c:pt idx="9">
                    <c:v>3952.8243299046535</c:v>
                  </c:pt>
                  <c:pt idx="10">
                    <c:v>3245.524026924033</c:v>
                  </c:pt>
                  <c:pt idx="11">
                    <c:v>1886.9563855701235</c:v>
                  </c:pt>
                  <c:pt idx="12">
                    <c:v>2400.8350375439099</c:v>
                  </c:pt>
                  <c:pt idx="13">
                    <c:v>825.53992012076174</c:v>
                  </c:pt>
                  <c:pt idx="14">
                    <c:v>891.36201992288545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Cycles'!$BI$24:$CF$24</c:f>
                <c:numCache>
                  <c:formatCode>General</c:formatCode>
                  <c:ptCount val="24"/>
                  <c:pt idx="1">
                    <c:v>93466.477122436758</c:v>
                  </c:pt>
                  <c:pt idx="2">
                    <c:v>30560.19183290486</c:v>
                  </c:pt>
                  <c:pt idx="3">
                    <c:v>17015.057962211376</c:v>
                  </c:pt>
                  <c:pt idx="4">
                    <c:v>10589.49222352228</c:v>
                  </c:pt>
                  <c:pt idx="5">
                    <c:v>4827.2161435682474</c:v>
                  </c:pt>
                  <c:pt idx="6">
                    <c:v>4327.1941977387978</c:v>
                  </c:pt>
                  <c:pt idx="7">
                    <c:v>4264.0865601891501</c:v>
                  </c:pt>
                  <c:pt idx="8">
                    <c:v>5129.8098407179214</c:v>
                  </c:pt>
                  <c:pt idx="9">
                    <c:v>3952.8243299046535</c:v>
                  </c:pt>
                  <c:pt idx="10">
                    <c:v>3245.524026924033</c:v>
                  </c:pt>
                  <c:pt idx="11">
                    <c:v>1886.9563855701235</c:v>
                  </c:pt>
                  <c:pt idx="12">
                    <c:v>2400.8350375439099</c:v>
                  </c:pt>
                  <c:pt idx="13">
                    <c:v>825.53992012076174</c:v>
                  </c:pt>
                  <c:pt idx="14">
                    <c:v>891.36201992288545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Cycles'!$BI$23:$CF$23</c:f>
              <c:numCache>
                <c:formatCode>General</c:formatCode>
                <c:ptCount val="24"/>
                <c:pt idx="1">
                  <c:v>53149.138443256044</c:v>
                </c:pt>
                <c:pt idx="2">
                  <c:v>59557.408828090505</c:v>
                </c:pt>
                <c:pt idx="3">
                  <c:v>45321.197927914742</c:v>
                </c:pt>
                <c:pt idx="4">
                  <c:v>55053.476009563907</c:v>
                </c:pt>
                <c:pt idx="5">
                  <c:v>52360.937184233611</c:v>
                </c:pt>
                <c:pt idx="6">
                  <c:v>52594.495780395897</c:v>
                </c:pt>
                <c:pt idx="7">
                  <c:v>47243.489583355637</c:v>
                </c:pt>
                <c:pt idx="8">
                  <c:v>42511.723784713598</c:v>
                </c:pt>
                <c:pt idx="9">
                  <c:v>38005.323251121416</c:v>
                </c:pt>
                <c:pt idx="10">
                  <c:v>34293.265556555292</c:v>
                </c:pt>
                <c:pt idx="11">
                  <c:v>24407.869123642544</c:v>
                </c:pt>
                <c:pt idx="12">
                  <c:v>17976.380352081422</c:v>
                </c:pt>
                <c:pt idx="13">
                  <c:v>13080.873317440553</c:v>
                </c:pt>
                <c:pt idx="14">
                  <c:v>9485.8802210307622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6-3B40-9DDF-AB4B040F44B7}"/>
            </c:ext>
          </c:extLst>
        </c:ser>
        <c:ser>
          <c:idx val="3"/>
          <c:order val="3"/>
          <c:tx>
            <c:v>PQE eLbu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Cycles'!$BI$32:$CF$32</c:f>
                <c:numCache>
                  <c:formatCode>General</c:formatCode>
                  <c:ptCount val="24"/>
                  <c:pt idx="1">
                    <c:v>66492.582899584944</c:v>
                  </c:pt>
                  <c:pt idx="2">
                    <c:v>31621.850232244338</c:v>
                  </c:pt>
                  <c:pt idx="3">
                    <c:v>23035.122833540194</c:v>
                  </c:pt>
                  <c:pt idx="4">
                    <c:v>36636.03927620282</c:v>
                  </c:pt>
                  <c:pt idx="5">
                    <c:v>62372.177650132529</c:v>
                  </c:pt>
                  <c:pt idx="6">
                    <c:v>56005.15183292234</c:v>
                  </c:pt>
                  <c:pt idx="7">
                    <c:v>67617.226082464942</c:v>
                  </c:pt>
                  <c:pt idx="8">
                    <c:v>76341.038634817131</c:v>
                  </c:pt>
                  <c:pt idx="9">
                    <c:v>90350.684553742991</c:v>
                  </c:pt>
                  <c:pt idx="10">
                    <c:v>78579.638107823543</c:v>
                  </c:pt>
                  <c:pt idx="11">
                    <c:v>75031.017313210526</c:v>
                  </c:pt>
                  <c:pt idx="12">
                    <c:v>67701.692141282721</c:v>
                  </c:pt>
                  <c:pt idx="13">
                    <c:v>52600.939110309635</c:v>
                  </c:pt>
                  <c:pt idx="14">
                    <c:v>47554.466490201106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Cycles'!$BI$32:$CF$32</c:f>
                <c:numCache>
                  <c:formatCode>General</c:formatCode>
                  <c:ptCount val="24"/>
                  <c:pt idx="1">
                    <c:v>66492.582899584944</c:v>
                  </c:pt>
                  <c:pt idx="2">
                    <c:v>31621.850232244338</c:v>
                  </c:pt>
                  <c:pt idx="3">
                    <c:v>23035.122833540194</c:v>
                  </c:pt>
                  <c:pt idx="4">
                    <c:v>36636.03927620282</c:v>
                  </c:pt>
                  <c:pt idx="5">
                    <c:v>62372.177650132529</c:v>
                  </c:pt>
                  <c:pt idx="6">
                    <c:v>56005.15183292234</c:v>
                  </c:pt>
                  <c:pt idx="7">
                    <c:v>67617.226082464942</c:v>
                  </c:pt>
                  <c:pt idx="8">
                    <c:v>76341.038634817131</c:v>
                  </c:pt>
                  <c:pt idx="9">
                    <c:v>90350.684553742991</c:v>
                  </c:pt>
                  <c:pt idx="10">
                    <c:v>78579.638107823543</c:v>
                  </c:pt>
                  <c:pt idx="11">
                    <c:v>75031.017313210526</c:v>
                  </c:pt>
                  <c:pt idx="12">
                    <c:v>67701.692141282721</c:v>
                  </c:pt>
                  <c:pt idx="13">
                    <c:v>52600.939110309635</c:v>
                  </c:pt>
                  <c:pt idx="14">
                    <c:v>47554.466490201106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Cycles'!$BI$31:$CF$31</c:f>
              <c:numCache>
                <c:formatCode>General</c:formatCode>
                <c:ptCount val="24"/>
                <c:pt idx="1">
                  <c:v>-32333.981611783369</c:v>
                </c:pt>
                <c:pt idx="2">
                  <c:v>52143.590276937743</c:v>
                </c:pt>
                <c:pt idx="3">
                  <c:v>88196.015430914631</c:v>
                </c:pt>
                <c:pt idx="4">
                  <c:v>128384.80472352874</c:v>
                </c:pt>
                <c:pt idx="5">
                  <c:v>140634.10834863427</c:v>
                </c:pt>
                <c:pt idx="6">
                  <c:v>155441.5855423882</c:v>
                </c:pt>
                <c:pt idx="7">
                  <c:v>169225.75579755963</c:v>
                </c:pt>
                <c:pt idx="8">
                  <c:v>164949.25281251766</c:v>
                </c:pt>
                <c:pt idx="9">
                  <c:v>171968.72926830957</c:v>
                </c:pt>
                <c:pt idx="10">
                  <c:v>154447.75923343821</c:v>
                </c:pt>
                <c:pt idx="11">
                  <c:v>137885.43436882022</c:v>
                </c:pt>
                <c:pt idx="12">
                  <c:v>119216.51701138342</c:v>
                </c:pt>
                <c:pt idx="13">
                  <c:v>92801.525763596524</c:v>
                </c:pt>
                <c:pt idx="14">
                  <c:v>80387.418485557093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6-3B40-9DDF-AB4B040F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12316633544106E-2"/>
          <c:y val="0.10172820894691505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dLWa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8-EF41-AC9A-54954A4D9438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8-EF41-AC9A-54954A4D9438}"/>
            </c:ext>
          </c:extLst>
        </c:ser>
        <c:ser>
          <c:idx val="2"/>
          <c:order val="2"/>
          <c:tx>
            <c:v>PQE dLwa vac p15_REP1_tet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Cycles'!$BI$34:$CF$34</c:f>
                <c:numCache>
                  <c:formatCode>General</c:formatCode>
                  <c:ptCount val="24"/>
                  <c:pt idx="1">
                    <c:v>60229.106738696748</c:v>
                  </c:pt>
                  <c:pt idx="2">
                    <c:v>13793.111975487329</c:v>
                  </c:pt>
                  <c:pt idx="3">
                    <c:v>9596.331045727833</c:v>
                  </c:pt>
                  <c:pt idx="4">
                    <c:v>2484.9212847722306</c:v>
                  </c:pt>
                  <c:pt idx="5">
                    <c:v>4151.8482241444899</c:v>
                  </c:pt>
                  <c:pt idx="6">
                    <c:v>2640.17144640273</c:v>
                  </c:pt>
                  <c:pt idx="7">
                    <c:v>3150.7438026299128</c:v>
                  </c:pt>
                  <c:pt idx="8">
                    <c:v>1590.3641477953929</c:v>
                  </c:pt>
                  <c:pt idx="9">
                    <c:v>1571.423853630964</c:v>
                  </c:pt>
                  <c:pt idx="10">
                    <c:v>1869.8432126140929</c:v>
                  </c:pt>
                  <c:pt idx="11">
                    <c:v>436.16167143876243</c:v>
                  </c:pt>
                  <c:pt idx="12">
                    <c:v>1197.0014843427398</c:v>
                  </c:pt>
                  <c:pt idx="13">
                    <c:v>742.48255303659664</c:v>
                  </c:pt>
                  <c:pt idx="14">
                    <c:v>388.34320856046105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Cycles'!$BI$34:$CF$34</c:f>
                <c:numCache>
                  <c:formatCode>General</c:formatCode>
                  <c:ptCount val="24"/>
                  <c:pt idx="1">
                    <c:v>60229.106738696748</c:v>
                  </c:pt>
                  <c:pt idx="2">
                    <c:v>13793.111975487329</c:v>
                  </c:pt>
                  <c:pt idx="3">
                    <c:v>9596.331045727833</c:v>
                  </c:pt>
                  <c:pt idx="4">
                    <c:v>2484.9212847722306</c:v>
                  </c:pt>
                  <c:pt idx="5">
                    <c:v>4151.8482241444899</c:v>
                  </c:pt>
                  <c:pt idx="6">
                    <c:v>2640.17144640273</c:v>
                  </c:pt>
                  <c:pt idx="7">
                    <c:v>3150.7438026299128</c:v>
                  </c:pt>
                  <c:pt idx="8">
                    <c:v>1590.3641477953929</c:v>
                  </c:pt>
                  <c:pt idx="9">
                    <c:v>1571.423853630964</c:v>
                  </c:pt>
                  <c:pt idx="10">
                    <c:v>1869.8432126140929</c:v>
                  </c:pt>
                  <c:pt idx="11">
                    <c:v>436.16167143876243</c:v>
                  </c:pt>
                  <c:pt idx="12">
                    <c:v>1197.0014843427398</c:v>
                  </c:pt>
                  <c:pt idx="13">
                    <c:v>742.48255303659664</c:v>
                  </c:pt>
                  <c:pt idx="14">
                    <c:v>388.34320856046105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Cycles'!$BI$33:$CF$33</c:f>
              <c:numCache>
                <c:formatCode>General</c:formatCode>
                <c:ptCount val="24"/>
                <c:pt idx="1">
                  <c:v>-865.06202775551355</c:v>
                </c:pt>
                <c:pt idx="2">
                  <c:v>18989.106198080404</c:v>
                </c:pt>
                <c:pt idx="3">
                  <c:v>32923.404097574108</c:v>
                </c:pt>
                <c:pt idx="4">
                  <c:v>37167.688244201912</c:v>
                </c:pt>
                <c:pt idx="5">
                  <c:v>39647.924337775374</c:v>
                </c:pt>
                <c:pt idx="6">
                  <c:v>40152.778058171316</c:v>
                </c:pt>
                <c:pt idx="7">
                  <c:v>35764.548057373446</c:v>
                </c:pt>
                <c:pt idx="8">
                  <c:v>31858.283601788284</c:v>
                </c:pt>
                <c:pt idx="9">
                  <c:v>30002.685698335452</c:v>
                </c:pt>
                <c:pt idx="10">
                  <c:v>25463.459231277986</c:v>
                </c:pt>
                <c:pt idx="11">
                  <c:v>17898.775772348239</c:v>
                </c:pt>
                <c:pt idx="12">
                  <c:v>13674.573175420375</c:v>
                </c:pt>
                <c:pt idx="13">
                  <c:v>9172.0665574150953</c:v>
                </c:pt>
                <c:pt idx="14">
                  <c:v>6818.2792589758947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8-EF41-AC9A-54954A4D9438}"/>
            </c:ext>
          </c:extLst>
        </c:ser>
        <c:ser>
          <c:idx val="3"/>
          <c:order val="3"/>
          <c:tx>
            <c:v>PQE dLwa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Cycles'!$BI$42:$CF$42</c:f>
                <c:numCache>
                  <c:formatCode>General</c:formatCode>
                  <c:ptCount val="24"/>
                  <c:pt idx="1">
                    <c:v>118806.6400921657</c:v>
                  </c:pt>
                  <c:pt idx="2">
                    <c:v>15516.043464595185</c:v>
                  </c:pt>
                  <c:pt idx="3">
                    <c:v>3136.2243780984181</c:v>
                  </c:pt>
                  <c:pt idx="4">
                    <c:v>6947.9033577173432</c:v>
                  </c:pt>
                  <c:pt idx="5">
                    <c:v>3366.1771272752135</c:v>
                  </c:pt>
                  <c:pt idx="6">
                    <c:v>2688.4995966758943</c:v>
                  </c:pt>
                  <c:pt idx="7">
                    <c:v>1254.2227163078016</c:v>
                  </c:pt>
                  <c:pt idx="8">
                    <c:v>1662.0504587515795</c:v>
                  </c:pt>
                  <c:pt idx="9">
                    <c:v>939.82793976992639</c:v>
                  </c:pt>
                  <c:pt idx="10">
                    <c:v>838.48637671903282</c:v>
                  </c:pt>
                  <c:pt idx="11">
                    <c:v>805.9283036522429</c:v>
                  </c:pt>
                  <c:pt idx="12">
                    <c:v>772.55194345112329</c:v>
                  </c:pt>
                  <c:pt idx="13">
                    <c:v>514.11686414223118</c:v>
                  </c:pt>
                  <c:pt idx="14">
                    <c:v>441.89979076882457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Cycles'!$BI$42:$CF$42</c:f>
                <c:numCache>
                  <c:formatCode>General</c:formatCode>
                  <c:ptCount val="24"/>
                  <c:pt idx="1">
                    <c:v>118806.6400921657</c:v>
                  </c:pt>
                  <c:pt idx="2">
                    <c:v>15516.043464595185</c:v>
                  </c:pt>
                  <c:pt idx="3">
                    <c:v>3136.2243780984181</c:v>
                  </c:pt>
                  <c:pt idx="4">
                    <c:v>6947.9033577173432</c:v>
                  </c:pt>
                  <c:pt idx="5">
                    <c:v>3366.1771272752135</c:v>
                  </c:pt>
                  <c:pt idx="6">
                    <c:v>2688.4995966758943</c:v>
                  </c:pt>
                  <c:pt idx="7">
                    <c:v>1254.2227163078016</c:v>
                  </c:pt>
                  <c:pt idx="8">
                    <c:v>1662.0504587515795</c:v>
                  </c:pt>
                  <c:pt idx="9">
                    <c:v>939.82793976992639</c:v>
                  </c:pt>
                  <c:pt idx="10">
                    <c:v>838.48637671903282</c:v>
                  </c:pt>
                  <c:pt idx="11">
                    <c:v>805.9283036522429</c:v>
                  </c:pt>
                  <c:pt idx="12">
                    <c:v>772.55194345112329</c:v>
                  </c:pt>
                  <c:pt idx="13">
                    <c:v>514.11686414223118</c:v>
                  </c:pt>
                  <c:pt idx="14">
                    <c:v>441.89979076882457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Cycles'!$BI$41:$CF$41</c:f>
              <c:numCache>
                <c:formatCode>General</c:formatCode>
                <c:ptCount val="24"/>
                <c:pt idx="1">
                  <c:v>65466.577540106911</c:v>
                </c:pt>
                <c:pt idx="2">
                  <c:v>18024.087773979201</c:v>
                </c:pt>
                <c:pt idx="3">
                  <c:v>17924.93231548903</c:v>
                </c:pt>
                <c:pt idx="4">
                  <c:v>26483.573986936877</c:v>
                </c:pt>
                <c:pt idx="5">
                  <c:v>32630.333858241538</c:v>
                </c:pt>
                <c:pt idx="6">
                  <c:v>32857.709986764385</c:v>
                </c:pt>
                <c:pt idx="7">
                  <c:v>32838.01734511953</c:v>
                </c:pt>
                <c:pt idx="8">
                  <c:v>30872.601616222062</c:v>
                </c:pt>
                <c:pt idx="9">
                  <c:v>28448.587426514001</c:v>
                </c:pt>
                <c:pt idx="10">
                  <c:v>22056.91256632928</c:v>
                </c:pt>
                <c:pt idx="11">
                  <c:v>14395.523597378147</c:v>
                </c:pt>
                <c:pt idx="12">
                  <c:v>10795.455149766469</c:v>
                </c:pt>
                <c:pt idx="13">
                  <c:v>7814.6492501604143</c:v>
                </c:pt>
                <c:pt idx="14">
                  <c:v>5000.9275387814323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8-EF41-AC9A-54954A4D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058182901592158E-2"/>
          <c:y val="0.10665503109038139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dRx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A-B248-996D-FCA53FF348E4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A-B248-996D-FCA53FF348E4}"/>
            </c:ext>
          </c:extLst>
        </c:ser>
        <c:ser>
          <c:idx val="2"/>
          <c:order val="2"/>
          <c:tx>
            <c:v>PQE dRx vac p15_REP1_tet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Cycles'!$BI$36:$CF$36</c:f>
                <c:numCache>
                  <c:formatCode>General</c:formatCode>
                  <c:ptCount val="24"/>
                  <c:pt idx="1">
                    <c:v>69058.608325602865</c:v>
                  </c:pt>
                  <c:pt idx="2">
                    <c:v>32389.431059784321</c:v>
                  </c:pt>
                  <c:pt idx="3">
                    <c:v>13302.512669611462</c:v>
                  </c:pt>
                  <c:pt idx="4">
                    <c:v>2479.1151163775835</c:v>
                  </c:pt>
                  <c:pt idx="5">
                    <c:v>2353.6257688313272</c:v>
                  </c:pt>
                  <c:pt idx="6">
                    <c:v>2877.8236746333537</c:v>
                  </c:pt>
                  <c:pt idx="7">
                    <c:v>3929.4595254864612</c:v>
                  </c:pt>
                  <c:pt idx="8">
                    <c:v>3493.8195499203503</c:v>
                  </c:pt>
                  <c:pt idx="9">
                    <c:v>2131.3713279412455</c:v>
                  </c:pt>
                  <c:pt idx="10">
                    <c:v>1782.5260169060107</c:v>
                  </c:pt>
                  <c:pt idx="11">
                    <c:v>1904.9164340588156</c:v>
                  </c:pt>
                  <c:pt idx="12">
                    <c:v>1175.7193072270429</c:v>
                  </c:pt>
                  <c:pt idx="13">
                    <c:v>712.88337852129928</c:v>
                  </c:pt>
                  <c:pt idx="14">
                    <c:v>909.63942763037539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Cycles'!$BI$36:$CF$36</c:f>
                <c:numCache>
                  <c:formatCode>General</c:formatCode>
                  <c:ptCount val="24"/>
                  <c:pt idx="1">
                    <c:v>69058.608325602865</c:v>
                  </c:pt>
                  <c:pt idx="2">
                    <c:v>32389.431059784321</c:v>
                  </c:pt>
                  <c:pt idx="3">
                    <c:v>13302.512669611462</c:v>
                  </c:pt>
                  <c:pt idx="4">
                    <c:v>2479.1151163775835</c:v>
                  </c:pt>
                  <c:pt idx="5">
                    <c:v>2353.6257688313272</c:v>
                  </c:pt>
                  <c:pt idx="6">
                    <c:v>2877.8236746333537</c:v>
                  </c:pt>
                  <c:pt idx="7">
                    <c:v>3929.4595254864612</c:v>
                  </c:pt>
                  <c:pt idx="8">
                    <c:v>3493.8195499203503</c:v>
                  </c:pt>
                  <c:pt idx="9">
                    <c:v>2131.3713279412455</c:v>
                  </c:pt>
                  <c:pt idx="10">
                    <c:v>1782.5260169060107</c:v>
                  </c:pt>
                  <c:pt idx="11">
                    <c:v>1904.9164340588156</c:v>
                  </c:pt>
                  <c:pt idx="12">
                    <c:v>1175.7193072270429</c:v>
                  </c:pt>
                  <c:pt idx="13">
                    <c:v>712.88337852129928</c:v>
                  </c:pt>
                  <c:pt idx="14">
                    <c:v>909.63942763037539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Cycles'!$BI$35:$CF$35</c:f>
              <c:numCache>
                <c:formatCode>General</c:formatCode>
                <c:ptCount val="24"/>
                <c:pt idx="1">
                  <c:v>-22195.295416657624</c:v>
                </c:pt>
                <c:pt idx="2">
                  <c:v>-2488.9294316675914</c:v>
                </c:pt>
                <c:pt idx="3">
                  <c:v>5901.2099150690483</c:v>
                </c:pt>
                <c:pt idx="4">
                  <c:v>10825.003325161299</c:v>
                </c:pt>
                <c:pt idx="5">
                  <c:v>14047.511309398968</c:v>
                </c:pt>
                <c:pt idx="6">
                  <c:v>15311.267272672756</c:v>
                </c:pt>
                <c:pt idx="7">
                  <c:v>12212.434426847301</c:v>
                </c:pt>
                <c:pt idx="8">
                  <c:v>7648.3354457428159</c:v>
                </c:pt>
                <c:pt idx="9">
                  <c:v>4034.2649608851784</c:v>
                </c:pt>
                <c:pt idx="10">
                  <c:v>2479.5754513758779</c:v>
                </c:pt>
                <c:pt idx="11">
                  <c:v>286.07371148999664</c:v>
                </c:pt>
                <c:pt idx="12">
                  <c:v>153.92355984457095</c:v>
                </c:pt>
                <c:pt idx="13">
                  <c:v>216.5944488479679</c:v>
                </c:pt>
                <c:pt idx="14">
                  <c:v>441.07010182013778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A-B248-996D-FCA53FF348E4}"/>
            </c:ext>
          </c:extLst>
        </c:ser>
        <c:ser>
          <c:idx val="3"/>
          <c:order val="3"/>
          <c:tx>
            <c:v>PQE dRx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Cycles'!$BI$44:$CF$44</c:f>
                <c:numCache>
                  <c:formatCode>General</c:formatCode>
                  <c:ptCount val="24"/>
                  <c:pt idx="1">
                    <c:v>100977.00954509301</c:v>
                  </c:pt>
                  <c:pt idx="2">
                    <c:v>37570.918368371982</c:v>
                  </c:pt>
                  <c:pt idx="3">
                    <c:v>13405.064900838208</c:v>
                  </c:pt>
                  <c:pt idx="4">
                    <c:v>10198.518796023445</c:v>
                  </c:pt>
                  <c:pt idx="5">
                    <c:v>17167.37756454125</c:v>
                  </c:pt>
                  <c:pt idx="6">
                    <c:v>22426.752478188693</c:v>
                  </c:pt>
                  <c:pt idx="7">
                    <c:v>23811.207811755819</c:v>
                  </c:pt>
                  <c:pt idx="8">
                    <c:v>21616.946868431827</c:v>
                  </c:pt>
                  <c:pt idx="9">
                    <c:v>18693.837554867943</c:v>
                  </c:pt>
                  <c:pt idx="10">
                    <c:v>13455.090418688804</c:v>
                  </c:pt>
                  <c:pt idx="11">
                    <c:v>10454.148703680652</c:v>
                  </c:pt>
                  <c:pt idx="12">
                    <c:v>6457.2325714554672</c:v>
                  </c:pt>
                  <c:pt idx="13">
                    <c:v>3752.5850591112448</c:v>
                  </c:pt>
                  <c:pt idx="14">
                    <c:v>3111.3435697218347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Cycles'!$BI$44:$CF$44</c:f>
                <c:numCache>
                  <c:formatCode>General</c:formatCode>
                  <c:ptCount val="24"/>
                  <c:pt idx="1">
                    <c:v>100977.00954509301</c:v>
                  </c:pt>
                  <c:pt idx="2">
                    <c:v>37570.918368371982</c:v>
                  </c:pt>
                  <c:pt idx="3">
                    <c:v>13405.064900838208</c:v>
                  </c:pt>
                  <c:pt idx="4">
                    <c:v>10198.518796023445</c:v>
                  </c:pt>
                  <c:pt idx="5">
                    <c:v>17167.37756454125</c:v>
                  </c:pt>
                  <c:pt idx="6">
                    <c:v>22426.752478188693</c:v>
                  </c:pt>
                  <c:pt idx="7">
                    <c:v>23811.207811755819</c:v>
                  </c:pt>
                  <c:pt idx="8">
                    <c:v>21616.946868431827</c:v>
                  </c:pt>
                  <c:pt idx="9">
                    <c:v>18693.837554867943</c:v>
                  </c:pt>
                  <c:pt idx="10">
                    <c:v>13455.090418688804</c:v>
                  </c:pt>
                  <c:pt idx="11">
                    <c:v>10454.148703680652</c:v>
                  </c:pt>
                  <c:pt idx="12">
                    <c:v>6457.2325714554672</c:v>
                  </c:pt>
                  <c:pt idx="13">
                    <c:v>3752.5850591112448</c:v>
                  </c:pt>
                  <c:pt idx="14">
                    <c:v>3111.3435697218347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Cycles'!$BI$43:$CF$43</c:f>
              <c:numCache>
                <c:formatCode>General</c:formatCode>
                <c:ptCount val="24"/>
                <c:pt idx="1">
                  <c:v>25786.799887419067</c:v>
                </c:pt>
                <c:pt idx="2">
                  <c:v>15756.908747088775</c:v>
                </c:pt>
                <c:pt idx="3">
                  <c:v>8587.9626234654534</c:v>
                </c:pt>
                <c:pt idx="4">
                  <c:v>23127.405502346897</c:v>
                </c:pt>
                <c:pt idx="5">
                  <c:v>21288.814620613586</c:v>
                </c:pt>
                <c:pt idx="6">
                  <c:v>26210.009195680548</c:v>
                </c:pt>
                <c:pt idx="7">
                  <c:v>23545.343013105914</c:v>
                </c:pt>
                <c:pt idx="8">
                  <c:v>21220.553610657327</c:v>
                </c:pt>
                <c:pt idx="9">
                  <c:v>16279.171049574072</c:v>
                </c:pt>
                <c:pt idx="10">
                  <c:v>11578.562339172189</c:v>
                </c:pt>
                <c:pt idx="11">
                  <c:v>6889.853946811405</c:v>
                </c:pt>
                <c:pt idx="12">
                  <c:v>4539.6283070618811</c:v>
                </c:pt>
                <c:pt idx="13">
                  <c:v>3623.0616971446339</c:v>
                </c:pt>
                <c:pt idx="14">
                  <c:v>2887.3339482284923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5A-B248-996D-FCA53FF3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12316633544106E-2"/>
          <c:y val="0.10172820894691505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dLbu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0-E745-9549-1BDB3FC91344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0-E745-9549-1BDB3FC91344}"/>
            </c:ext>
          </c:extLst>
        </c:ser>
        <c:ser>
          <c:idx val="2"/>
          <c:order val="2"/>
          <c:tx>
            <c:v>PQE dLbu vac p15_REP1_tet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Cycles'!$BI$38:$CF$38</c:f>
                <c:numCache>
                  <c:formatCode>General</c:formatCode>
                  <c:ptCount val="24"/>
                  <c:pt idx="1">
                    <c:v>39770.943095371469</c:v>
                  </c:pt>
                  <c:pt idx="2">
                    <c:v>46989.81086016255</c:v>
                  </c:pt>
                  <c:pt idx="3">
                    <c:v>22458.734958795325</c:v>
                  </c:pt>
                  <c:pt idx="4">
                    <c:v>14131.857807689208</c:v>
                  </c:pt>
                  <c:pt idx="5">
                    <c:v>6604.5011920992856</c:v>
                  </c:pt>
                  <c:pt idx="6">
                    <c:v>8727.6235684034036</c:v>
                  </c:pt>
                  <c:pt idx="7">
                    <c:v>6236.9838591408507</c:v>
                  </c:pt>
                  <c:pt idx="8">
                    <c:v>3634.2955867444189</c:v>
                  </c:pt>
                  <c:pt idx="9">
                    <c:v>1025.5671193424837</c:v>
                  </c:pt>
                  <c:pt idx="10">
                    <c:v>2651.547753879875</c:v>
                  </c:pt>
                  <c:pt idx="11">
                    <c:v>2898.8978593512347</c:v>
                  </c:pt>
                  <c:pt idx="12">
                    <c:v>4310.620435314906</c:v>
                  </c:pt>
                  <c:pt idx="13">
                    <c:v>1926.1487573245204</c:v>
                  </c:pt>
                  <c:pt idx="14">
                    <c:v>2807.3238132648944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Cycles'!$BI$38:$CF$38</c:f>
                <c:numCache>
                  <c:formatCode>General</c:formatCode>
                  <c:ptCount val="24"/>
                  <c:pt idx="1">
                    <c:v>39770.943095371469</c:v>
                  </c:pt>
                  <c:pt idx="2">
                    <c:v>46989.81086016255</c:v>
                  </c:pt>
                  <c:pt idx="3">
                    <c:v>22458.734958795325</c:v>
                  </c:pt>
                  <c:pt idx="4">
                    <c:v>14131.857807689208</c:v>
                  </c:pt>
                  <c:pt idx="5">
                    <c:v>6604.5011920992856</c:v>
                  </c:pt>
                  <c:pt idx="6">
                    <c:v>8727.6235684034036</c:v>
                  </c:pt>
                  <c:pt idx="7">
                    <c:v>6236.9838591408507</c:v>
                  </c:pt>
                  <c:pt idx="8">
                    <c:v>3634.2955867444189</c:v>
                  </c:pt>
                  <c:pt idx="9">
                    <c:v>1025.5671193424837</c:v>
                  </c:pt>
                  <c:pt idx="10">
                    <c:v>2651.547753879875</c:v>
                  </c:pt>
                  <c:pt idx="11">
                    <c:v>2898.8978593512347</c:v>
                  </c:pt>
                  <c:pt idx="12">
                    <c:v>4310.620435314906</c:v>
                  </c:pt>
                  <c:pt idx="13">
                    <c:v>1926.1487573245204</c:v>
                  </c:pt>
                  <c:pt idx="14">
                    <c:v>2807.3238132648944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Cycles'!$BI$37:$CF$37</c:f>
              <c:numCache>
                <c:formatCode>General</c:formatCode>
                <c:ptCount val="24"/>
                <c:pt idx="1">
                  <c:v>-43605.996944232138</c:v>
                </c:pt>
                <c:pt idx="2">
                  <c:v>42322.311519137831</c:v>
                </c:pt>
                <c:pt idx="3">
                  <c:v>49538.525630423443</c:v>
                </c:pt>
                <c:pt idx="4">
                  <c:v>48877.853511600952</c:v>
                </c:pt>
                <c:pt idx="5">
                  <c:v>47669.009617681731</c:v>
                </c:pt>
                <c:pt idx="6">
                  <c:v>48509.687486094685</c:v>
                </c:pt>
                <c:pt idx="7">
                  <c:v>47070.180457517126</c:v>
                </c:pt>
                <c:pt idx="8">
                  <c:v>42208.41819345249</c:v>
                </c:pt>
                <c:pt idx="9">
                  <c:v>42081.588038369548</c:v>
                </c:pt>
                <c:pt idx="10">
                  <c:v>39836.265582307635</c:v>
                </c:pt>
                <c:pt idx="11">
                  <c:v>34899.95281828411</c:v>
                </c:pt>
                <c:pt idx="12">
                  <c:v>28046.786452632463</c:v>
                </c:pt>
                <c:pt idx="13">
                  <c:v>20816.93170357035</c:v>
                </c:pt>
                <c:pt idx="14">
                  <c:v>17134.776079245064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0-E745-9549-1BDB3FC91344}"/>
            </c:ext>
          </c:extLst>
        </c:ser>
        <c:ser>
          <c:idx val="3"/>
          <c:order val="3"/>
          <c:tx>
            <c:v>PQE dLbu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Cycles'!$BI$46:$CF$46</c:f>
                <c:numCache>
                  <c:formatCode>General</c:formatCode>
                  <c:ptCount val="24"/>
                  <c:pt idx="1">
                    <c:v>132907.84870446599</c:v>
                  </c:pt>
                  <c:pt idx="2">
                    <c:v>15593.530614523217</c:v>
                  </c:pt>
                  <c:pt idx="3">
                    <c:v>12271.770212210504</c:v>
                  </c:pt>
                  <c:pt idx="4">
                    <c:v>4605.4860514008078</c:v>
                  </c:pt>
                  <c:pt idx="5">
                    <c:v>4849.858509148251</c:v>
                  </c:pt>
                  <c:pt idx="6">
                    <c:v>3713.1291803773438</c:v>
                  </c:pt>
                  <c:pt idx="7">
                    <c:v>6087.3611942689486</c:v>
                  </c:pt>
                  <c:pt idx="8">
                    <c:v>4176.2751109416668</c:v>
                  </c:pt>
                  <c:pt idx="9">
                    <c:v>1653.2281932968467</c:v>
                  </c:pt>
                  <c:pt idx="10">
                    <c:v>3746.1811336527608</c:v>
                  </c:pt>
                  <c:pt idx="11">
                    <c:v>3436.9826058211083</c:v>
                  </c:pt>
                  <c:pt idx="12">
                    <c:v>2521.1640553278121</c:v>
                  </c:pt>
                  <c:pt idx="13">
                    <c:v>1404.4448851056591</c:v>
                  </c:pt>
                  <c:pt idx="14">
                    <c:v>2256.2080319007182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Cycles'!$BI$46:$CF$46</c:f>
                <c:numCache>
                  <c:formatCode>General</c:formatCode>
                  <c:ptCount val="24"/>
                  <c:pt idx="1">
                    <c:v>132907.84870446599</c:v>
                  </c:pt>
                  <c:pt idx="2">
                    <c:v>15593.530614523217</c:v>
                  </c:pt>
                  <c:pt idx="3">
                    <c:v>12271.770212210504</c:v>
                  </c:pt>
                  <c:pt idx="4">
                    <c:v>4605.4860514008078</c:v>
                  </c:pt>
                  <c:pt idx="5">
                    <c:v>4849.858509148251</c:v>
                  </c:pt>
                  <c:pt idx="6">
                    <c:v>3713.1291803773438</c:v>
                  </c:pt>
                  <c:pt idx="7">
                    <c:v>6087.3611942689486</c:v>
                  </c:pt>
                  <c:pt idx="8">
                    <c:v>4176.2751109416668</c:v>
                  </c:pt>
                  <c:pt idx="9">
                    <c:v>1653.2281932968467</c:v>
                  </c:pt>
                  <c:pt idx="10">
                    <c:v>3746.1811336527608</c:v>
                  </c:pt>
                  <c:pt idx="11">
                    <c:v>3436.9826058211083</c:v>
                  </c:pt>
                  <c:pt idx="12">
                    <c:v>2521.1640553278121</c:v>
                  </c:pt>
                  <c:pt idx="13">
                    <c:v>1404.4448851056591</c:v>
                  </c:pt>
                  <c:pt idx="14">
                    <c:v>2256.2080319007182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Cycles'!$BI$45:$CF$45</c:f>
              <c:numCache>
                <c:formatCode>General</c:formatCode>
                <c:ptCount val="24"/>
                <c:pt idx="1">
                  <c:v>95553.13999725756</c:v>
                </c:pt>
                <c:pt idx="2">
                  <c:v>61667.372489055837</c:v>
                </c:pt>
                <c:pt idx="3">
                  <c:v>44850.143239429184</c:v>
                </c:pt>
                <c:pt idx="4">
                  <c:v>51844.46089071755</c:v>
                </c:pt>
                <c:pt idx="5">
                  <c:v>53332.284332050382</c:v>
                </c:pt>
                <c:pt idx="6">
                  <c:v>52697.698290022228</c:v>
                </c:pt>
                <c:pt idx="7">
                  <c:v>49597.008723314095</c:v>
                </c:pt>
                <c:pt idx="8">
                  <c:v>44779.056008186082</c:v>
                </c:pt>
                <c:pt idx="9">
                  <c:v>43204.149201661668</c:v>
                </c:pt>
                <c:pt idx="10">
                  <c:v>39123.702751821445</c:v>
                </c:pt>
                <c:pt idx="11">
                  <c:v>32788.086133813573</c:v>
                </c:pt>
                <c:pt idx="12">
                  <c:v>25025.90597082147</c:v>
                </c:pt>
                <c:pt idx="13">
                  <c:v>17286.71726462038</c:v>
                </c:pt>
                <c:pt idx="14">
                  <c:v>14313.387297475112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0-E745-9549-1BDB3FC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12316633544106E-2"/>
          <c:y val="0.10172820894691505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</a:t>
            </a:r>
            <a:r>
              <a:rPr lang="es-ES_tradnl" baseline="0"/>
              <a:t> de fluorescencia normalizada dLbu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08071170392722E-2"/>
          <c:y val="0.10310707078700589"/>
          <c:w val="0.88320497998028447"/>
          <c:h val="0.79323487516321756"/>
        </c:manualLayout>
      </c:layout>
      <c:scatterChart>
        <c:scatterStyle val="lineMarker"/>
        <c:varyColors val="0"/>
        <c:ser>
          <c:idx val="0"/>
          <c:order val="0"/>
          <c:tx>
            <c:v>PQE vac p15cat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Cycles'!$BI$14:$CF$14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Cycles'!$BI$13:$CF$13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E542-91BA-C27808D737A6}"/>
            </c:ext>
          </c:extLst>
        </c:ser>
        <c:ser>
          <c:idx val="1"/>
          <c:order val="1"/>
          <c:tx>
            <c:v>PQE vac p15_REP1_tet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Cycles'!$BI$16:$CF$16</c:f>
                <c:numCache>
                  <c:formatCode>General</c:formatCode>
                  <c:ptCount val="24"/>
                  <c:pt idx="1">
                    <c:v>78779.501165065129</c:v>
                  </c:pt>
                  <c:pt idx="2">
                    <c:v>45074.438356669401</c:v>
                  </c:pt>
                  <c:pt idx="3">
                    <c:v>12153.90030714653</c:v>
                  </c:pt>
                  <c:pt idx="4">
                    <c:v>13958.617105483821</c:v>
                  </c:pt>
                  <c:pt idx="5">
                    <c:v>8033.7785400537568</c:v>
                  </c:pt>
                  <c:pt idx="6">
                    <c:v>6648.1872625452424</c:v>
                  </c:pt>
                  <c:pt idx="7">
                    <c:v>6173.2580731528014</c:v>
                  </c:pt>
                  <c:pt idx="8">
                    <c:v>5361.0256659291936</c:v>
                  </c:pt>
                  <c:pt idx="9">
                    <c:v>6025.6844777074348</c:v>
                  </c:pt>
                  <c:pt idx="10">
                    <c:v>4160.4288981303662</c:v>
                  </c:pt>
                  <c:pt idx="11">
                    <c:v>4277.2492690444942</c:v>
                  </c:pt>
                  <c:pt idx="12">
                    <c:v>2773.4799603972001</c:v>
                  </c:pt>
                  <c:pt idx="13">
                    <c:v>1876.9031593426064</c:v>
                  </c:pt>
                  <c:pt idx="14">
                    <c:v>1007.9940641391723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Cycles'!$BI$15:$CF$15</c:f>
              <c:numCache>
                <c:formatCode>General</c:formatCode>
                <c:ptCount val="24"/>
                <c:pt idx="1">
                  <c:v>-54691.744747626937</c:v>
                </c:pt>
                <c:pt idx="2">
                  <c:v>3709.5323364462456</c:v>
                </c:pt>
                <c:pt idx="3">
                  <c:v>24444.422646938954</c:v>
                </c:pt>
                <c:pt idx="4">
                  <c:v>29792.819641662121</c:v>
                </c:pt>
                <c:pt idx="5">
                  <c:v>29975.608299477677</c:v>
                </c:pt>
                <c:pt idx="6">
                  <c:v>31107.780324112697</c:v>
                </c:pt>
                <c:pt idx="7">
                  <c:v>30924.087800466175</c:v>
                </c:pt>
                <c:pt idx="8">
                  <c:v>27915.130024602084</c:v>
                </c:pt>
                <c:pt idx="9">
                  <c:v>23245.244164430082</c:v>
                </c:pt>
                <c:pt idx="10">
                  <c:v>16848.990860984712</c:v>
                </c:pt>
                <c:pt idx="11">
                  <c:v>11322.645798023999</c:v>
                </c:pt>
                <c:pt idx="12">
                  <c:v>7092.7357787854862</c:v>
                </c:pt>
                <c:pt idx="13">
                  <c:v>5269.5832259185599</c:v>
                </c:pt>
                <c:pt idx="14">
                  <c:v>3663.2638404522772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E542-91BA-C27808D737A6}"/>
            </c:ext>
          </c:extLst>
        </c:ser>
        <c:ser>
          <c:idx val="2"/>
          <c:order val="2"/>
          <c:tx>
            <c:v>PQE deLbu vac p15_REP1_tet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Cycles'!$BI$40:$CF$40</c:f>
                <c:numCache>
                  <c:formatCode>General</c:formatCode>
                  <c:ptCount val="24"/>
                  <c:pt idx="1">
                    <c:v>223054.24321018055</c:v>
                  </c:pt>
                  <c:pt idx="2">
                    <c:v>405938.25402890577</c:v>
                  </c:pt>
                  <c:pt idx="3">
                    <c:v>113487.72084689513</c:v>
                  </c:pt>
                  <c:pt idx="4">
                    <c:v>112390.88260921279</c:v>
                  </c:pt>
                  <c:pt idx="5">
                    <c:v>35548.904328396595</c:v>
                  </c:pt>
                  <c:pt idx="6">
                    <c:v>21117.4293546193</c:v>
                  </c:pt>
                  <c:pt idx="7">
                    <c:v>14509.653100239881</c:v>
                  </c:pt>
                  <c:pt idx="8">
                    <c:v>11302.455704915514</c:v>
                  </c:pt>
                  <c:pt idx="9">
                    <c:v>9738.7784927194625</c:v>
                  </c:pt>
                  <c:pt idx="10">
                    <c:v>7899.9347360535066</c:v>
                  </c:pt>
                  <c:pt idx="11">
                    <c:v>5106.9490870468944</c:v>
                  </c:pt>
                  <c:pt idx="12">
                    <c:v>2869.9801193333337</c:v>
                  </c:pt>
                  <c:pt idx="13">
                    <c:v>1859.2920604966689</c:v>
                  </c:pt>
                  <c:pt idx="14">
                    <c:v>546.88034203060909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Cycles'!$BI$40:$CF$40</c:f>
                <c:numCache>
                  <c:formatCode>General</c:formatCode>
                  <c:ptCount val="24"/>
                  <c:pt idx="1">
                    <c:v>223054.24321018055</c:v>
                  </c:pt>
                  <c:pt idx="2">
                    <c:v>405938.25402890577</c:v>
                  </c:pt>
                  <c:pt idx="3">
                    <c:v>113487.72084689513</c:v>
                  </c:pt>
                  <c:pt idx="4">
                    <c:v>112390.88260921279</c:v>
                  </c:pt>
                  <c:pt idx="5">
                    <c:v>35548.904328396595</c:v>
                  </c:pt>
                  <c:pt idx="6">
                    <c:v>21117.4293546193</c:v>
                  </c:pt>
                  <c:pt idx="7">
                    <c:v>14509.653100239881</c:v>
                  </c:pt>
                  <c:pt idx="8">
                    <c:v>11302.455704915514</c:v>
                  </c:pt>
                  <c:pt idx="9">
                    <c:v>9738.7784927194625</c:v>
                  </c:pt>
                  <c:pt idx="10">
                    <c:v>7899.9347360535066</c:v>
                  </c:pt>
                  <c:pt idx="11">
                    <c:v>5106.9490870468944</c:v>
                  </c:pt>
                  <c:pt idx="12">
                    <c:v>2869.9801193333337</c:v>
                  </c:pt>
                  <c:pt idx="13">
                    <c:v>1859.2920604966689</c:v>
                  </c:pt>
                  <c:pt idx="14">
                    <c:v>546.88034203060909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Cycles'!$BI$39:$CF$39</c:f>
              <c:numCache>
                <c:formatCode>General</c:formatCode>
                <c:ptCount val="24"/>
                <c:pt idx="1">
                  <c:v>322803.97249808989</c:v>
                </c:pt>
                <c:pt idx="2">
                  <c:v>310519.91235294228</c:v>
                </c:pt>
                <c:pt idx="3">
                  <c:v>130341.20002632374</c:v>
                </c:pt>
                <c:pt idx="4">
                  <c:v>103472.61130706128</c:v>
                </c:pt>
                <c:pt idx="5">
                  <c:v>55863.587258138039</c:v>
                </c:pt>
                <c:pt idx="6">
                  <c:v>45461.125598274186</c:v>
                </c:pt>
                <c:pt idx="7">
                  <c:v>36536.173018009758</c:v>
                </c:pt>
                <c:pt idx="8">
                  <c:v>27503.646780236413</c:v>
                </c:pt>
                <c:pt idx="9">
                  <c:v>21793.965127016174</c:v>
                </c:pt>
                <c:pt idx="10">
                  <c:v>16292.876824391198</c:v>
                </c:pt>
                <c:pt idx="11">
                  <c:v>8173.8107480601193</c:v>
                </c:pt>
                <c:pt idx="12">
                  <c:v>4352.7030730048336</c:v>
                </c:pt>
                <c:pt idx="13">
                  <c:v>1628.2100378454018</c:v>
                </c:pt>
                <c:pt idx="14">
                  <c:v>860.33541839647637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E542-91BA-C27808D737A6}"/>
            </c:ext>
          </c:extLst>
        </c:ser>
        <c:ser>
          <c:idx val="3"/>
          <c:order val="3"/>
          <c:tx>
            <c:v>PQE deLbu gRNA p15_REP1_tet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'Table All Cycles'!$BI$48:$CF$48</c:f>
                <c:numCache>
                  <c:formatCode>General</c:formatCode>
                  <c:ptCount val="24"/>
                  <c:pt idx="1">
                    <c:v>212899.55618106559</c:v>
                  </c:pt>
                  <c:pt idx="2">
                    <c:v>235012.56071572169</c:v>
                  </c:pt>
                  <c:pt idx="3">
                    <c:v>34164.639813600232</c:v>
                  </c:pt>
                  <c:pt idx="4">
                    <c:v>8969.5721425163247</c:v>
                  </c:pt>
                  <c:pt idx="5">
                    <c:v>15854.62001658905</c:v>
                  </c:pt>
                  <c:pt idx="6">
                    <c:v>20821.036543761005</c:v>
                  </c:pt>
                  <c:pt idx="7">
                    <c:v>24052.820959724897</c:v>
                  </c:pt>
                  <c:pt idx="8">
                    <c:v>19275.775899860342</c:v>
                  </c:pt>
                  <c:pt idx="9">
                    <c:v>23173.588373647865</c:v>
                  </c:pt>
                  <c:pt idx="10">
                    <c:v>19646.971574564086</c:v>
                  </c:pt>
                  <c:pt idx="11">
                    <c:v>15949.905656490582</c:v>
                  </c:pt>
                  <c:pt idx="12">
                    <c:v>12309.440302233346</c:v>
                  </c:pt>
                  <c:pt idx="13">
                    <c:v>7364.6659342732301</c:v>
                  </c:pt>
                  <c:pt idx="14">
                    <c:v>4669.250680709908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'Table All Cycles'!$BI$48:$CF$48</c:f>
                <c:numCache>
                  <c:formatCode>General</c:formatCode>
                  <c:ptCount val="24"/>
                  <c:pt idx="1">
                    <c:v>212899.55618106559</c:v>
                  </c:pt>
                  <c:pt idx="2">
                    <c:v>235012.56071572169</c:v>
                  </c:pt>
                  <c:pt idx="3">
                    <c:v>34164.639813600232</c:v>
                  </c:pt>
                  <c:pt idx="4">
                    <c:v>8969.5721425163247</c:v>
                  </c:pt>
                  <c:pt idx="5">
                    <c:v>15854.62001658905</c:v>
                  </c:pt>
                  <c:pt idx="6">
                    <c:v>20821.036543761005</c:v>
                  </c:pt>
                  <c:pt idx="7">
                    <c:v>24052.820959724897</c:v>
                  </c:pt>
                  <c:pt idx="8">
                    <c:v>19275.775899860342</c:v>
                  </c:pt>
                  <c:pt idx="9">
                    <c:v>23173.588373647865</c:v>
                  </c:pt>
                  <c:pt idx="10">
                    <c:v>19646.971574564086</c:v>
                  </c:pt>
                  <c:pt idx="11">
                    <c:v>15949.905656490582</c:v>
                  </c:pt>
                  <c:pt idx="12">
                    <c:v>12309.440302233346</c:v>
                  </c:pt>
                  <c:pt idx="13">
                    <c:v>7364.6659342732301</c:v>
                  </c:pt>
                  <c:pt idx="14">
                    <c:v>4669.250680709908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All Cycles'!$BI$12:$CF$12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</c:numCache>
            </c:numRef>
          </c:xVal>
          <c:yVal>
            <c:numRef>
              <c:f>'Table All Cycles'!$BI$47:$CF$47</c:f>
              <c:numCache>
                <c:formatCode>General</c:formatCode>
                <c:ptCount val="24"/>
                <c:pt idx="1">
                  <c:v>331751.37509549246</c:v>
                </c:pt>
                <c:pt idx="2">
                  <c:v>331250.67338227358</c:v>
                </c:pt>
                <c:pt idx="3">
                  <c:v>160256.3540795962</c:v>
                </c:pt>
                <c:pt idx="4">
                  <c:v>72765.395731725323</c:v>
                </c:pt>
                <c:pt idx="5">
                  <c:v>69579.8092062699</c:v>
                </c:pt>
                <c:pt idx="6">
                  <c:v>65278.398641455708</c:v>
                </c:pt>
                <c:pt idx="7">
                  <c:v>65774.884598209319</c:v>
                </c:pt>
                <c:pt idx="8">
                  <c:v>49908.973262722931</c:v>
                </c:pt>
                <c:pt idx="9">
                  <c:v>44718.686537168476</c:v>
                </c:pt>
                <c:pt idx="10">
                  <c:v>33883.874145623879</c:v>
                </c:pt>
                <c:pt idx="11">
                  <c:v>24261.736809869508</c:v>
                </c:pt>
                <c:pt idx="12">
                  <c:v>16654.070475907021</c:v>
                </c:pt>
                <c:pt idx="13">
                  <c:v>8668.9130874575676</c:v>
                </c:pt>
                <c:pt idx="14">
                  <c:v>4856.9185873574806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7-E542-91BA-C27808D7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92671"/>
        <c:axId val="1318694351"/>
      </c:scatterChart>
      <c:valAx>
        <c:axId val="131869267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Tiempo</a:t>
                </a:r>
                <a:r>
                  <a:rPr lang="es-ES_tradnl" b="1" baseline="0"/>
                  <a:t> (min)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4351"/>
        <c:crosses val="autoZero"/>
        <c:crossBetween val="midCat"/>
      </c:valAx>
      <c:valAx>
        <c:axId val="1318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Corr</a:t>
                </a:r>
                <a:r>
                  <a:rPr lang="es-ES_tradnl" b="1" baseline="0"/>
                  <a:t> Norm Fluor</a:t>
                </a:r>
                <a:endParaRPr lang="es-ES_trad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6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12316633544106E-2"/>
          <c:y val="0.10172820894691505"/>
          <c:w val="0.21280604607577067"/>
          <c:h val="0.169599176987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400" baseline="0"/>
              <a:t>Fluorescencia Normalizada de los Sistemas a OD</a:t>
            </a:r>
            <a:r>
              <a:rPr lang="es-ES_tradnl" sz="2400" baseline="-25000"/>
              <a:t>600</a:t>
            </a:r>
            <a:r>
              <a:rPr lang="es-ES_tradnl" sz="2400" baseline="0"/>
              <a:t> </a:t>
            </a:r>
            <a:r>
              <a:rPr lang="es-ES" sz="2400" b="0" i="0" u="none" strike="noStrike" baseline="0">
                <a:effectLst/>
              </a:rPr>
              <a:t>≈ 0.6</a:t>
            </a:r>
            <a:endParaRPr lang="es-ES_tradnl" sz="2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− gRNA</c:v>
          </c:tx>
          <c:spPr>
            <a:solidFill>
              <a:srgbClr val="7EC0EE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'Replicas seleccionadas (OD0.6)'!$N$45:$V$45</c:f>
                <c:numCache>
                  <c:formatCode>General</c:formatCode>
                  <c:ptCount val="9"/>
                  <c:pt idx="0">
                    <c:v>2587.894139895765</c:v>
                  </c:pt>
                  <c:pt idx="1">
                    <c:v>3777.9029650145867</c:v>
                  </c:pt>
                  <c:pt idx="2">
                    <c:v>2669.5729120167371</c:v>
                  </c:pt>
                  <c:pt idx="3">
                    <c:v>2461.3395089588466</c:v>
                  </c:pt>
                  <c:pt idx="4">
                    <c:v>2017.1971423184261</c:v>
                  </c:pt>
                  <c:pt idx="5">
                    <c:v>440.28875219483018</c:v>
                  </c:pt>
                  <c:pt idx="6">
                    <c:v>1993.8294326096848</c:v>
                  </c:pt>
                  <c:pt idx="7">
                    <c:v>3856.9629253122184</c:v>
                  </c:pt>
                  <c:pt idx="8">
                    <c:v>1455.6090639094871</c:v>
                  </c:pt>
                </c:numCache>
              </c:numRef>
            </c:plus>
            <c:minus>
              <c:numRef>
                <c:f>'Replicas seleccionadas (OD0.6)'!$N$45:$V$45</c:f>
                <c:numCache>
                  <c:formatCode>General</c:formatCode>
                  <c:ptCount val="9"/>
                  <c:pt idx="0">
                    <c:v>2587.894139895765</c:v>
                  </c:pt>
                  <c:pt idx="1">
                    <c:v>3777.9029650145867</c:v>
                  </c:pt>
                  <c:pt idx="2">
                    <c:v>2669.5729120167371</c:v>
                  </c:pt>
                  <c:pt idx="3">
                    <c:v>2461.3395089588466</c:v>
                  </c:pt>
                  <c:pt idx="4">
                    <c:v>2017.1971423184261</c:v>
                  </c:pt>
                  <c:pt idx="5">
                    <c:v>440.28875219483018</c:v>
                  </c:pt>
                  <c:pt idx="6">
                    <c:v>1993.8294326096848</c:v>
                  </c:pt>
                  <c:pt idx="7">
                    <c:v>3856.9629253122184</c:v>
                  </c:pt>
                  <c:pt idx="8">
                    <c:v>1455.6090639094871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'Table All Cycles'!$CK$5:$CS$5</c:f>
              <c:strCache>
                <c:ptCount val="9"/>
                <c:pt idx="0">
                  <c:v>C1</c:v>
                </c:pt>
                <c:pt idx="1">
                  <c:v>Lwa</c:v>
                </c:pt>
                <c:pt idx="2">
                  <c:v>Rfx</c:v>
                </c:pt>
                <c:pt idx="3">
                  <c:v>Lbu</c:v>
                </c:pt>
                <c:pt idx="4">
                  <c:v>eLbu</c:v>
                </c:pt>
                <c:pt idx="5">
                  <c:v>dLwa</c:v>
                </c:pt>
                <c:pt idx="6">
                  <c:v>dRfx</c:v>
                </c:pt>
                <c:pt idx="7">
                  <c:v>dLbu</c:v>
                </c:pt>
                <c:pt idx="8">
                  <c:v>deLbu</c:v>
                </c:pt>
              </c:strCache>
            </c:strRef>
          </c:cat>
          <c:val>
            <c:numRef>
              <c:f>('Replicas seleccionadas (OD0.6)'!$K$10,'Replicas seleccionadas (OD0.6)'!$K$12,'Replicas seleccionadas (OD0.6)'!$K$14,'Replicas seleccionadas (OD0.6)'!$K$16,'Replicas seleccionadas (OD0.6)'!$K$18,'Replicas seleccionadas (OD0.6)'!$K$28,'Replicas seleccionadas (OD0.6)'!$K$30,'Replicas seleccionadas (OD0.6)'!$K$32,'Replicas seleccionadas (OD0.6)'!$K$34)</c:f>
              <c:numCache>
                <c:formatCode>General</c:formatCode>
                <c:ptCount val="9"/>
                <c:pt idx="0">
                  <c:v>21119.385696059937</c:v>
                </c:pt>
                <c:pt idx="1">
                  <c:v>20653.097674655306</c:v>
                </c:pt>
                <c:pt idx="2">
                  <c:v>29914.292834408556</c:v>
                </c:pt>
                <c:pt idx="3">
                  <c:v>1366.1163196977636</c:v>
                </c:pt>
                <c:pt idx="4">
                  <c:v>26908.793185350256</c:v>
                </c:pt>
                <c:pt idx="5">
                  <c:v>18554.100689008614</c:v>
                </c:pt>
                <c:pt idx="6">
                  <c:v>1697.9992583343465</c:v>
                </c:pt>
                <c:pt idx="7">
                  <c:v>29455.928121002748</c:v>
                </c:pt>
                <c:pt idx="8">
                  <c:v>2277.8218028358851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0-1749-8641-34A8B08E8785}"/>
            </c:ext>
          </c:extLst>
        </c:ser>
        <c:ser>
          <c:idx val="1"/>
          <c:order val="1"/>
          <c:tx>
            <c:v>+ gRNA</c:v>
          </c:tx>
          <c:spPr>
            <a:solidFill>
              <a:srgbClr val="FF7F24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'Replicas seleccionadas (OD0.6)'!$N$47:$V$47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1237.725648481505</c:v>
                  </c:pt>
                  <c:pt idx="2">
                    <c:v>871.46255421663147</c:v>
                  </c:pt>
                  <c:pt idx="3">
                    <c:v>1802.3651189844204</c:v>
                  </c:pt>
                  <c:pt idx="4">
                    <c:v>4741.9528914147168</c:v>
                  </c:pt>
                  <c:pt idx="5">
                    <c:v>3083.491943207739</c:v>
                  </c:pt>
                  <c:pt idx="6">
                    <c:v>3625.4917534495371</c:v>
                  </c:pt>
                  <c:pt idx="7">
                    <c:v>2530.704529443452</c:v>
                  </c:pt>
                  <c:pt idx="8">
                    <c:v>4681.4063797703375</c:v>
                  </c:pt>
                </c:numCache>
              </c:numRef>
            </c:plus>
            <c:minus>
              <c:numRef>
                <c:f>'Replicas seleccionadas (OD0.6)'!$N$47:$V$47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1237.725648481505</c:v>
                  </c:pt>
                  <c:pt idx="2">
                    <c:v>871.46255421663147</c:v>
                  </c:pt>
                  <c:pt idx="3">
                    <c:v>1802.3651189844204</c:v>
                  </c:pt>
                  <c:pt idx="4">
                    <c:v>4741.9528914147168</c:v>
                  </c:pt>
                  <c:pt idx="5">
                    <c:v>3083.491943207739</c:v>
                  </c:pt>
                  <c:pt idx="6">
                    <c:v>3625.4917534495371</c:v>
                  </c:pt>
                  <c:pt idx="7">
                    <c:v>2530.704529443452</c:v>
                  </c:pt>
                  <c:pt idx="8">
                    <c:v>4681.4063797703375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'Table All Cycles'!$CK$5:$CS$5</c:f>
              <c:strCache>
                <c:ptCount val="9"/>
                <c:pt idx="0">
                  <c:v>C1</c:v>
                </c:pt>
                <c:pt idx="1">
                  <c:v>Lwa</c:v>
                </c:pt>
                <c:pt idx="2">
                  <c:v>Rfx</c:v>
                </c:pt>
                <c:pt idx="3">
                  <c:v>Lbu</c:v>
                </c:pt>
                <c:pt idx="4">
                  <c:v>eLbu</c:v>
                </c:pt>
                <c:pt idx="5">
                  <c:v>dLwa</c:v>
                </c:pt>
                <c:pt idx="6">
                  <c:v>dRfx</c:v>
                </c:pt>
                <c:pt idx="7">
                  <c:v>dLbu</c:v>
                </c:pt>
                <c:pt idx="8">
                  <c:v>deLbu</c:v>
                </c:pt>
              </c:strCache>
            </c:strRef>
          </c:cat>
          <c:val>
            <c:numRef>
              <c:f>('Replicas seleccionadas (OD0.6)'!$K$8,'Replicas seleccionadas (OD0.6)'!$K$20,'Replicas seleccionadas (OD0.6)'!$K$22,'Replicas seleccionadas (OD0.6)'!$K$24,'Replicas seleccionadas (OD0.6)'!$K$26,'Replicas seleccionadas (OD0.6)'!$K$36,'Replicas seleccionadas (OD0.6)'!$K$38,'Replicas seleccionadas (OD0.6)'!$K$40,'Replicas seleccionadas (OD0.6)'!$K$42)</c:f>
              <c:numCache>
                <c:formatCode>General</c:formatCode>
                <c:ptCount val="9"/>
                <c:pt idx="1">
                  <c:v>2870.9020269495149</c:v>
                </c:pt>
                <c:pt idx="2">
                  <c:v>2589.0985048217194</c:v>
                </c:pt>
                <c:pt idx="3">
                  <c:v>3034.6134420592671</c:v>
                </c:pt>
                <c:pt idx="4">
                  <c:v>34699.99914898054</c:v>
                </c:pt>
                <c:pt idx="5">
                  <c:v>18268.239737692154</c:v>
                </c:pt>
                <c:pt idx="6">
                  <c:v>4629.5425092581909</c:v>
                </c:pt>
                <c:pt idx="7">
                  <c:v>25883.431820560865</c:v>
                </c:pt>
                <c:pt idx="8">
                  <c:v>5719.8975375447108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0-1749-8641-34A8B08E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85599"/>
        <c:axId val="2145470096"/>
      </c:barChart>
      <c:catAx>
        <c:axId val="10458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/>
                  <a:t>Sistema</a:t>
                </a:r>
                <a:r>
                  <a:rPr lang="es-ES" sz="1600" b="1" baseline="0"/>
                  <a:t> Cas13</a:t>
                </a:r>
                <a:endParaRPr lang="es-E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470096"/>
        <c:crosses val="autoZero"/>
        <c:auto val="1"/>
        <c:lblAlgn val="ctr"/>
        <c:lblOffset val="100"/>
        <c:noMultiLvlLbl val="0"/>
      </c:catAx>
      <c:valAx>
        <c:axId val="21454700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/>
                  <a:t>Fluorescencia</a:t>
                </a:r>
                <a:r>
                  <a:rPr lang="es-ES" sz="1600" b="1" baseline="0"/>
                  <a:t> normalizada (UA)</a:t>
                </a:r>
                <a:endParaRPr lang="es-E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85599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92496613612223522"/>
          <c:y val="0.46988360146612529"/>
          <c:w val="6.4264855875212079E-2"/>
          <c:h val="0.10034795601256383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emf"/><Relationship Id="rId5" Type="http://schemas.openxmlformats.org/officeDocument/2006/relationships/chart" Target="../charts/chart5.xml"/><Relationship Id="rId10" Type="http://schemas.openxmlformats.org/officeDocument/2006/relationships/image" Target="../media/image2.emf"/><Relationship Id="rId4" Type="http://schemas.openxmlformats.org/officeDocument/2006/relationships/chart" Target="../charts/chart4.xml"/><Relationship Id="rId9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245034</xdr:colOff>
      <xdr:row>123</xdr:row>
      <xdr:rowOff>131482</xdr:rowOff>
    </xdr:from>
    <xdr:to>
      <xdr:col>37</xdr:col>
      <xdr:colOff>736599</xdr:colOff>
      <xdr:row>150</xdr:row>
      <xdr:rowOff>42583</xdr:rowOff>
    </xdr:to>
    <xdr:graphicFrame macro="">
      <xdr:nvGraphicFramePr>
        <xdr:cNvPr id="2" name="Gráfico 1" title="Curva de crecimiento">
          <a:extLst>
            <a:ext uri="{FF2B5EF4-FFF2-40B4-BE49-F238E27FC236}">
              <a16:creationId xmlns:a16="http://schemas.microsoft.com/office/drawing/2014/main" id="{B3D56D71-068B-3149-BB1A-095F5DC2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582704</xdr:colOff>
      <xdr:row>123</xdr:row>
      <xdr:rowOff>59765</xdr:rowOff>
    </xdr:from>
    <xdr:to>
      <xdr:col>48</xdr:col>
      <xdr:colOff>551328</xdr:colOff>
      <xdr:row>149</xdr:row>
      <xdr:rowOff>165101</xdr:rowOff>
    </xdr:to>
    <xdr:graphicFrame macro="">
      <xdr:nvGraphicFramePr>
        <xdr:cNvPr id="13" name="Gráfico 12" title="Curva de crecimiento">
          <a:extLst>
            <a:ext uri="{FF2B5EF4-FFF2-40B4-BE49-F238E27FC236}">
              <a16:creationId xmlns:a16="http://schemas.microsoft.com/office/drawing/2014/main" id="{9F7C1A99-BC66-074E-8BC2-E40BD1492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552822</xdr:colOff>
      <xdr:row>123</xdr:row>
      <xdr:rowOff>89646</xdr:rowOff>
    </xdr:from>
    <xdr:to>
      <xdr:col>59</xdr:col>
      <xdr:colOff>521446</xdr:colOff>
      <xdr:row>150</xdr:row>
      <xdr:rowOff>747</xdr:rowOff>
    </xdr:to>
    <xdr:graphicFrame macro="">
      <xdr:nvGraphicFramePr>
        <xdr:cNvPr id="14" name="Gráfico 13" title="Curva de crecimiento">
          <a:extLst>
            <a:ext uri="{FF2B5EF4-FFF2-40B4-BE49-F238E27FC236}">
              <a16:creationId xmlns:a16="http://schemas.microsoft.com/office/drawing/2014/main" id="{228DF909-0BF2-794B-93B7-734910BF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582705</xdr:colOff>
      <xdr:row>123</xdr:row>
      <xdr:rowOff>59765</xdr:rowOff>
    </xdr:from>
    <xdr:to>
      <xdr:col>70</xdr:col>
      <xdr:colOff>551329</xdr:colOff>
      <xdr:row>149</xdr:row>
      <xdr:rowOff>165101</xdr:rowOff>
    </xdr:to>
    <xdr:graphicFrame macro="">
      <xdr:nvGraphicFramePr>
        <xdr:cNvPr id="15" name="Gráfico 14" title="Curva de crecimiento">
          <a:extLst>
            <a:ext uri="{FF2B5EF4-FFF2-40B4-BE49-F238E27FC236}">
              <a16:creationId xmlns:a16="http://schemas.microsoft.com/office/drawing/2014/main" id="{06BD8D7D-0298-664A-9158-A7D5579DF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194234</xdr:colOff>
      <xdr:row>152</xdr:row>
      <xdr:rowOff>44825</xdr:rowOff>
    </xdr:from>
    <xdr:to>
      <xdr:col>37</xdr:col>
      <xdr:colOff>685799</xdr:colOff>
      <xdr:row>181</xdr:row>
      <xdr:rowOff>748</xdr:rowOff>
    </xdr:to>
    <xdr:graphicFrame macro="">
      <xdr:nvGraphicFramePr>
        <xdr:cNvPr id="16" name="Gráfico 15" title="Curva de crecimiento">
          <a:extLst>
            <a:ext uri="{FF2B5EF4-FFF2-40B4-BE49-F238E27FC236}">
              <a16:creationId xmlns:a16="http://schemas.microsoft.com/office/drawing/2014/main" id="{30609EF6-7AE6-3B4E-87D1-93EFFD8C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567763</xdr:colOff>
      <xdr:row>152</xdr:row>
      <xdr:rowOff>29884</xdr:rowOff>
    </xdr:from>
    <xdr:to>
      <xdr:col>48</xdr:col>
      <xdr:colOff>536387</xdr:colOff>
      <xdr:row>180</xdr:row>
      <xdr:rowOff>180042</xdr:rowOff>
    </xdr:to>
    <xdr:graphicFrame macro="">
      <xdr:nvGraphicFramePr>
        <xdr:cNvPr id="17" name="Gráfico 16" title="Curva de crecimiento">
          <a:extLst>
            <a:ext uri="{FF2B5EF4-FFF2-40B4-BE49-F238E27FC236}">
              <a16:creationId xmlns:a16="http://schemas.microsoft.com/office/drawing/2014/main" id="{883C235A-47DB-1A4C-A8E7-9B6863BA4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582705</xdr:colOff>
      <xdr:row>152</xdr:row>
      <xdr:rowOff>59766</xdr:rowOff>
    </xdr:from>
    <xdr:to>
      <xdr:col>59</xdr:col>
      <xdr:colOff>551329</xdr:colOff>
      <xdr:row>181</xdr:row>
      <xdr:rowOff>15689</xdr:rowOff>
    </xdr:to>
    <xdr:graphicFrame macro="">
      <xdr:nvGraphicFramePr>
        <xdr:cNvPr id="18" name="Gráfico 17" title="Curva de crecimiento">
          <a:extLst>
            <a:ext uri="{FF2B5EF4-FFF2-40B4-BE49-F238E27FC236}">
              <a16:creationId xmlns:a16="http://schemas.microsoft.com/office/drawing/2014/main" id="{B15E7BF8-C16A-AC41-AAF9-0A14EFD9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582705</xdr:colOff>
      <xdr:row>152</xdr:row>
      <xdr:rowOff>59766</xdr:rowOff>
    </xdr:from>
    <xdr:to>
      <xdr:col>70</xdr:col>
      <xdr:colOff>551329</xdr:colOff>
      <xdr:row>181</xdr:row>
      <xdr:rowOff>15689</xdr:rowOff>
    </xdr:to>
    <xdr:graphicFrame macro="">
      <xdr:nvGraphicFramePr>
        <xdr:cNvPr id="19" name="Gráfico 18" title="Curva de crecimiento">
          <a:extLst>
            <a:ext uri="{FF2B5EF4-FFF2-40B4-BE49-F238E27FC236}">
              <a16:creationId xmlns:a16="http://schemas.microsoft.com/office/drawing/2014/main" id="{4710C305-75B1-9641-B0BD-3E5D251D5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582705</xdr:colOff>
      <xdr:row>178</xdr:row>
      <xdr:rowOff>164353</xdr:rowOff>
    </xdr:from>
    <xdr:to>
      <xdr:col>27</xdr:col>
      <xdr:colOff>310776</xdr:colOff>
      <xdr:row>212</xdr:row>
      <xdr:rowOff>4668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490C1998-6A68-4945-A18E-636B3D06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7411" y="35425529"/>
          <a:ext cx="1051560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373529</xdr:colOff>
      <xdr:row>176</xdr:row>
      <xdr:rowOff>194234</xdr:rowOff>
    </xdr:from>
    <xdr:to>
      <xdr:col>13</xdr:col>
      <xdr:colOff>206188</xdr:colOff>
      <xdr:row>210</xdr:row>
      <xdr:rowOff>19608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D100784C-F11B-124F-BAB2-AF5BC0120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29" y="35066940"/>
          <a:ext cx="1051560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388470</xdr:colOff>
      <xdr:row>212</xdr:row>
      <xdr:rowOff>179293</xdr:rowOff>
    </xdr:from>
    <xdr:to>
      <xdr:col>13</xdr:col>
      <xdr:colOff>221129</xdr:colOff>
      <xdr:row>246</xdr:row>
      <xdr:rowOff>4669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734D4D36-6C06-F346-B85A-215EC46E1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470" y="42268587"/>
          <a:ext cx="1051560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717177</xdr:colOff>
      <xdr:row>213</xdr:row>
      <xdr:rowOff>164353</xdr:rowOff>
    </xdr:from>
    <xdr:to>
      <xdr:col>27</xdr:col>
      <xdr:colOff>445248</xdr:colOff>
      <xdr:row>247</xdr:row>
      <xdr:rowOff>4668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86FA6539-CE4F-AC4E-8D34-E5FED45D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1883" y="42447882"/>
          <a:ext cx="1051560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653142</xdr:colOff>
      <xdr:row>11</xdr:row>
      <xdr:rowOff>54428</xdr:rowOff>
    </xdr:from>
    <xdr:to>
      <xdr:col>31</xdr:col>
      <xdr:colOff>114976</xdr:colOff>
      <xdr:row>39</xdr:row>
      <xdr:rowOff>130882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8C04BC-2150-1741-8006-544194A1D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189811</xdr:colOff>
      <xdr:row>24</xdr:row>
      <xdr:rowOff>137161</xdr:rowOff>
    </xdr:from>
    <xdr:to>
      <xdr:col>18</xdr:col>
      <xdr:colOff>526473</xdr:colOff>
      <xdr:row>33</xdr:row>
      <xdr:rowOff>96982</xdr:rowOff>
    </xdr:to>
    <xdr:cxnSp macro="">
      <xdr:nvCxnSpPr>
        <xdr:cNvPr id="3" name="Conector angular 2">
          <a:extLst>
            <a:ext uri="{FF2B5EF4-FFF2-40B4-BE49-F238E27FC236}">
              <a16:creationId xmlns:a16="http://schemas.microsoft.com/office/drawing/2014/main" id="{A2123595-3E10-5D44-964E-09DFD3A0F1F7}"/>
            </a:ext>
          </a:extLst>
        </xdr:cNvPr>
        <xdr:cNvCxnSpPr/>
      </xdr:nvCxnSpPr>
      <xdr:spPr>
        <a:xfrm rot="16200000" flipH="1">
          <a:off x="16934413" y="5448995"/>
          <a:ext cx="1650076" cy="336662"/>
        </a:xfrm>
        <a:prstGeom prst="bentConnector3">
          <a:avLst>
            <a:gd name="adj1" fmla="val -77624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599902</xdr:colOff>
      <xdr:row>21</xdr:row>
      <xdr:rowOff>60963</xdr:rowOff>
    </xdr:from>
    <xdr:to>
      <xdr:col>20</xdr:col>
      <xdr:colOff>150323</xdr:colOff>
      <xdr:row>33</xdr:row>
      <xdr:rowOff>160023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4E40D6B6-E971-1144-93ED-E1EA068FE0B1}"/>
            </a:ext>
          </a:extLst>
        </xdr:cNvPr>
        <xdr:cNvCxnSpPr/>
      </xdr:nvCxnSpPr>
      <xdr:spPr>
        <a:xfrm rot="16200000" flipH="1">
          <a:off x="17789236" y="5163592"/>
          <a:ext cx="2343497" cy="340130"/>
        </a:xfrm>
        <a:prstGeom prst="bentConnector3">
          <a:avLst>
            <a:gd name="adj1" fmla="val -28351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139978</xdr:colOff>
      <xdr:row>16</xdr:row>
      <xdr:rowOff>39763</xdr:rowOff>
    </xdr:from>
    <xdr:to>
      <xdr:col>18</xdr:col>
      <xdr:colOff>564776</xdr:colOff>
      <xdr:row>17</xdr:row>
      <xdr:rowOff>129664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B77B766-7735-534D-938F-FB389D88277A}"/>
            </a:ext>
          </a:extLst>
        </xdr:cNvPr>
        <xdr:cNvSpPr txBox="1"/>
      </xdr:nvSpPr>
      <xdr:spPr>
        <a:xfrm>
          <a:off x="17541287" y="3198599"/>
          <a:ext cx="424798" cy="28386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800"/>
            <a:t>**</a:t>
          </a:r>
        </a:p>
      </xdr:txBody>
    </xdr:sp>
    <xdr:clientData/>
  </xdr:twoCellAnchor>
  <xdr:twoCellAnchor>
    <xdr:from>
      <xdr:col>19</xdr:col>
      <xdr:colOff>516235</xdr:colOff>
      <xdr:row>16</xdr:row>
      <xdr:rowOff>55866</xdr:rowOff>
    </xdr:from>
    <xdr:to>
      <xdr:col>20</xdr:col>
      <xdr:colOff>319265</xdr:colOff>
      <xdr:row>17</xdr:row>
      <xdr:rowOff>84064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B7361F5-384B-0841-BB80-2EFB135E38C5}"/>
            </a:ext>
          </a:extLst>
        </xdr:cNvPr>
        <xdr:cNvSpPr txBox="1"/>
      </xdr:nvSpPr>
      <xdr:spPr>
        <a:xfrm>
          <a:off x="18707253" y="3214702"/>
          <a:ext cx="592739" cy="2221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/>
            <a:t>***</a:t>
          </a:r>
        </a:p>
      </xdr:txBody>
    </xdr:sp>
    <xdr:clientData/>
  </xdr:twoCellAnchor>
  <xdr:twoCellAnchor>
    <xdr:from>
      <xdr:col>22</xdr:col>
      <xdr:colOff>623459</xdr:colOff>
      <xdr:row>18</xdr:row>
      <xdr:rowOff>137161</xdr:rowOff>
    </xdr:from>
    <xdr:to>
      <xdr:col>23</xdr:col>
      <xdr:colOff>188421</xdr:colOff>
      <xdr:row>22</xdr:row>
      <xdr:rowOff>166254</xdr:rowOff>
    </xdr:to>
    <xdr:cxnSp macro="">
      <xdr:nvCxnSpPr>
        <xdr:cNvPr id="14" name="Conector angular 3">
          <a:extLst>
            <a:ext uri="{FF2B5EF4-FFF2-40B4-BE49-F238E27FC236}">
              <a16:creationId xmlns:a16="http://schemas.microsoft.com/office/drawing/2014/main" id="{09FC09B9-D6B1-46D8-9127-C3D31FB00D9A}"/>
            </a:ext>
          </a:extLst>
        </xdr:cNvPr>
        <xdr:cNvCxnSpPr/>
      </xdr:nvCxnSpPr>
      <xdr:spPr>
        <a:xfrm rot="5400000" flipH="1" flipV="1">
          <a:off x="20972320" y="3881354"/>
          <a:ext cx="777239" cy="354672"/>
        </a:xfrm>
        <a:prstGeom prst="bentConnector3">
          <a:avLst>
            <a:gd name="adj1" fmla="val 12754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647446</xdr:colOff>
      <xdr:row>16</xdr:row>
      <xdr:rowOff>28973</xdr:rowOff>
    </xdr:from>
    <xdr:to>
      <xdr:col>23</xdr:col>
      <xdr:colOff>181535</xdr:colOff>
      <xdr:row>17</xdr:row>
      <xdr:rowOff>75102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D8C47652-BEA2-4D7E-90F9-6558B70724D1}"/>
            </a:ext>
          </a:extLst>
        </xdr:cNvPr>
        <xdr:cNvSpPr txBox="1"/>
      </xdr:nvSpPr>
      <xdr:spPr>
        <a:xfrm>
          <a:off x="21207591" y="3187809"/>
          <a:ext cx="323799" cy="2400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/>
            <a:t>*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69"/>
  <sheetViews>
    <sheetView zoomScale="70" zoomScaleNormal="70" workbookViewId="0">
      <pane xSplit="1" topLeftCell="B1" activePane="topRight" state="frozen"/>
      <selection activeCell="A74" sqref="A74"/>
      <selection pane="topRight" activeCell="CQ5" sqref="CQ5"/>
    </sheetView>
  </sheetViews>
  <sheetFormatPr baseColWidth="10" defaultRowHeight="14.4" x14ac:dyDescent="0.3"/>
  <cols>
    <col min="16" max="16" width="12.109375" customWidth="1"/>
    <col min="30" max="30" width="14.6640625" bestFit="1" customWidth="1"/>
  </cols>
  <sheetData>
    <row r="1" spans="1:97" x14ac:dyDescent="0.3">
      <c r="A1" t="s">
        <v>0</v>
      </c>
    </row>
    <row r="2" spans="1:97" ht="18" x14ac:dyDescent="0.35">
      <c r="A2" t="s">
        <v>1</v>
      </c>
      <c r="H2" s="49" t="s">
        <v>134</v>
      </c>
      <c r="I2" s="49"/>
      <c r="J2" s="49"/>
      <c r="K2" s="49"/>
      <c r="L2" s="49"/>
      <c r="M2" s="49"/>
      <c r="N2" s="48"/>
      <c r="O2" s="48"/>
      <c r="R2" s="50"/>
    </row>
    <row r="3" spans="1:97" x14ac:dyDescent="0.3">
      <c r="A3" t="s">
        <v>135</v>
      </c>
    </row>
    <row r="4" spans="1:97" x14ac:dyDescent="0.3">
      <c r="A4" t="s">
        <v>2</v>
      </c>
    </row>
    <row r="5" spans="1:97" x14ac:dyDescent="0.3">
      <c r="A5" t="s">
        <v>136</v>
      </c>
      <c r="CK5" t="s">
        <v>146</v>
      </c>
      <c r="CL5" t="s">
        <v>100</v>
      </c>
      <c r="CM5" t="s">
        <v>147</v>
      </c>
      <c r="CN5" t="s">
        <v>102</v>
      </c>
      <c r="CO5" t="s">
        <v>103</v>
      </c>
      <c r="CP5" t="s">
        <v>144</v>
      </c>
      <c r="CQ5" t="s">
        <v>148</v>
      </c>
      <c r="CR5" t="s">
        <v>106</v>
      </c>
      <c r="CS5" t="s">
        <v>107</v>
      </c>
    </row>
    <row r="6" spans="1:97" x14ac:dyDescent="0.3">
      <c r="A6" t="s">
        <v>137</v>
      </c>
    </row>
    <row r="7" spans="1:97" x14ac:dyDescent="0.3">
      <c r="A7" t="s">
        <v>138</v>
      </c>
    </row>
    <row r="8" spans="1:97" x14ac:dyDescent="0.3">
      <c r="A8" t="s">
        <v>3</v>
      </c>
      <c r="D8" t="s">
        <v>6</v>
      </c>
      <c r="H8" t="s">
        <v>4</v>
      </c>
      <c r="P8">
        <f>AVERAGE(D13:Z16)</f>
        <v>6.3902173913043467E-2</v>
      </c>
    </row>
    <row r="9" spans="1:97" ht="15" thickBot="1" x14ac:dyDescent="0.35"/>
    <row r="10" spans="1:97" ht="15" thickBot="1" x14ac:dyDescent="0.35">
      <c r="AD10" s="59" t="s">
        <v>96</v>
      </c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1"/>
      <c r="BH10" s="59" t="s">
        <v>97</v>
      </c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1"/>
      <c r="CI10" t="s">
        <v>98</v>
      </c>
    </row>
    <row r="11" spans="1:97" ht="29.4" thickBot="1" x14ac:dyDescent="0.35">
      <c r="A11" s="9" t="s">
        <v>7</v>
      </c>
      <c r="B11" s="10" t="s">
        <v>8</v>
      </c>
      <c r="C11" s="9" t="s">
        <v>9</v>
      </c>
      <c r="D11" s="11" t="s">
        <v>9</v>
      </c>
      <c r="E11" s="11" t="s">
        <v>9</v>
      </c>
      <c r="F11" s="11" t="s">
        <v>9</v>
      </c>
      <c r="G11" s="11" t="s">
        <v>9</v>
      </c>
      <c r="H11" s="11" t="s">
        <v>9</v>
      </c>
      <c r="I11" s="11" t="s">
        <v>9</v>
      </c>
      <c r="J11" s="11" t="s">
        <v>9</v>
      </c>
      <c r="K11" s="11" t="s">
        <v>9</v>
      </c>
      <c r="L11" s="11" t="s">
        <v>9</v>
      </c>
      <c r="M11" s="12" t="s">
        <v>9</v>
      </c>
      <c r="N11" s="11" t="s">
        <v>9</v>
      </c>
      <c r="O11" s="11" t="s">
        <v>9</v>
      </c>
      <c r="P11" s="11" t="s">
        <v>9</v>
      </c>
      <c r="Q11" s="11" t="s">
        <v>9</v>
      </c>
      <c r="R11" s="12" t="s">
        <v>9</v>
      </c>
      <c r="S11" s="11" t="s">
        <v>9</v>
      </c>
      <c r="T11" s="11" t="s">
        <v>9</v>
      </c>
      <c r="U11" s="11" t="s">
        <v>9</v>
      </c>
      <c r="V11" s="11" t="s">
        <v>9</v>
      </c>
      <c r="W11" s="12" t="s">
        <v>9</v>
      </c>
      <c r="X11" s="11" t="s">
        <v>9</v>
      </c>
      <c r="Y11" s="11" t="s">
        <v>9</v>
      </c>
      <c r="Z11" s="11" t="s">
        <v>9</v>
      </c>
      <c r="AA11" s="12" t="s">
        <v>9</v>
      </c>
      <c r="AB11" s="24"/>
      <c r="AD11" s="15" t="s">
        <v>8</v>
      </c>
      <c r="AE11" s="17" t="s">
        <v>9</v>
      </c>
      <c r="AF11" s="18" t="s">
        <v>9</v>
      </c>
      <c r="AG11" s="18" t="s">
        <v>9</v>
      </c>
      <c r="AH11" s="18" t="s">
        <v>9</v>
      </c>
      <c r="AI11" s="18" t="s">
        <v>9</v>
      </c>
      <c r="AJ11" s="18" t="s">
        <v>9</v>
      </c>
      <c r="AK11" s="18" t="s">
        <v>9</v>
      </c>
      <c r="AL11" s="18" t="s">
        <v>9</v>
      </c>
      <c r="AM11" s="18" t="s">
        <v>9</v>
      </c>
      <c r="AN11" s="18" t="s">
        <v>9</v>
      </c>
      <c r="AO11" s="19" t="s">
        <v>9</v>
      </c>
      <c r="AP11" s="19" t="s">
        <v>9</v>
      </c>
      <c r="AQ11" s="19" t="s">
        <v>9</v>
      </c>
      <c r="AR11" s="19" t="s">
        <v>9</v>
      </c>
      <c r="AS11" s="19" t="s">
        <v>9</v>
      </c>
      <c r="AT11" s="19" t="s">
        <v>9</v>
      </c>
      <c r="AU11" s="19" t="s">
        <v>9</v>
      </c>
      <c r="AV11" s="19" t="s">
        <v>9</v>
      </c>
      <c r="AW11" s="19" t="s">
        <v>9</v>
      </c>
      <c r="AX11" s="19" t="s">
        <v>9</v>
      </c>
      <c r="AY11" s="19" t="s">
        <v>9</v>
      </c>
      <c r="AZ11" s="19" t="s">
        <v>9</v>
      </c>
      <c r="BA11" s="19" t="s">
        <v>9</v>
      </c>
      <c r="BB11" s="19" t="s">
        <v>9</v>
      </c>
      <c r="BH11" s="15" t="s">
        <v>8</v>
      </c>
      <c r="BI11" s="17" t="s">
        <v>9</v>
      </c>
      <c r="BJ11" s="18" t="s">
        <v>9</v>
      </c>
      <c r="BK11" s="18" t="s">
        <v>9</v>
      </c>
      <c r="BL11" s="18" t="s">
        <v>9</v>
      </c>
      <c r="BM11" s="18" t="s">
        <v>9</v>
      </c>
      <c r="BN11" s="18" t="s">
        <v>9</v>
      </c>
      <c r="BO11" s="18" t="s">
        <v>9</v>
      </c>
      <c r="BP11" s="18" t="s">
        <v>9</v>
      </c>
      <c r="BQ11" s="18" t="s">
        <v>9</v>
      </c>
      <c r="BR11" s="18" t="s">
        <v>9</v>
      </c>
      <c r="BS11" s="19" t="s">
        <v>9</v>
      </c>
      <c r="BT11" s="18" t="s">
        <v>9</v>
      </c>
      <c r="BU11" s="18" t="s">
        <v>9</v>
      </c>
      <c r="BV11" s="19" t="s">
        <v>9</v>
      </c>
      <c r="BW11" s="18" t="s">
        <v>9</v>
      </c>
      <c r="BX11" s="18" t="s">
        <v>9</v>
      </c>
      <c r="BY11" s="18" t="s">
        <v>9</v>
      </c>
      <c r="BZ11" s="18" t="s">
        <v>9</v>
      </c>
      <c r="CA11" s="19" t="s">
        <v>9</v>
      </c>
      <c r="CB11" s="18" t="s">
        <v>9</v>
      </c>
      <c r="CC11" s="18" t="s">
        <v>9</v>
      </c>
      <c r="CD11" s="18" t="s">
        <v>9</v>
      </c>
      <c r="CE11" s="18" t="s">
        <v>9</v>
      </c>
      <c r="CF11" s="19" t="s">
        <v>9</v>
      </c>
      <c r="CI11" s="42" t="s">
        <v>9</v>
      </c>
    </row>
    <row r="12" spans="1:97" ht="15" thickBot="1" x14ac:dyDescent="0.35">
      <c r="A12" s="6" t="s">
        <v>10</v>
      </c>
      <c r="B12" s="6" t="s">
        <v>10</v>
      </c>
      <c r="C12" s="5" t="s">
        <v>11</v>
      </c>
      <c r="D12" s="7" t="s">
        <v>12</v>
      </c>
      <c r="E12" s="7" t="s">
        <v>13</v>
      </c>
      <c r="F12" s="7" t="s">
        <v>14</v>
      </c>
      <c r="G12" s="7" t="s">
        <v>15</v>
      </c>
      <c r="H12" s="7" t="s">
        <v>16</v>
      </c>
      <c r="I12" s="7" t="s">
        <v>17</v>
      </c>
      <c r="J12" s="7" t="s">
        <v>18</v>
      </c>
      <c r="K12" s="7" t="s">
        <v>19</v>
      </c>
      <c r="L12" s="7" t="s">
        <v>20</v>
      </c>
      <c r="M12" s="8" t="s">
        <v>21</v>
      </c>
      <c r="N12" s="7" t="s">
        <v>80</v>
      </c>
      <c r="O12" s="7" t="s">
        <v>81</v>
      </c>
      <c r="P12" s="7" t="s">
        <v>82</v>
      </c>
      <c r="Q12" s="7" t="s">
        <v>83</v>
      </c>
      <c r="R12" s="8" t="s">
        <v>84</v>
      </c>
      <c r="S12" s="7" t="s">
        <v>85</v>
      </c>
      <c r="T12" s="7" t="s">
        <v>86</v>
      </c>
      <c r="U12" s="7" t="s">
        <v>87</v>
      </c>
      <c r="V12" s="7" t="s">
        <v>88</v>
      </c>
      <c r="W12" s="8" t="s">
        <v>89</v>
      </c>
      <c r="X12" s="7" t="s">
        <v>90</v>
      </c>
      <c r="Y12" s="7" t="s">
        <v>91</v>
      </c>
      <c r="Z12" s="7" t="s">
        <v>92</v>
      </c>
      <c r="AA12" s="8" t="s">
        <v>93</v>
      </c>
      <c r="AB12" s="25"/>
      <c r="AD12" s="16" t="s">
        <v>10</v>
      </c>
      <c r="AE12" s="20">
        <v>0</v>
      </c>
      <c r="AF12" s="21">
        <v>30</v>
      </c>
      <c r="AG12" s="21">
        <v>60</v>
      </c>
      <c r="AH12" s="21">
        <v>90</v>
      </c>
      <c r="AI12" s="21">
        <v>120</v>
      </c>
      <c r="AJ12" s="21">
        <v>150</v>
      </c>
      <c r="AK12" s="21">
        <v>180</v>
      </c>
      <c r="AL12" s="21">
        <v>210</v>
      </c>
      <c r="AM12" s="21">
        <v>240</v>
      </c>
      <c r="AN12" s="21">
        <v>270</v>
      </c>
      <c r="AO12" s="21">
        <v>300</v>
      </c>
      <c r="AP12" s="21">
        <v>330</v>
      </c>
      <c r="AQ12" s="21">
        <v>360</v>
      </c>
      <c r="AR12" s="21">
        <v>390</v>
      </c>
      <c r="AS12" s="21">
        <v>420</v>
      </c>
      <c r="AT12" s="21">
        <v>450</v>
      </c>
      <c r="AU12" s="21">
        <v>480</v>
      </c>
      <c r="AV12" s="21">
        <v>510</v>
      </c>
      <c r="AW12" s="21">
        <v>540</v>
      </c>
      <c r="AX12" s="21">
        <v>570</v>
      </c>
      <c r="AY12" s="21">
        <v>600</v>
      </c>
      <c r="AZ12" s="21">
        <v>630</v>
      </c>
      <c r="BA12" s="21">
        <v>660</v>
      </c>
      <c r="BB12" s="21">
        <v>690</v>
      </c>
      <c r="BH12" s="16" t="s">
        <v>10</v>
      </c>
      <c r="BI12" s="20">
        <v>0</v>
      </c>
      <c r="BJ12" s="21">
        <v>30</v>
      </c>
      <c r="BK12" s="21">
        <v>60</v>
      </c>
      <c r="BL12" s="21">
        <v>90</v>
      </c>
      <c r="BM12" s="21">
        <v>120</v>
      </c>
      <c r="BN12" s="21">
        <v>150</v>
      </c>
      <c r="BO12" s="21">
        <v>180</v>
      </c>
      <c r="BP12" s="21">
        <v>210</v>
      </c>
      <c r="BQ12" s="21">
        <v>240</v>
      </c>
      <c r="BR12" s="21">
        <v>270</v>
      </c>
      <c r="BS12" s="21">
        <v>300</v>
      </c>
      <c r="BT12" s="21">
        <v>330</v>
      </c>
      <c r="BU12" s="21">
        <v>360</v>
      </c>
      <c r="BV12" s="21">
        <v>390</v>
      </c>
      <c r="BW12" s="21">
        <v>420</v>
      </c>
      <c r="BX12" s="21">
        <v>450</v>
      </c>
      <c r="BY12" s="21">
        <v>480</v>
      </c>
      <c r="BZ12" s="21">
        <v>510</v>
      </c>
      <c r="CA12" s="21">
        <v>540</v>
      </c>
      <c r="CB12" s="21">
        <v>570</v>
      </c>
      <c r="CC12" s="21">
        <v>600</v>
      </c>
      <c r="CD12" s="21">
        <v>630</v>
      </c>
      <c r="CE12" s="21">
        <v>660</v>
      </c>
      <c r="CF12" s="21">
        <v>690</v>
      </c>
      <c r="CI12" s="43">
        <v>300</v>
      </c>
    </row>
    <row r="13" spans="1:97" ht="15.6" x14ac:dyDescent="0.3">
      <c r="A13" s="27" t="s">
        <v>22</v>
      </c>
      <c r="B13" s="27" t="s">
        <v>22</v>
      </c>
      <c r="C13" s="28">
        <v>6.0999999999999999E-2</v>
      </c>
      <c r="D13" s="29">
        <v>5.8999999999999997E-2</v>
      </c>
      <c r="E13" s="29">
        <v>6.0999999999999999E-2</v>
      </c>
      <c r="F13" s="29">
        <v>6.2E-2</v>
      </c>
      <c r="G13" s="29">
        <v>6.0999999999999999E-2</v>
      </c>
      <c r="H13" s="29">
        <v>6.2E-2</v>
      </c>
      <c r="I13" s="29">
        <v>0.06</v>
      </c>
      <c r="J13" s="29">
        <v>6.0999999999999999E-2</v>
      </c>
      <c r="K13" s="29">
        <v>6.3E-2</v>
      </c>
      <c r="L13" s="29">
        <v>6.3E-2</v>
      </c>
      <c r="M13" s="29">
        <v>6.4000000000000001E-2</v>
      </c>
      <c r="N13" s="29">
        <v>6.4000000000000001E-2</v>
      </c>
      <c r="O13" s="29">
        <v>6.3E-2</v>
      </c>
      <c r="P13" s="29">
        <v>6.3E-2</v>
      </c>
      <c r="Q13" s="29">
        <v>6.3E-2</v>
      </c>
      <c r="R13" s="29">
        <v>6.9000000000000006E-2</v>
      </c>
      <c r="S13" s="29">
        <v>7.0999999999999994E-2</v>
      </c>
      <c r="T13" s="29">
        <v>7.3999999999999996E-2</v>
      </c>
      <c r="U13" s="29">
        <v>7.5999999999999998E-2</v>
      </c>
      <c r="V13" s="29">
        <v>8.3000000000000004E-2</v>
      </c>
      <c r="W13" s="29">
        <v>8.3000000000000004E-2</v>
      </c>
      <c r="X13" s="29">
        <v>9.0999999999999998E-2</v>
      </c>
      <c r="Y13" s="29">
        <v>9.4E-2</v>
      </c>
      <c r="Z13" s="29">
        <v>9.9000000000000005E-2</v>
      </c>
      <c r="AA13" s="30">
        <v>0.109</v>
      </c>
      <c r="AB13" s="37"/>
      <c r="AD13" s="4" t="s">
        <v>23</v>
      </c>
      <c r="AE13" s="1"/>
      <c r="AF13" s="2">
        <f>(D97-D169)/(D17-D89)</f>
        <v>407772.72727272689</v>
      </c>
      <c r="AG13" s="2">
        <f t="shared" ref="AG13:BB13" si="0">(E97-E169)/(E17-E89)</f>
        <v>119086.95652173912</v>
      </c>
      <c r="AH13" s="2">
        <f t="shared" si="0"/>
        <v>60773.10924369748</v>
      </c>
      <c r="AI13" s="2">
        <f t="shared" si="0"/>
        <v>37133.333333333328</v>
      </c>
      <c r="AJ13" s="2">
        <f t="shared" si="0"/>
        <v>22745.283018867922</v>
      </c>
      <c r="AK13" s="2">
        <f t="shared" si="0"/>
        <v>14323.471400394477</v>
      </c>
      <c r="AL13" s="2">
        <f t="shared" si="0"/>
        <v>9496.2121212121201</v>
      </c>
      <c r="AM13" s="2">
        <f t="shared" si="0"/>
        <v>4954.40251572327</v>
      </c>
      <c r="AN13" s="2">
        <f t="shared" si="0"/>
        <v>4999.4866529774126</v>
      </c>
      <c r="AO13" s="2">
        <f t="shared" si="0"/>
        <v>4351.2128459173218</v>
      </c>
      <c r="AP13" s="2">
        <f t="shared" si="0"/>
        <v>5763.8922591603978</v>
      </c>
      <c r="AQ13" s="2">
        <f t="shared" si="0"/>
        <v>5712.1868525145983</v>
      </c>
      <c r="AR13" s="2">
        <f t="shared" si="0"/>
        <v>5074.7674987763094</v>
      </c>
      <c r="AS13" s="2">
        <f t="shared" si="0"/>
        <v>5185.684841671351</v>
      </c>
      <c r="AT13" s="2" t="e">
        <f t="shared" si="0"/>
        <v>#VALUE!</v>
      </c>
      <c r="AU13" s="2" t="e">
        <f t="shared" si="0"/>
        <v>#VALUE!</v>
      </c>
      <c r="AV13" s="2" t="e">
        <f t="shared" si="0"/>
        <v>#VALUE!</v>
      </c>
      <c r="AW13" s="2" t="e">
        <f t="shared" si="0"/>
        <v>#VALUE!</v>
      </c>
      <c r="AX13" s="2" t="e">
        <f t="shared" si="0"/>
        <v>#VALUE!</v>
      </c>
      <c r="AY13" s="2" t="e">
        <f t="shared" si="0"/>
        <v>#VALUE!</v>
      </c>
      <c r="AZ13" s="2" t="e">
        <f t="shared" si="0"/>
        <v>#VALUE!</v>
      </c>
      <c r="BA13" s="2" t="e">
        <f t="shared" si="0"/>
        <v>#VALUE!</v>
      </c>
      <c r="BB13" s="2">
        <f t="shared" si="0"/>
        <v>-639.28949220040113</v>
      </c>
      <c r="BH13" s="13" t="s">
        <v>44</v>
      </c>
      <c r="BI13" s="22"/>
      <c r="BJ13" s="22">
        <f>AVERAGE(BJ55:BJ58)</f>
        <v>-54691.744747626937</v>
      </c>
      <c r="BK13" s="22">
        <f t="shared" ref="BK13:CF13" si="1">AVERAGE(BK55:BK58)</f>
        <v>3709.5323364462456</v>
      </c>
      <c r="BL13" s="22">
        <f t="shared" si="1"/>
        <v>24444.422646938954</v>
      </c>
      <c r="BM13" s="22">
        <f t="shared" si="1"/>
        <v>29792.819641662121</v>
      </c>
      <c r="BN13" s="22">
        <f t="shared" si="1"/>
        <v>29975.608299477677</v>
      </c>
      <c r="BO13" s="22">
        <f t="shared" si="1"/>
        <v>31107.780324112697</v>
      </c>
      <c r="BP13" s="22">
        <f t="shared" si="1"/>
        <v>30924.087800466175</v>
      </c>
      <c r="BQ13" s="22">
        <f t="shared" si="1"/>
        <v>27915.130024602084</v>
      </c>
      <c r="BR13" s="22">
        <f t="shared" si="1"/>
        <v>23245.244164430082</v>
      </c>
      <c r="BS13" s="22">
        <f>AVERAGE(BS55:BS58)</f>
        <v>16848.990860984712</v>
      </c>
      <c r="BT13" s="22">
        <f t="shared" si="1"/>
        <v>11322.645798023999</v>
      </c>
      <c r="BU13" s="22">
        <f t="shared" si="1"/>
        <v>7092.7357787854862</v>
      </c>
      <c r="BV13" s="22">
        <f t="shared" si="1"/>
        <v>5269.5832259185599</v>
      </c>
      <c r="BW13" s="22">
        <f t="shared" si="1"/>
        <v>3663.2638404522772</v>
      </c>
      <c r="BX13" s="22" t="e">
        <f t="shared" si="1"/>
        <v>#VALUE!</v>
      </c>
      <c r="BY13" s="22" t="e">
        <f t="shared" si="1"/>
        <v>#VALUE!</v>
      </c>
      <c r="BZ13" s="22" t="e">
        <f t="shared" si="1"/>
        <v>#VALUE!</v>
      </c>
      <c r="CA13" s="22" t="e">
        <f t="shared" si="1"/>
        <v>#VALUE!</v>
      </c>
      <c r="CB13" s="22" t="e">
        <f t="shared" si="1"/>
        <v>#VALUE!</v>
      </c>
      <c r="CC13" s="22" t="e">
        <f t="shared" si="1"/>
        <v>#VALUE!</v>
      </c>
      <c r="CD13" s="22" t="e">
        <f t="shared" si="1"/>
        <v>#VALUE!</v>
      </c>
      <c r="CE13" s="22" t="e">
        <f t="shared" si="1"/>
        <v>#VALUE!</v>
      </c>
      <c r="CF13" s="22" t="e">
        <f t="shared" si="1"/>
        <v>#VALUE!</v>
      </c>
      <c r="CH13" t="s">
        <v>99</v>
      </c>
      <c r="CI13" s="44">
        <v>46498.892621165447</v>
      </c>
    </row>
    <row r="14" spans="1:97" ht="15" thickBot="1" x14ac:dyDescent="0.35">
      <c r="A14" s="27" t="s">
        <v>22</v>
      </c>
      <c r="B14" s="27" t="s">
        <v>22</v>
      </c>
      <c r="C14" s="28">
        <v>6.2E-2</v>
      </c>
      <c r="D14" s="29">
        <v>6.0999999999999999E-2</v>
      </c>
      <c r="E14" s="29">
        <v>5.8999999999999997E-2</v>
      </c>
      <c r="F14" s="29">
        <v>6.0999999999999999E-2</v>
      </c>
      <c r="G14" s="29">
        <v>0.06</v>
      </c>
      <c r="H14" s="29">
        <v>5.8999999999999997E-2</v>
      </c>
      <c r="I14" s="29">
        <v>5.7000000000000002E-2</v>
      </c>
      <c r="J14" s="29">
        <v>5.7000000000000002E-2</v>
      </c>
      <c r="K14" s="29">
        <v>5.7000000000000002E-2</v>
      </c>
      <c r="L14" s="29">
        <v>5.8000000000000003E-2</v>
      </c>
      <c r="M14" s="29">
        <v>5.8999999999999997E-2</v>
      </c>
      <c r="N14" s="29">
        <v>0.06</v>
      </c>
      <c r="O14" s="29">
        <v>5.7000000000000002E-2</v>
      </c>
      <c r="P14" s="29">
        <v>5.6000000000000001E-2</v>
      </c>
      <c r="Q14" s="29">
        <v>5.7000000000000002E-2</v>
      </c>
      <c r="R14" s="29">
        <v>5.8999999999999997E-2</v>
      </c>
      <c r="S14" s="29">
        <v>6.2E-2</v>
      </c>
      <c r="T14" s="29">
        <v>6.6000000000000003E-2</v>
      </c>
      <c r="U14" s="29">
        <v>6.5000000000000002E-2</v>
      </c>
      <c r="V14" s="29">
        <v>7.0000000000000007E-2</v>
      </c>
      <c r="W14" s="29">
        <v>7.3999999999999996E-2</v>
      </c>
      <c r="X14" s="29">
        <v>7.6999999999999999E-2</v>
      </c>
      <c r="Y14" s="29">
        <v>0.08</v>
      </c>
      <c r="Z14" s="29">
        <v>8.4000000000000005E-2</v>
      </c>
      <c r="AA14" s="30">
        <v>0.09</v>
      </c>
      <c r="AB14" s="25"/>
      <c r="AD14" s="4" t="s">
        <v>24</v>
      </c>
      <c r="AE14" s="1"/>
      <c r="AF14" s="2">
        <f>(D98-D169)/(D18-D89)</f>
        <v>287147.05882352917</v>
      </c>
      <c r="AG14" s="2">
        <f t="shared" ref="AG14:BB14" si="2">(E98-E169)/(E18-E89)</f>
        <v>157528.30188679247</v>
      </c>
      <c r="AH14" s="2">
        <f t="shared" si="2"/>
        <v>69843.478260869568</v>
      </c>
      <c r="AI14" s="2">
        <f t="shared" si="2"/>
        <v>33827.225130890052</v>
      </c>
      <c r="AJ14" s="2">
        <f t="shared" si="2"/>
        <v>24708.633093525179</v>
      </c>
      <c r="AK14" s="2">
        <f t="shared" si="2"/>
        <v>12997.782705099777</v>
      </c>
      <c r="AL14" s="2">
        <f t="shared" si="2"/>
        <v>7615.0568181818171</v>
      </c>
      <c r="AM14" s="2">
        <f t="shared" si="2"/>
        <v>6130.6620209059238</v>
      </c>
      <c r="AN14" s="2">
        <f t="shared" si="2"/>
        <v>4237.4141876430203</v>
      </c>
      <c r="AO14" s="2">
        <f t="shared" si="2"/>
        <v>3167.9237792774916</v>
      </c>
      <c r="AP14" s="2">
        <f t="shared" si="2"/>
        <v>3824.3915205443604</v>
      </c>
      <c r="AQ14" s="2">
        <f t="shared" si="2"/>
        <v>4617.367420240862</v>
      </c>
      <c r="AR14" s="2">
        <f t="shared" si="2"/>
        <v>4708.1511555277948</v>
      </c>
      <c r="AS14" s="2">
        <f t="shared" si="2"/>
        <v>4797.2295199426808</v>
      </c>
      <c r="AT14" s="2">
        <f t="shared" si="2"/>
        <v>5634.773850943051</v>
      </c>
      <c r="AU14" s="2">
        <f t="shared" si="2"/>
        <v>5052.1802858189812</v>
      </c>
      <c r="AV14" s="2" t="e">
        <f t="shared" si="2"/>
        <v>#VALUE!</v>
      </c>
      <c r="AW14" s="2" t="e">
        <f t="shared" si="2"/>
        <v>#VALUE!</v>
      </c>
      <c r="AX14" s="2" t="e">
        <f t="shared" si="2"/>
        <v>#VALUE!</v>
      </c>
      <c r="AY14" s="2" t="e">
        <f t="shared" si="2"/>
        <v>#VALUE!</v>
      </c>
      <c r="AZ14" s="2" t="e">
        <f t="shared" si="2"/>
        <v>#VALUE!</v>
      </c>
      <c r="BA14" s="2" t="e">
        <f t="shared" si="2"/>
        <v>#VALUE!</v>
      </c>
      <c r="BB14" s="2" t="e">
        <f t="shared" si="2"/>
        <v>#VALUE!</v>
      </c>
      <c r="BH14" s="14" t="s">
        <v>45</v>
      </c>
      <c r="BI14" s="23"/>
      <c r="BJ14" s="23">
        <f>STDEV(BJ55:BJ58)</f>
        <v>78779.501165065129</v>
      </c>
      <c r="BK14" s="23">
        <f t="shared" ref="BK14:CF14" si="3">STDEV(BK55:BK58)</f>
        <v>45074.438356669401</v>
      </c>
      <c r="BL14" s="23">
        <f t="shared" si="3"/>
        <v>12153.90030714653</v>
      </c>
      <c r="BM14" s="23">
        <f t="shared" si="3"/>
        <v>13958.617105483821</v>
      </c>
      <c r="BN14" s="23">
        <f t="shared" si="3"/>
        <v>8033.7785400537568</v>
      </c>
      <c r="BO14" s="23">
        <f t="shared" si="3"/>
        <v>6648.1872625452424</v>
      </c>
      <c r="BP14" s="23">
        <f t="shared" si="3"/>
        <v>6173.2580731528014</v>
      </c>
      <c r="BQ14" s="23">
        <f t="shared" si="3"/>
        <v>5361.0256659291936</v>
      </c>
      <c r="BR14" s="23">
        <f t="shared" si="3"/>
        <v>6025.6844777074348</v>
      </c>
      <c r="BS14" s="23">
        <f t="shared" si="3"/>
        <v>4160.4288981303662</v>
      </c>
      <c r="BT14" s="23">
        <f t="shared" si="3"/>
        <v>4277.2492690444942</v>
      </c>
      <c r="BU14" s="23">
        <f t="shared" si="3"/>
        <v>2773.4799603972001</v>
      </c>
      <c r="BV14" s="23">
        <f t="shared" si="3"/>
        <v>1876.9031593426064</v>
      </c>
      <c r="BW14" s="23">
        <f t="shared" si="3"/>
        <v>1007.9940641391723</v>
      </c>
      <c r="BX14" s="23" t="e">
        <f t="shared" si="3"/>
        <v>#VALUE!</v>
      </c>
      <c r="BY14" s="23" t="e">
        <f t="shared" si="3"/>
        <v>#VALUE!</v>
      </c>
      <c r="BZ14" s="23" t="e">
        <f t="shared" si="3"/>
        <v>#VALUE!</v>
      </c>
      <c r="CA14" s="23" t="e">
        <f t="shared" si="3"/>
        <v>#VALUE!</v>
      </c>
      <c r="CB14" s="23" t="e">
        <f t="shared" si="3"/>
        <v>#VALUE!</v>
      </c>
      <c r="CC14" s="23" t="e">
        <f t="shared" si="3"/>
        <v>#VALUE!</v>
      </c>
      <c r="CD14" s="23" t="e">
        <f t="shared" si="3"/>
        <v>#VALUE!</v>
      </c>
      <c r="CE14" s="23" t="e">
        <f t="shared" si="3"/>
        <v>#VALUE!</v>
      </c>
      <c r="CF14" s="23" t="e">
        <f t="shared" si="3"/>
        <v>#VALUE!</v>
      </c>
      <c r="CI14" s="45">
        <v>2083.746479613259</v>
      </c>
    </row>
    <row r="15" spans="1:97" x14ac:dyDescent="0.3">
      <c r="A15" s="27" t="s">
        <v>22</v>
      </c>
      <c r="B15" s="27" t="s">
        <v>22</v>
      </c>
      <c r="C15" s="28">
        <v>6.3E-2</v>
      </c>
      <c r="D15" s="29">
        <v>6.2E-2</v>
      </c>
      <c r="E15" s="29">
        <v>6.0999999999999999E-2</v>
      </c>
      <c r="F15" s="29">
        <v>0.06</v>
      </c>
      <c r="G15" s="29">
        <v>5.8999999999999997E-2</v>
      </c>
      <c r="H15" s="29">
        <v>5.8999999999999997E-2</v>
      </c>
      <c r="I15" s="29">
        <v>5.8000000000000003E-2</v>
      </c>
      <c r="J15" s="29">
        <v>5.8000000000000003E-2</v>
      </c>
      <c r="K15" s="29">
        <v>5.7000000000000002E-2</v>
      </c>
      <c r="L15" s="29">
        <v>5.6000000000000001E-2</v>
      </c>
      <c r="M15" s="29">
        <v>5.7000000000000002E-2</v>
      </c>
      <c r="N15" s="29">
        <v>5.8000000000000003E-2</v>
      </c>
      <c r="O15" s="29">
        <v>5.3999999999999999E-2</v>
      </c>
      <c r="P15" s="29">
        <v>5.5E-2</v>
      </c>
      <c r="Q15" s="29">
        <v>5.6000000000000001E-2</v>
      </c>
      <c r="R15" s="29">
        <v>0.06</v>
      </c>
      <c r="S15" s="29">
        <v>6.0999999999999999E-2</v>
      </c>
      <c r="T15" s="29">
        <v>6.4000000000000001E-2</v>
      </c>
      <c r="U15" s="29">
        <v>6.3E-2</v>
      </c>
      <c r="V15" s="29">
        <v>6.5000000000000002E-2</v>
      </c>
      <c r="W15" s="29">
        <v>7.0999999999999994E-2</v>
      </c>
      <c r="X15" s="29">
        <v>7.4999999999999997E-2</v>
      </c>
      <c r="Y15" s="29">
        <v>7.6999999999999999E-2</v>
      </c>
      <c r="Z15" s="29">
        <v>0.08</v>
      </c>
      <c r="AA15" s="30">
        <v>8.4000000000000005E-2</v>
      </c>
      <c r="AB15" s="25"/>
      <c r="AD15" s="4" t="s">
        <v>25</v>
      </c>
      <c r="AE15" s="1"/>
      <c r="AF15" s="2">
        <f>(D99-D169)/(D19-D89)</f>
        <v>265029.41176470567</v>
      </c>
      <c r="AG15" s="2">
        <f t="shared" ref="AG15:BB15" si="4">(E99-E169)/(E19-E89)</f>
        <v>89611.764705882335</v>
      </c>
      <c r="AH15" s="2">
        <f t="shared" si="4"/>
        <v>57352.517985611506</v>
      </c>
      <c r="AI15" s="2">
        <f t="shared" si="4"/>
        <v>33866.396761133605</v>
      </c>
      <c r="AJ15" s="2">
        <f t="shared" si="4"/>
        <v>20183.615819209041</v>
      </c>
      <c r="AK15" s="2">
        <f t="shared" si="4"/>
        <v>10078.711985688729</v>
      </c>
      <c r="AL15" s="2">
        <f t="shared" si="4"/>
        <v>6240.950226244343</v>
      </c>
      <c r="AM15" s="2">
        <f t="shared" si="4"/>
        <v>4969.0265486725657</v>
      </c>
      <c r="AN15" s="2">
        <f t="shared" si="4"/>
        <v>3858.3172147001942</v>
      </c>
      <c r="AO15" s="2">
        <f t="shared" si="4"/>
        <v>2696.3536624717653</v>
      </c>
      <c r="AP15" s="2">
        <f t="shared" si="4"/>
        <v>4670.5157813702845</v>
      </c>
      <c r="AQ15" s="2">
        <f t="shared" si="4"/>
        <v>4508.641975308642</v>
      </c>
      <c r="AR15" s="2">
        <f t="shared" si="4"/>
        <v>4393.9688715953307</v>
      </c>
      <c r="AS15" s="2">
        <f t="shared" si="4"/>
        <v>4578.211670734413</v>
      </c>
      <c r="AT15" s="2">
        <f t="shared" si="4"/>
        <v>5573.4651040755643</v>
      </c>
      <c r="AU15" s="2">
        <f t="shared" si="4"/>
        <v>4747.5828474426162</v>
      </c>
      <c r="AV15" s="2" t="e">
        <f t="shared" si="4"/>
        <v>#VALUE!</v>
      </c>
      <c r="AW15" s="2" t="e">
        <f t="shared" si="4"/>
        <v>#VALUE!</v>
      </c>
      <c r="AX15" s="2" t="e">
        <f t="shared" si="4"/>
        <v>#VALUE!</v>
      </c>
      <c r="AY15" s="2" t="e">
        <f t="shared" si="4"/>
        <v>#VALUE!</v>
      </c>
      <c r="AZ15" s="2" t="e">
        <f t="shared" si="4"/>
        <v>#VALUE!</v>
      </c>
      <c r="BA15" s="2" t="e">
        <f t="shared" si="4"/>
        <v>#VALUE!</v>
      </c>
      <c r="BB15" s="2" t="e">
        <f t="shared" si="4"/>
        <v>#VALUE!</v>
      </c>
      <c r="BH15" s="13" t="s">
        <v>46</v>
      </c>
      <c r="BI15" s="22"/>
      <c r="BJ15" s="22">
        <f>AVERAGE(BJ55:BJ58)</f>
        <v>-54691.744747626937</v>
      </c>
      <c r="BK15" s="22">
        <f t="shared" ref="BK15:CF15" si="5">AVERAGE(BK55:BK58)</f>
        <v>3709.5323364462456</v>
      </c>
      <c r="BL15" s="22">
        <f t="shared" si="5"/>
        <v>24444.422646938954</v>
      </c>
      <c r="BM15" s="22">
        <f t="shared" si="5"/>
        <v>29792.819641662121</v>
      </c>
      <c r="BN15" s="22">
        <f t="shared" si="5"/>
        <v>29975.608299477677</v>
      </c>
      <c r="BO15" s="22">
        <f t="shared" si="5"/>
        <v>31107.780324112697</v>
      </c>
      <c r="BP15" s="22">
        <f t="shared" si="5"/>
        <v>30924.087800466175</v>
      </c>
      <c r="BQ15" s="22">
        <f t="shared" si="5"/>
        <v>27915.130024602084</v>
      </c>
      <c r="BR15" s="22">
        <f t="shared" si="5"/>
        <v>23245.244164430082</v>
      </c>
      <c r="BS15" s="22">
        <f t="shared" si="5"/>
        <v>16848.990860984712</v>
      </c>
      <c r="BT15" s="22">
        <f t="shared" si="5"/>
        <v>11322.645798023999</v>
      </c>
      <c r="BU15" s="22">
        <f t="shared" si="5"/>
        <v>7092.7357787854862</v>
      </c>
      <c r="BV15" s="22">
        <f t="shared" si="5"/>
        <v>5269.5832259185599</v>
      </c>
      <c r="BW15" s="22">
        <f t="shared" si="5"/>
        <v>3663.2638404522772</v>
      </c>
      <c r="BX15" s="22" t="e">
        <f t="shared" si="5"/>
        <v>#VALUE!</v>
      </c>
      <c r="BY15" s="22" t="e">
        <f t="shared" si="5"/>
        <v>#VALUE!</v>
      </c>
      <c r="BZ15" s="22" t="e">
        <f t="shared" si="5"/>
        <v>#VALUE!</v>
      </c>
      <c r="CA15" s="22" t="e">
        <f t="shared" si="5"/>
        <v>#VALUE!</v>
      </c>
      <c r="CB15" s="22" t="e">
        <f t="shared" si="5"/>
        <v>#VALUE!</v>
      </c>
      <c r="CC15" s="22" t="e">
        <f t="shared" si="5"/>
        <v>#VALUE!</v>
      </c>
      <c r="CD15" s="22" t="e">
        <f t="shared" si="5"/>
        <v>#VALUE!</v>
      </c>
      <c r="CE15" s="22" t="e">
        <f t="shared" si="5"/>
        <v>#VALUE!</v>
      </c>
      <c r="CF15" s="22" t="e">
        <f t="shared" si="5"/>
        <v>#VALUE!</v>
      </c>
      <c r="CH15" t="s">
        <v>100</v>
      </c>
      <c r="CI15" s="44">
        <v>51005.616766654464</v>
      </c>
    </row>
    <row r="16" spans="1:97" ht="15" thickBot="1" x14ac:dyDescent="0.35">
      <c r="A16" s="27" t="s">
        <v>22</v>
      </c>
      <c r="B16" s="27" t="s">
        <v>22</v>
      </c>
      <c r="C16" s="29">
        <v>6.2E-2</v>
      </c>
      <c r="D16" s="29">
        <v>0.06</v>
      </c>
      <c r="E16" s="29">
        <v>5.8000000000000003E-2</v>
      </c>
      <c r="F16" s="29">
        <v>5.8000000000000003E-2</v>
      </c>
      <c r="G16" s="29">
        <v>5.7000000000000002E-2</v>
      </c>
      <c r="H16" s="29">
        <v>5.8000000000000003E-2</v>
      </c>
      <c r="I16" s="29">
        <v>5.3999999999999999E-2</v>
      </c>
      <c r="J16" s="29">
        <v>5.6000000000000001E-2</v>
      </c>
      <c r="K16" s="29">
        <v>5.5E-2</v>
      </c>
      <c r="L16" s="29">
        <v>5.5E-2</v>
      </c>
      <c r="M16" s="29">
        <v>5.7000000000000002E-2</v>
      </c>
      <c r="N16" s="29">
        <v>5.7000000000000002E-2</v>
      </c>
      <c r="O16" s="29">
        <v>5.2999999999999999E-2</v>
      </c>
      <c r="P16" s="29">
        <v>5.3999999999999999E-2</v>
      </c>
      <c r="Q16" s="29">
        <v>5.3999999999999999E-2</v>
      </c>
      <c r="R16" s="29">
        <v>5.8000000000000003E-2</v>
      </c>
      <c r="S16" s="29">
        <v>6.0999999999999999E-2</v>
      </c>
      <c r="T16" s="29">
        <v>6.2E-2</v>
      </c>
      <c r="U16" s="29">
        <v>6.2E-2</v>
      </c>
      <c r="V16" s="29">
        <v>6.6000000000000003E-2</v>
      </c>
      <c r="W16" s="29">
        <v>6.9000000000000006E-2</v>
      </c>
      <c r="X16" s="29">
        <v>7.0999999999999994E-2</v>
      </c>
      <c r="Y16" s="29">
        <v>7.4999999999999997E-2</v>
      </c>
      <c r="Z16" s="29">
        <v>7.9000000000000001E-2</v>
      </c>
      <c r="AA16" s="30">
        <v>8.2000000000000003E-2</v>
      </c>
      <c r="AB16" s="25"/>
      <c r="AD16" s="32" t="s">
        <v>26</v>
      </c>
      <c r="AE16" s="31"/>
      <c r="AF16" s="2">
        <f>(D100-D169)/(D20-D89)</f>
        <v>286676.47058823507</v>
      </c>
      <c r="AG16" s="2">
        <f t="shared" ref="AG16:BA16" si="6">(E100-E169)/(E20-E89)</f>
        <v>108555.55555555553</v>
      </c>
      <c r="AH16" s="2">
        <f t="shared" si="6"/>
        <v>70048.780487804877</v>
      </c>
      <c r="AI16" s="2">
        <f t="shared" si="6"/>
        <v>37403.940886699507</v>
      </c>
      <c r="AJ16" s="2">
        <f t="shared" si="6"/>
        <v>24226.708074534155</v>
      </c>
      <c r="AK16" s="2">
        <f t="shared" si="6"/>
        <v>11736.137667304014</v>
      </c>
      <c r="AL16" s="2">
        <f t="shared" si="6"/>
        <v>6828.6802030456847</v>
      </c>
      <c r="AM16" s="2">
        <f t="shared" si="6"/>
        <v>6367.4496644295305</v>
      </c>
      <c r="AN16" s="2">
        <f t="shared" si="6"/>
        <v>3959.8901098901097</v>
      </c>
      <c r="AO16" s="2">
        <f t="shared" si="6"/>
        <v>2817.2276511038726</v>
      </c>
      <c r="AP16" s="2">
        <f t="shared" si="6"/>
        <v>4252.6062550120287</v>
      </c>
      <c r="AQ16" s="2">
        <f t="shared" si="6"/>
        <v>4023.5488535426571</v>
      </c>
      <c r="AR16" s="2">
        <f t="shared" si="6"/>
        <v>3920.1667696108711</v>
      </c>
      <c r="AS16" s="2">
        <f t="shared" si="6"/>
        <v>4327.4853801169593</v>
      </c>
      <c r="AT16" s="2">
        <f t="shared" si="6"/>
        <v>5783.9910038846865</v>
      </c>
      <c r="AU16" s="2">
        <f t="shared" si="6"/>
        <v>4701.2693715442729</v>
      </c>
      <c r="AV16" s="2" t="e">
        <f t="shared" si="6"/>
        <v>#VALUE!</v>
      </c>
      <c r="AW16" s="2" t="e">
        <f t="shared" si="6"/>
        <v>#VALUE!</v>
      </c>
      <c r="AX16" s="2" t="e">
        <f t="shared" si="6"/>
        <v>#VALUE!</v>
      </c>
      <c r="AY16" s="2" t="e">
        <f t="shared" si="6"/>
        <v>#VALUE!</v>
      </c>
      <c r="AZ16" s="2" t="e">
        <f t="shared" si="6"/>
        <v>#VALUE!</v>
      </c>
      <c r="BA16" s="2" t="e">
        <f t="shared" si="6"/>
        <v>#VALUE!</v>
      </c>
      <c r="BB16" s="2" t="e">
        <f>(Z100-Z169)/(Z20-Z89)</f>
        <v>#VALUE!</v>
      </c>
      <c r="BH16" s="14" t="s">
        <v>47</v>
      </c>
      <c r="BI16" s="23"/>
      <c r="BJ16" s="23">
        <f>STDEV(BJ55:BJ58)</f>
        <v>78779.501165065129</v>
      </c>
      <c r="BK16" s="23">
        <f t="shared" ref="BK16:CF16" si="7">STDEV(BK55:BK58)</f>
        <v>45074.438356669401</v>
      </c>
      <c r="BL16" s="23">
        <f t="shared" si="7"/>
        <v>12153.90030714653</v>
      </c>
      <c r="BM16" s="23">
        <f t="shared" si="7"/>
        <v>13958.617105483821</v>
      </c>
      <c r="BN16" s="23">
        <f t="shared" si="7"/>
        <v>8033.7785400537568</v>
      </c>
      <c r="BO16" s="23">
        <f t="shared" si="7"/>
        <v>6648.1872625452424</v>
      </c>
      <c r="BP16" s="23">
        <f t="shared" si="7"/>
        <v>6173.2580731528014</v>
      </c>
      <c r="BQ16" s="23">
        <f t="shared" si="7"/>
        <v>5361.0256659291936</v>
      </c>
      <c r="BR16" s="23">
        <f t="shared" si="7"/>
        <v>6025.6844777074348</v>
      </c>
      <c r="BS16" s="23">
        <f t="shared" si="7"/>
        <v>4160.4288981303662</v>
      </c>
      <c r="BT16" s="23">
        <f t="shared" si="7"/>
        <v>4277.2492690444942</v>
      </c>
      <c r="BU16" s="23">
        <f t="shared" si="7"/>
        <v>2773.4799603972001</v>
      </c>
      <c r="BV16" s="23">
        <f t="shared" si="7"/>
        <v>1876.9031593426064</v>
      </c>
      <c r="BW16" s="23">
        <f t="shared" si="7"/>
        <v>1007.9940641391723</v>
      </c>
      <c r="BX16" s="23" t="e">
        <f t="shared" si="7"/>
        <v>#VALUE!</v>
      </c>
      <c r="BY16" s="23" t="e">
        <f t="shared" si="7"/>
        <v>#VALUE!</v>
      </c>
      <c r="BZ16" s="23" t="e">
        <f t="shared" si="7"/>
        <v>#VALUE!</v>
      </c>
      <c r="CA16" s="23" t="e">
        <f t="shared" si="7"/>
        <v>#VALUE!</v>
      </c>
      <c r="CB16" s="23" t="e">
        <f t="shared" si="7"/>
        <v>#VALUE!</v>
      </c>
      <c r="CC16" s="23" t="e">
        <f t="shared" si="7"/>
        <v>#VALUE!</v>
      </c>
      <c r="CD16" s="23" t="e">
        <f t="shared" si="7"/>
        <v>#VALUE!</v>
      </c>
      <c r="CE16" s="23" t="e">
        <f t="shared" si="7"/>
        <v>#VALUE!</v>
      </c>
      <c r="CF16" s="23" t="e">
        <f t="shared" si="7"/>
        <v>#VALUE!</v>
      </c>
      <c r="CI16" s="45">
        <v>13214.677474626917</v>
      </c>
    </row>
    <row r="17" spans="1:87" x14ac:dyDescent="0.3">
      <c r="A17" s="4" t="s">
        <v>23</v>
      </c>
      <c r="B17" s="4" t="s">
        <v>23</v>
      </c>
      <c r="C17" s="1">
        <v>6.4000000000000001E-2</v>
      </c>
      <c r="D17" s="2">
        <v>6.6000000000000003E-2</v>
      </c>
      <c r="E17" s="2">
        <v>7.6999999999999999E-2</v>
      </c>
      <c r="F17" s="2">
        <v>0.09</v>
      </c>
      <c r="G17" s="2">
        <v>0.108</v>
      </c>
      <c r="H17" s="2">
        <v>0.13900000000000001</v>
      </c>
      <c r="I17" s="2">
        <v>0.184</v>
      </c>
      <c r="J17" s="2">
        <v>0.25600000000000001</v>
      </c>
      <c r="K17" s="2">
        <v>0.376</v>
      </c>
      <c r="L17" s="2">
        <v>0.54500000000000004</v>
      </c>
      <c r="M17" s="2">
        <v>0.79100000000000004</v>
      </c>
      <c r="N17" s="2">
        <v>1.0900000000000001</v>
      </c>
      <c r="O17" s="2">
        <v>1.3839999999999999</v>
      </c>
      <c r="P17" s="2">
        <v>2.1</v>
      </c>
      <c r="Q17" s="2">
        <v>2.726</v>
      </c>
      <c r="R17" s="2" t="s">
        <v>139</v>
      </c>
      <c r="S17" s="2" t="s">
        <v>139</v>
      </c>
      <c r="T17" s="2" t="s">
        <v>139</v>
      </c>
      <c r="U17" s="2" t="s">
        <v>139</v>
      </c>
      <c r="V17" s="2" t="s">
        <v>139</v>
      </c>
      <c r="W17" s="2" t="s">
        <v>139</v>
      </c>
      <c r="X17" s="2" t="s">
        <v>139</v>
      </c>
      <c r="Y17" s="2" t="s">
        <v>139</v>
      </c>
      <c r="Z17" s="2">
        <v>-104.375</v>
      </c>
      <c r="AA17" s="3">
        <v>-24.488</v>
      </c>
      <c r="AB17" s="25"/>
      <c r="AD17" s="27" t="s">
        <v>27</v>
      </c>
      <c r="AE17" s="26"/>
      <c r="AF17" s="29">
        <f>(D101-D169)/(D21-D89)</f>
        <v>314899.99999999971</v>
      </c>
      <c r="AG17" s="29">
        <f t="shared" ref="AG17:BB17" si="8">(E101-E169)/(E21-E89)</f>
        <v>118038.96103896102</v>
      </c>
      <c r="AH17" s="29">
        <f t="shared" si="8"/>
        <v>93858.267716535425</v>
      </c>
      <c r="AI17" s="29">
        <f t="shared" si="8"/>
        <v>64327.01421800947</v>
      </c>
      <c r="AJ17" s="29">
        <f t="shared" si="8"/>
        <v>53642.85714285713</v>
      </c>
      <c r="AK17" s="29">
        <f t="shared" si="8"/>
        <v>41892.925430210322</v>
      </c>
      <c r="AL17" s="29">
        <f t="shared" si="8"/>
        <v>37843.596059113297</v>
      </c>
      <c r="AM17" s="29">
        <f t="shared" si="8"/>
        <v>32970.404984423672</v>
      </c>
      <c r="AN17" s="29">
        <f t="shared" si="8"/>
        <v>28315.148305084746</v>
      </c>
      <c r="AO17" s="29">
        <f t="shared" si="8"/>
        <v>20174.750601995183</v>
      </c>
      <c r="AP17" s="29">
        <f t="shared" si="8"/>
        <v>17057.351700871521</v>
      </c>
      <c r="AQ17" s="29">
        <f t="shared" si="8"/>
        <v>12767.888999008919</v>
      </c>
      <c r="AR17" s="29">
        <f t="shared" si="8"/>
        <v>9952.0035885167454</v>
      </c>
      <c r="AS17" s="29">
        <f t="shared" si="8"/>
        <v>8577.8812572759016</v>
      </c>
      <c r="AT17" s="29">
        <f t="shared" si="8"/>
        <v>8183.9770837183523</v>
      </c>
      <c r="AU17" s="29">
        <f t="shared" si="8"/>
        <v>7809.327846364884</v>
      </c>
      <c r="AV17" s="29" t="e">
        <f t="shared" si="8"/>
        <v>#VALUE!</v>
      </c>
      <c r="AW17" s="29" t="e">
        <f t="shared" si="8"/>
        <v>#VALUE!</v>
      </c>
      <c r="AX17" s="29" t="e">
        <f t="shared" si="8"/>
        <v>#VALUE!</v>
      </c>
      <c r="AY17" s="29" t="e">
        <f t="shared" si="8"/>
        <v>#VALUE!</v>
      </c>
      <c r="AZ17" s="29" t="e">
        <f t="shared" si="8"/>
        <v>#VALUE!</v>
      </c>
      <c r="BA17" s="29" t="e">
        <f t="shared" si="8"/>
        <v>#VALUE!</v>
      </c>
      <c r="BB17" s="29" t="e">
        <f t="shared" si="8"/>
        <v>#VALUE!</v>
      </c>
      <c r="BH17" s="13" t="s">
        <v>48</v>
      </c>
      <c r="BI17" s="22"/>
      <c r="BJ17" s="22">
        <f>AVERAGE(BJ59:BJ62)</f>
        <v>57968.897115955901</v>
      </c>
      <c r="BK17" s="22">
        <f t="shared" ref="BK17:CF17" si="9">AVERAGE(BK59:BK62)</f>
        <v>20208.23269979332</v>
      </c>
      <c r="BL17" s="22">
        <f t="shared" si="9"/>
        <v>21817.608839868975</v>
      </c>
      <c r="BM17" s="22">
        <f t="shared" si="9"/>
        <v>31951.456730882393</v>
      </c>
      <c r="BN17" s="22">
        <f t="shared" si="9"/>
        <v>25579.0442228094</v>
      </c>
      <c r="BO17" s="22">
        <f t="shared" si="9"/>
        <v>29009.92385569607</v>
      </c>
      <c r="BP17" s="22">
        <f t="shared" si="9"/>
        <v>26480.243400376294</v>
      </c>
      <c r="BQ17" s="22">
        <f t="shared" si="9"/>
        <v>25590.520089508849</v>
      </c>
      <c r="BR17" s="22">
        <f t="shared" si="9"/>
        <v>24706.28534304303</v>
      </c>
      <c r="BS17" s="22">
        <f t="shared" si="9"/>
        <v>19232.118013807565</v>
      </c>
      <c r="BT17" s="22">
        <f t="shared" si="9"/>
        <v>13045.297435966326</v>
      </c>
      <c r="BU17" s="22">
        <f t="shared" si="9"/>
        <v>9488.47997162094</v>
      </c>
      <c r="BV17" s="22">
        <f t="shared" si="9"/>
        <v>6330.9695745230765</v>
      </c>
      <c r="BW17" s="22">
        <f t="shared" si="9"/>
        <v>4560.4925362138401</v>
      </c>
      <c r="BX17" s="22" t="e">
        <f t="shared" si="9"/>
        <v>#VALUE!</v>
      </c>
      <c r="BY17" s="22" t="e">
        <f t="shared" si="9"/>
        <v>#VALUE!</v>
      </c>
      <c r="BZ17" s="22" t="e">
        <f t="shared" si="9"/>
        <v>#VALUE!</v>
      </c>
      <c r="CA17" s="22" t="e">
        <f t="shared" si="9"/>
        <v>#VALUE!</v>
      </c>
      <c r="CB17" s="22" t="e">
        <f t="shared" si="9"/>
        <v>#VALUE!</v>
      </c>
      <c r="CC17" s="22" t="e">
        <f t="shared" si="9"/>
        <v>#VALUE!</v>
      </c>
      <c r="CD17" s="22" t="e">
        <f t="shared" si="9"/>
        <v>#VALUE!</v>
      </c>
      <c r="CE17" s="22" t="e">
        <f t="shared" si="9"/>
        <v>#VALUE!</v>
      </c>
      <c r="CF17" s="22" t="e">
        <f t="shared" si="9"/>
        <v>#VALUE!</v>
      </c>
      <c r="CH17" t="s">
        <v>101</v>
      </c>
      <c r="CI17" s="44">
        <v>46977.287775076402</v>
      </c>
    </row>
    <row r="18" spans="1:87" ht="15" thickBot="1" x14ac:dyDescent="0.35">
      <c r="A18" s="4" t="s">
        <v>24</v>
      </c>
      <c r="B18" s="4" t="s">
        <v>24</v>
      </c>
      <c r="C18" s="1">
        <v>6.7000000000000004E-2</v>
      </c>
      <c r="D18" s="2">
        <v>6.9000000000000006E-2</v>
      </c>
      <c r="E18" s="2">
        <v>7.2999999999999995E-2</v>
      </c>
      <c r="F18" s="2">
        <v>8.8999999999999996E-2</v>
      </c>
      <c r="G18" s="2">
        <v>0.107</v>
      </c>
      <c r="H18" s="2">
        <v>0.129</v>
      </c>
      <c r="I18" s="2">
        <v>0.17</v>
      </c>
      <c r="J18" s="2">
        <v>0.23400000000000001</v>
      </c>
      <c r="K18" s="2">
        <v>0.34499999999999997</v>
      </c>
      <c r="L18" s="2">
        <v>0.495</v>
      </c>
      <c r="M18" s="2">
        <v>0.68899999999999995</v>
      </c>
      <c r="N18" s="2">
        <v>1.0149999999999999</v>
      </c>
      <c r="O18" s="2">
        <v>1.24</v>
      </c>
      <c r="P18" s="2">
        <v>1.6579999999999999</v>
      </c>
      <c r="Q18" s="2">
        <v>2.1509999999999998</v>
      </c>
      <c r="R18" s="2">
        <v>2.7919999999999998</v>
      </c>
      <c r="S18" s="2">
        <v>3.4750000000000001</v>
      </c>
      <c r="T18" s="2" t="s">
        <v>139</v>
      </c>
      <c r="U18" s="2" t="s">
        <v>139</v>
      </c>
      <c r="V18" s="2" t="s">
        <v>139</v>
      </c>
      <c r="W18" s="2" t="s">
        <v>139</v>
      </c>
      <c r="X18" s="2" t="s">
        <v>139</v>
      </c>
      <c r="Y18" s="2" t="s">
        <v>139</v>
      </c>
      <c r="Z18" s="2" t="s">
        <v>139</v>
      </c>
      <c r="AA18" s="3">
        <v>-142.577</v>
      </c>
      <c r="AB18" s="25"/>
      <c r="AD18" s="27" t="s">
        <v>27</v>
      </c>
      <c r="AE18" s="26"/>
      <c r="AF18" s="29">
        <f>(D102-D169)/(D22-D89)</f>
        <v>163240.74074074076</v>
      </c>
      <c r="AG18" s="29">
        <f t="shared" ref="AG18:BB18" si="10">(E102-E169)/(E22-E89)</f>
        <v>83803.418803418812</v>
      </c>
      <c r="AH18" s="29">
        <f t="shared" si="10"/>
        <v>78691.823899371055</v>
      </c>
      <c r="AI18" s="29">
        <f t="shared" si="10"/>
        <v>53833.948339483388</v>
      </c>
      <c r="AJ18" s="29">
        <f t="shared" si="10"/>
        <v>46721.67487684729</v>
      </c>
      <c r="AK18" s="29">
        <f t="shared" si="10"/>
        <v>39566.820276497696</v>
      </c>
      <c r="AL18" s="29">
        <f t="shared" si="10"/>
        <v>35985.3515625</v>
      </c>
      <c r="AM18" s="29">
        <f t="shared" si="10"/>
        <v>30617.647058823528</v>
      </c>
      <c r="AN18" s="29">
        <f t="shared" si="10"/>
        <v>23197.607260726068</v>
      </c>
      <c r="AO18" s="29">
        <f t="shared" si="10"/>
        <v>16678.441267171293</v>
      </c>
      <c r="AP18" s="29">
        <f t="shared" si="10"/>
        <v>12248.332996564963</v>
      </c>
      <c r="AQ18" s="29">
        <f t="shared" si="10"/>
        <v>9186.5108711729026</v>
      </c>
      <c r="AR18" s="29">
        <f t="shared" si="10"/>
        <v>8491.322937625755</v>
      </c>
      <c r="AS18" s="29">
        <f t="shared" si="10"/>
        <v>7748.6045069257807</v>
      </c>
      <c r="AT18" s="29">
        <f t="shared" si="10"/>
        <v>7829.0590885461797</v>
      </c>
      <c r="AU18" s="29" t="e">
        <f t="shared" si="10"/>
        <v>#VALUE!</v>
      </c>
      <c r="AV18" s="29" t="e">
        <f t="shared" si="10"/>
        <v>#VALUE!</v>
      </c>
      <c r="AW18" s="29" t="e">
        <f t="shared" si="10"/>
        <v>#VALUE!</v>
      </c>
      <c r="AX18" s="29" t="e">
        <f t="shared" si="10"/>
        <v>#VALUE!</v>
      </c>
      <c r="AY18" s="29" t="e">
        <f t="shared" si="10"/>
        <v>#VALUE!</v>
      </c>
      <c r="AZ18" s="29" t="e">
        <f t="shared" si="10"/>
        <v>#VALUE!</v>
      </c>
      <c r="BA18" s="29" t="e">
        <f t="shared" si="10"/>
        <v>#VALUE!</v>
      </c>
      <c r="BB18" s="29" t="e">
        <f t="shared" si="10"/>
        <v>#VALUE!</v>
      </c>
      <c r="BH18" s="14" t="s">
        <v>49</v>
      </c>
      <c r="BI18" s="23"/>
      <c r="BJ18" s="23">
        <f>STDEV(BJ59:BJ62)</f>
        <v>128099.7025519501</v>
      </c>
      <c r="BK18" s="23">
        <f t="shared" ref="BK18:CF18" si="11">STDEV(BK59:BK62)</f>
        <v>37890.893087419296</v>
      </c>
      <c r="BL18" s="23">
        <f t="shared" si="11"/>
        <v>14814.072656002745</v>
      </c>
      <c r="BM18" s="23">
        <f t="shared" si="11"/>
        <v>5544.2285277776255</v>
      </c>
      <c r="BN18" s="23">
        <f t="shared" si="11"/>
        <v>4558.3735920497347</v>
      </c>
      <c r="BO18" s="23">
        <f t="shared" si="11"/>
        <v>1965.0111631320733</v>
      </c>
      <c r="BP18" s="23">
        <f t="shared" si="11"/>
        <v>2440.4951288182165</v>
      </c>
      <c r="BQ18" s="23">
        <f t="shared" si="11"/>
        <v>959.14053544696958</v>
      </c>
      <c r="BR18" s="23">
        <f t="shared" si="11"/>
        <v>1644.8123106875337</v>
      </c>
      <c r="BS18" s="23">
        <f t="shared" si="11"/>
        <v>1226.5349420034202</v>
      </c>
      <c r="BT18" s="23">
        <f t="shared" si="11"/>
        <v>1141.0194033919263</v>
      </c>
      <c r="BU18" s="23">
        <f t="shared" si="11"/>
        <v>1113.7049912762909</v>
      </c>
      <c r="BV18" s="23">
        <f t="shared" si="11"/>
        <v>1410.9025643781479</v>
      </c>
      <c r="BW18" s="23">
        <f t="shared" si="11"/>
        <v>418.47475499870086</v>
      </c>
      <c r="BX18" s="23" t="e">
        <f t="shared" si="11"/>
        <v>#VALUE!</v>
      </c>
      <c r="BY18" s="23" t="e">
        <f t="shared" si="11"/>
        <v>#VALUE!</v>
      </c>
      <c r="BZ18" s="23" t="e">
        <f t="shared" si="11"/>
        <v>#VALUE!</v>
      </c>
      <c r="CA18" s="23" t="e">
        <f t="shared" si="11"/>
        <v>#VALUE!</v>
      </c>
      <c r="CB18" s="23" t="e">
        <f t="shared" si="11"/>
        <v>#VALUE!</v>
      </c>
      <c r="CC18" s="23" t="e">
        <f t="shared" si="11"/>
        <v>#VALUE!</v>
      </c>
      <c r="CD18" s="23" t="e">
        <f t="shared" si="11"/>
        <v>#VALUE!</v>
      </c>
      <c r="CE18" s="23" t="e">
        <f t="shared" si="11"/>
        <v>#VALUE!</v>
      </c>
      <c r="CF18" s="23" t="e">
        <f t="shared" si="11"/>
        <v>#VALUE!</v>
      </c>
      <c r="CI18" s="45">
        <v>3825.5479640111548</v>
      </c>
    </row>
    <row r="19" spans="1:87" x14ac:dyDescent="0.3">
      <c r="A19" s="4" t="s">
        <v>25</v>
      </c>
      <c r="B19" s="4" t="s">
        <v>25</v>
      </c>
      <c r="C19" s="1">
        <v>6.8000000000000005E-2</v>
      </c>
      <c r="D19" s="2">
        <v>6.9000000000000006E-2</v>
      </c>
      <c r="E19" s="2">
        <v>8.1000000000000003E-2</v>
      </c>
      <c r="F19" s="2">
        <v>9.5000000000000001E-2</v>
      </c>
      <c r="G19" s="2">
        <v>0.121</v>
      </c>
      <c r="H19" s="2">
        <v>0.14799999999999999</v>
      </c>
      <c r="I19" s="2">
        <v>0.19700000000000001</v>
      </c>
      <c r="J19" s="2">
        <v>0.27900000000000003</v>
      </c>
      <c r="K19" s="2">
        <v>0.39700000000000002</v>
      </c>
      <c r="L19" s="2">
        <v>0.57499999999999996</v>
      </c>
      <c r="M19" s="2">
        <v>0.83399999999999996</v>
      </c>
      <c r="N19" s="2">
        <v>1.034</v>
      </c>
      <c r="O19" s="2">
        <v>1.373</v>
      </c>
      <c r="P19" s="2">
        <v>1.8560000000000001</v>
      </c>
      <c r="Q19" s="2">
        <v>2.3109999999999999</v>
      </c>
      <c r="R19" s="2">
        <v>2.92</v>
      </c>
      <c r="S19" s="2">
        <v>3.4510000000000001</v>
      </c>
      <c r="T19" s="2" t="s">
        <v>139</v>
      </c>
      <c r="U19" s="2" t="s">
        <v>139</v>
      </c>
      <c r="V19" s="2" t="s">
        <v>139</v>
      </c>
      <c r="W19" s="2" t="s">
        <v>139</v>
      </c>
      <c r="X19" s="2" t="s">
        <v>139</v>
      </c>
      <c r="Y19" s="2" t="s">
        <v>139</v>
      </c>
      <c r="Z19" s="2" t="s">
        <v>139</v>
      </c>
      <c r="AA19" s="3" t="s">
        <v>139</v>
      </c>
      <c r="AB19" s="25"/>
      <c r="AD19" s="27" t="s">
        <v>27</v>
      </c>
      <c r="AE19" s="26"/>
      <c r="AF19" s="29">
        <f>(D103-D169)/(D23-D89)</f>
        <v>328884.61538461508</v>
      </c>
      <c r="AG19" s="29">
        <f t="shared" ref="AG19:BB19" si="12">(E103-E169)/(E23-E89)</f>
        <v>186684.21052631582</v>
      </c>
      <c r="AH19" s="29">
        <f t="shared" si="12"/>
        <v>103860.86956521741</v>
      </c>
      <c r="AI19" s="29">
        <f t="shared" si="12"/>
        <v>85262.857142857145</v>
      </c>
      <c r="AJ19" s="29">
        <f t="shared" si="12"/>
        <v>64044.217687074823</v>
      </c>
      <c r="AK19" s="29">
        <f t="shared" si="12"/>
        <v>53179.265658747303</v>
      </c>
      <c r="AL19" s="29">
        <f t="shared" si="12"/>
        <v>47198.087431693988</v>
      </c>
      <c r="AM19" s="29">
        <f t="shared" si="12"/>
        <v>41227.430555555562</v>
      </c>
      <c r="AN19" s="29">
        <f t="shared" si="12"/>
        <v>35724.828375286044</v>
      </c>
      <c r="AO19" s="29">
        <f t="shared" si="12"/>
        <v>25942.14573416331</v>
      </c>
      <c r="AP19" s="29">
        <f t="shared" si="12"/>
        <v>21525.161653078438</v>
      </c>
      <c r="AQ19" s="29">
        <f t="shared" si="12"/>
        <v>15275.560298826042</v>
      </c>
      <c r="AR19" s="29">
        <f t="shared" si="12"/>
        <v>12389.878950907867</v>
      </c>
      <c r="AS19" s="29">
        <f t="shared" si="12"/>
        <v>9727.1576815995959</v>
      </c>
      <c r="AT19" s="29">
        <f t="shared" si="12"/>
        <v>9430.4097179328801</v>
      </c>
      <c r="AU19" s="29">
        <f t="shared" si="12"/>
        <v>8466.7122468165126</v>
      </c>
      <c r="AV19" s="29" t="e">
        <f t="shared" si="12"/>
        <v>#VALUE!</v>
      </c>
      <c r="AW19" s="29" t="e">
        <f t="shared" si="12"/>
        <v>#VALUE!</v>
      </c>
      <c r="AX19" s="29" t="e">
        <f t="shared" si="12"/>
        <v>#VALUE!</v>
      </c>
      <c r="AY19" s="29" t="e">
        <f t="shared" si="12"/>
        <v>#VALUE!</v>
      </c>
      <c r="AZ19" s="29" t="e">
        <f t="shared" si="12"/>
        <v>#VALUE!</v>
      </c>
      <c r="BA19" s="29" t="e">
        <f t="shared" si="12"/>
        <v>#VALUE!</v>
      </c>
      <c r="BB19" s="29" t="e">
        <f t="shared" si="12"/>
        <v>#VALUE!</v>
      </c>
      <c r="BH19" s="13" t="s">
        <v>50</v>
      </c>
      <c r="BI19" s="22"/>
      <c r="BJ19" s="22">
        <f>AVERAGE(BJ63:BJ66)</f>
        <v>20937.985561050657</v>
      </c>
      <c r="BK19" s="22">
        <f t="shared" ref="BK19:CF19" si="13">AVERAGE(BK63:BK66)</f>
        <v>2378.4612182205092</v>
      </c>
      <c r="BL19" s="22">
        <f t="shared" si="13"/>
        <v>35044.267027010086</v>
      </c>
      <c r="BM19" s="22">
        <f t="shared" si="13"/>
        <v>38683.19816029806</v>
      </c>
      <c r="BN19" s="22">
        <f t="shared" si="13"/>
        <v>43198.458556452169</v>
      </c>
      <c r="BO19" s="22">
        <f t="shared" si="13"/>
        <v>44489.313498188931</v>
      </c>
      <c r="BP19" s="22">
        <f t="shared" si="13"/>
        <v>42242.706062585632</v>
      </c>
      <c r="BQ19" s="22">
        <f t="shared" si="13"/>
        <v>39010.908571927466</v>
      </c>
      <c r="BR19" s="22">
        <f t="shared" si="13"/>
        <v>34735.865455820225</v>
      </c>
      <c r="BS19" s="22">
        <f t="shared" si="13"/>
        <v>27826.86992981521</v>
      </c>
      <c r="BT19" s="22">
        <f t="shared" si="13"/>
        <v>18288.697651947037</v>
      </c>
      <c r="BU19" s="22">
        <f t="shared" si="13"/>
        <v>13844.940949100064</v>
      </c>
      <c r="BV19" s="22">
        <f t="shared" si="13"/>
        <v>10045.666883562226</v>
      </c>
      <c r="BW19" s="22">
        <f t="shared" si="13"/>
        <v>6663.2216855805691</v>
      </c>
      <c r="BX19" s="22" t="e">
        <f t="shared" si="13"/>
        <v>#VALUE!</v>
      </c>
      <c r="BY19" s="22" t="e">
        <f t="shared" si="13"/>
        <v>#VALUE!</v>
      </c>
      <c r="BZ19" s="22" t="e">
        <f t="shared" si="13"/>
        <v>#VALUE!</v>
      </c>
      <c r="CA19" s="22" t="e">
        <f t="shared" si="13"/>
        <v>#VALUE!</v>
      </c>
      <c r="CB19" s="22" t="e">
        <f t="shared" si="13"/>
        <v>#VALUE!</v>
      </c>
      <c r="CC19" s="22" t="e">
        <f t="shared" si="13"/>
        <v>#VALUE!</v>
      </c>
      <c r="CD19" s="22" t="e">
        <f t="shared" si="13"/>
        <v>#VALUE!</v>
      </c>
      <c r="CE19" s="22" t="e">
        <f t="shared" si="13"/>
        <v>#VALUE!</v>
      </c>
      <c r="CF19" s="22" t="e">
        <f t="shared" si="13"/>
        <v>#VALUE!</v>
      </c>
      <c r="CH19" t="s">
        <v>102</v>
      </c>
      <c r="CI19" s="44">
        <v>46570.197929849426</v>
      </c>
    </row>
    <row r="20" spans="1:87" ht="15" thickBot="1" x14ac:dyDescent="0.35">
      <c r="A20" s="32" t="s">
        <v>26</v>
      </c>
      <c r="B20" s="32" t="s">
        <v>26</v>
      </c>
      <c r="C20" s="31">
        <v>6.7000000000000004E-2</v>
      </c>
      <c r="D20" s="33">
        <v>6.9000000000000006E-2</v>
      </c>
      <c r="E20" s="33">
        <v>0.08</v>
      </c>
      <c r="F20" s="33">
        <v>9.0999999999999998E-2</v>
      </c>
      <c r="G20" s="33">
        <v>0.11</v>
      </c>
      <c r="H20" s="33">
        <v>0.14000000000000001</v>
      </c>
      <c r="I20" s="33">
        <v>0.188</v>
      </c>
      <c r="J20" s="33">
        <v>0.255</v>
      </c>
      <c r="K20" s="33">
        <v>0.35599999999999998</v>
      </c>
      <c r="L20" s="33">
        <v>0.51300000000000001</v>
      </c>
      <c r="M20" s="33">
        <v>0.75</v>
      </c>
      <c r="N20" s="33">
        <v>0.995</v>
      </c>
      <c r="O20" s="33">
        <v>1.2669999999999999</v>
      </c>
      <c r="P20" s="33">
        <v>1.6759999999999999</v>
      </c>
      <c r="Q20" s="33">
        <v>2.1949999999999998</v>
      </c>
      <c r="R20" s="33">
        <v>2.5070000000000001</v>
      </c>
      <c r="S20" s="33">
        <v>3.274</v>
      </c>
      <c r="T20" s="33" t="s">
        <v>139</v>
      </c>
      <c r="U20" s="33" t="s">
        <v>139</v>
      </c>
      <c r="V20" s="33" t="s">
        <v>139</v>
      </c>
      <c r="W20" s="33" t="s">
        <v>139</v>
      </c>
      <c r="X20" s="33" t="s">
        <v>139</v>
      </c>
      <c r="Y20" s="33" t="s">
        <v>139</v>
      </c>
      <c r="Z20" s="33" t="s">
        <v>139</v>
      </c>
      <c r="AA20" s="34" t="s">
        <v>139</v>
      </c>
      <c r="AB20" s="25"/>
      <c r="AD20" s="27" t="s">
        <v>27</v>
      </c>
      <c r="AE20" s="26"/>
      <c r="AF20" s="29">
        <f>(D104-D169)/(D24-D89)</f>
        <v>220833.33333333343</v>
      </c>
      <c r="AG20" s="29">
        <f t="shared" ref="AG20:BB20" si="14">(E104-E169)/(E24-E89)</f>
        <v>101094.1176470588</v>
      </c>
      <c r="AH20" s="29">
        <f t="shared" si="14"/>
        <v>79384.615384615376</v>
      </c>
      <c r="AI20" s="29">
        <f t="shared" si="14"/>
        <v>57978.354978354968</v>
      </c>
      <c r="AJ20" s="29">
        <f t="shared" si="14"/>
        <v>47357.923497267759</v>
      </c>
      <c r="AK20" s="29">
        <f t="shared" si="14"/>
        <v>38928.213689482473</v>
      </c>
      <c r="AL20" s="29">
        <f t="shared" si="14"/>
        <v>32850.215517241384</v>
      </c>
      <c r="AM20" s="29">
        <f t="shared" si="14"/>
        <v>29266.578249336872</v>
      </c>
      <c r="AN20" s="29">
        <f t="shared" si="14"/>
        <v>22798.500881834218</v>
      </c>
      <c r="AO20" s="29">
        <f t="shared" si="14"/>
        <v>17633.343779379506</v>
      </c>
      <c r="AP20" s="29">
        <f t="shared" si="14"/>
        <v>12971.142657668141</v>
      </c>
      <c r="AQ20" s="29">
        <f t="shared" si="14"/>
        <v>10002.728047740837</v>
      </c>
      <c r="AR20" s="29">
        <f t="shared" si="14"/>
        <v>8342.1817221341789</v>
      </c>
      <c r="AS20" s="29">
        <f t="shared" si="14"/>
        <v>7488.0233284732349</v>
      </c>
      <c r="AT20" s="29">
        <f t="shared" si="14"/>
        <v>7733.9067210498324</v>
      </c>
      <c r="AU20" s="29">
        <f t="shared" si="14"/>
        <v>6817.0866083890405</v>
      </c>
      <c r="AV20" s="29" t="e">
        <f t="shared" si="14"/>
        <v>#VALUE!</v>
      </c>
      <c r="AW20" s="29" t="e">
        <f t="shared" si="14"/>
        <v>#VALUE!</v>
      </c>
      <c r="AX20" s="29" t="e">
        <f t="shared" si="14"/>
        <v>#VALUE!</v>
      </c>
      <c r="AY20" s="29" t="e">
        <f t="shared" si="14"/>
        <v>#VALUE!</v>
      </c>
      <c r="AZ20" s="29" t="e">
        <f t="shared" si="14"/>
        <v>#VALUE!</v>
      </c>
      <c r="BA20" s="29" t="e">
        <f t="shared" si="14"/>
        <v>#VALUE!</v>
      </c>
      <c r="BB20" s="29" t="e">
        <f t="shared" si="14"/>
        <v>#VALUE!</v>
      </c>
      <c r="BH20" s="14" t="s">
        <v>51</v>
      </c>
      <c r="BI20" s="23"/>
      <c r="BJ20" s="23">
        <f>STDEV(BJ63:BJ66)</f>
        <v>149889.46703667275</v>
      </c>
      <c r="BK20" s="23">
        <f t="shared" ref="BK20:CF20" si="15">STDEV(BK63:BK66)</f>
        <v>18647.41559604694</v>
      </c>
      <c r="BL20" s="23">
        <f t="shared" si="15"/>
        <v>6581.025129766248</v>
      </c>
      <c r="BM20" s="23">
        <f t="shared" si="15"/>
        <v>8136.8255940148956</v>
      </c>
      <c r="BN20" s="23">
        <f t="shared" si="15"/>
        <v>8954.9511644579543</v>
      </c>
      <c r="BO20" s="23">
        <f t="shared" si="15"/>
        <v>4022.6938023745706</v>
      </c>
      <c r="BP20" s="23">
        <f t="shared" si="15"/>
        <v>3389.5671473055836</v>
      </c>
      <c r="BQ20" s="23">
        <f t="shared" si="15"/>
        <v>4726.3796979585504</v>
      </c>
      <c r="BR20" s="23">
        <f t="shared" si="15"/>
        <v>2874.4644109788601</v>
      </c>
      <c r="BS20" s="23">
        <f t="shared" si="15"/>
        <v>3383.7266629994365</v>
      </c>
      <c r="BT20" s="23">
        <f t="shared" si="15"/>
        <v>1880.1586258699147</v>
      </c>
      <c r="BU20" s="23">
        <f t="shared" si="15"/>
        <v>1991.4204959841613</v>
      </c>
      <c r="BV20" s="23">
        <f t="shared" si="15"/>
        <v>894.58343610039708</v>
      </c>
      <c r="BW20" s="23">
        <f t="shared" si="15"/>
        <v>1575.6406754297352</v>
      </c>
      <c r="BX20" s="23" t="e">
        <f t="shared" si="15"/>
        <v>#VALUE!</v>
      </c>
      <c r="BY20" s="23" t="e">
        <f t="shared" si="15"/>
        <v>#VALUE!</v>
      </c>
      <c r="BZ20" s="23" t="e">
        <f t="shared" si="15"/>
        <v>#VALUE!</v>
      </c>
      <c r="CA20" s="23" t="e">
        <f t="shared" si="15"/>
        <v>#VALUE!</v>
      </c>
      <c r="CB20" s="23" t="e">
        <f t="shared" si="15"/>
        <v>#VALUE!</v>
      </c>
      <c r="CC20" s="23" t="e">
        <f t="shared" si="15"/>
        <v>#VALUE!</v>
      </c>
      <c r="CD20" s="23" t="e">
        <f t="shared" si="15"/>
        <v>#VALUE!</v>
      </c>
      <c r="CE20" s="23" t="e">
        <f t="shared" si="15"/>
        <v>#VALUE!</v>
      </c>
      <c r="CF20" s="23" t="e">
        <f t="shared" si="15"/>
        <v>#VALUE!</v>
      </c>
      <c r="CI20" s="45">
        <v>8613.6482514266772</v>
      </c>
    </row>
    <row r="21" spans="1:87" x14ac:dyDescent="0.3">
      <c r="A21" s="27" t="s">
        <v>27</v>
      </c>
      <c r="B21" s="27" t="s">
        <v>27</v>
      </c>
      <c r="C21" s="26">
        <v>6.6000000000000003E-2</v>
      </c>
      <c r="D21" s="29">
        <v>6.8000000000000005E-2</v>
      </c>
      <c r="E21" s="29">
        <v>7.9000000000000001E-2</v>
      </c>
      <c r="F21" s="29">
        <v>9.1999999999999998E-2</v>
      </c>
      <c r="G21" s="29">
        <v>0.112</v>
      </c>
      <c r="H21" s="29">
        <v>0.14000000000000001</v>
      </c>
      <c r="I21" s="29">
        <v>0.188</v>
      </c>
      <c r="J21" s="29">
        <v>0.26100000000000001</v>
      </c>
      <c r="K21" s="29">
        <v>0.379</v>
      </c>
      <c r="L21" s="29">
        <v>0.53</v>
      </c>
      <c r="M21" s="29">
        <v>0.78600000000000003</v>
      </c>
      <c r="N21" s="29">
        <v>0.94899999999999995</v>
      </c>
      <c r="O21" s="29">
        <v>1.3180000000000001</v>
      </c>
      <c r="P21" s="29">
        <v>1.7290000000000001</v>
      </c>
      <c r="Q21" s="29">
        <v>2.2050000000000001</v>
      </c>
      <c r="R21" s="29">
        <v>2.7669999999999999</v>
      </c>
      <c r="S21" s="29">
        <v>3.1619999999999999</v>
      </c>
      <c r="T21" s="29" t="s">
        <v>139</v>
      </c>
      <c r="U21" s="29" t="s">
        <v>139</v>
      </c>
      <c r="V21" s="29" t="s">
        <v>139</v>
      </c>
      <c r="W21" s="29" t="s">
        <v>139</v>
      </c>
      <c r="X21" s="29" t="s">
        <v>139</v>
      </c>
      <c r="Y21" s="29" t="s">
        <v>139</v>
      </c>
      <c r="Z21" s="29" t="s">
        <v>139</v>
      </c>
      <c r="AA21" s="30" t="s">
        <v>139</v>
      </c>
      <c r="AB21" s="25"/>
      <c r="AD21" s="32" t="s">
        <v>28</v>
      </c>
      <c r="AE21" s="31"/>
      <c r="AF21" s="2">
        <f>(D105-D169)/(D25-D89)</f>
        <v>372269.23076923046</v>
      </c>
      <c r="AG21" s="2">
        <f t="shared" ref="AG21:BB21" si="16">(E105-E169)/(E25-E89)</f>
        <v>113695.65217391304</v>
      </c>
      <c r="AH21" s="2">
        <f t="shared" si="16"/>
        <v>75479.674796747975</v>
      </c>
      <c r="AI21" s="2">
        <f t="shared" si="16"/>
        <v>68172.77486910994</v>
      </c>
      <c r="AJ21" s="2">
        <f t="shared" si="16"/>
        <v>51062.913907284761</v>
      </c>
      <c r="AK21" s="2">
        <f t="shared" si="16"/>
        <v>39451.40388768899</v>
      </c>
      <c r="AL21" s="2">
        <f t="shared" si="16"/>
        <v>34953.457446808512</v>
      </c>
      <c r="AM21" s="2">
        <f t="shared" si="16"/>
        <v>29894.295302013423</v>
      </c>
      <c r="AN21" s="2">
        <f t="shared" si="16"/>
        <v>26691.40625</v>
      </c>
      <c r="AO21" s="2">
        <f t="shared" si="16"/>
        <v>21061.100569259965</v>
      </c>
      <c r="AP21" s="2">
        <f t="shared" si="16"/>
        <v>17031.140939597313</v>
      </c>
      <c r="AQ21" s="2">
        <f t="shared" si="16"/>
        <v>12965.285554311311</v>
      </c>
      <c r="AR21" s="2">
        <f t="shared" si="16"/>
        <v>9467.9104477611945</v>
      </c>
      <c r="AS21" s="2">
        <f t="shared" si="16"/>
        <v>8708.0649317186289</v>
      </c>
      <c r="AT21" s="2">
        <f t="shared" si="16"/>
        <v>9328.2023681377832</v>
      </c>
      <c r="AU21" s="2">
        <f t="shared" si="16"/>
        <v>7224.4273546679897</v>
      </c>
      <c r="AV21" s="2" t="e">
        <f t="shared" si="16"/>
        <v>#VALUE!</v>
      </c>
      <c r="AW21" s="2" t="e">
        <f t="shared" si="16"/>
        <v>#VALUE!</v>
      </c>
      <c r="AX21" s="2" t="e">
        <f t="shared" si="16"/>
        <v>#VALUE!</v>
      </c>
      <c r="AY21" s="2" t="e">
        <f t="shared" si="16"/>
        <v>#VALUE!</v>
      </c>
      <c r="AZ21" s="2" t="e">
        <f t="shared" si="16"/>
        <v>#VALUE!</v>
      </c>
      <c r="BA21" s="2" t="e">
        <f t="shared" si="16"/>
        <v>#VALUE!</v>
      </c>
      <c r="BB21" s="2" t="e">
        <f t="shared" si="16"/>
        <v>#VALUE!</v>
      </c>
      <c r="BH21" s="13" t="s">
        <v>52</v>
      </c>
      <c r="BI21" s="22"/>
      <c r="BJ21" s="22">
        <f>AVERAGE(BJ67:BJ70)</f>
        <v>15603.763883175649</v>
      </c>
      <c r="BK21" s="22">
        <f t="shared" ref="BK21:CF21" si="17">AVERAGE(BK67:BK70)</f>
        <v>37925.977519666732</v>
      </c>
      <c r="BL21" s="22">
        <f t="shared" si="17"/>
        <v>8709.2029878474023</v>
      </c>
      <c r="BM21" s="22">
        <f t="shared" si="17"/>
        <v>15494.876772237616</v>
      </c>
      <c r="BN21" s="22">
        <f t="shared" si="17"/>
        <v>16901.145951106519</v>
      </c>
      <c r="BO21" s="22">
        <f t="shared" si="17"/>
        <v>15809.472757649062</v>
      </c>
      <c r="BP21" s="22">
        <f t="shared" si="17"/>
        <v>10679.233733735115</v>
      </c>
      <c r="BQ21" s="22">
        <f t="shared" si="17"/>
        <v>6308.8726742059243</v>
      </c>
      <c r="BR21" s="22">
        <f t="shared" si="17"/>
        <v>3535.5716427717607</v>
      </c>
      <c r="BS21" s="22">
        <f t="shared" si="17"/>
        <v>1948.6717151010034</v>
      </c>
      <c r="BT21" s="22">
        <f t="shared" si="17"/>
        <v>-230.31181558729384</v>
      </c>
      <c r="BU21" s="22">
        <f t="shared" si="17"/>
        <v>-229.22687777577141</v>
      </c>
      <c r="BV21" s="22">
        <f t="shared" si="17"/>
        <v>57.55564319068651</v>
      </c>
      <c r="BW21" s="22">
        <f t="shared" si="17"/>
        <v>301.15081495684308</v>
      </c>
      <c r="BX21" s="22" t="e">
        <f t="shared" si="17"/>
        <v>#VALUE!</v>
      </c>
      <c r="BY21" s="22" t="e">
        <f t="shared" si="17"/>
        <v>#VALUE!</v>
      </c>
      <c r="BZ21" s="22" t="e">
        <f t="shared" si="17"/>
        <v>#VALUE!</v>
      </c>
      <c r="CA21" s="22" t="e">
        <f t="shared" si="17"/>
        <v>#VALUE!</v>
      </c>
      <c r="CB21" s="22" t="e">
        <f t="shared" si="17"/>
        <v>#VALUE!</v>
      </c>
      <c r="CC21" s="22" t="e">
        <f t="shared" si="17"/>
        <v>#VALUE!</v>
      </c>
      <c r="CD21" s="22" t="e">
        <f t="shared" si="17"/>
        <v>#VALUE!</v>
      </c>
      <c r="CE21" s="22" t="e">
        <f t="shared" si="17"/>
        <v>#VALUE!</v>
      </c>
      <c r="CF21" s="22" t="e">
        <f t="shared" si="17"/>
        <v>#VALUE!</v>
      </c>
      <c r="CH21" t="s">
        <v>103</v>
      </c>
      <c r="CI21" s="44">
        <v>76809.996114997834</v>
      </c>
    </row>
    <row r="22" spans="1:87" ht="15" thickBot="1" x14ac:dyDescent="0.35">
      <c r="A22" s="27" t="s">
        <v>27</v>
      </c>
      <c r="B22" s="27" t="s">
        <v>27</v>
      </c>
      <c r="C22" s="26">
        <v>6.6000000000000003E-2</v>
      </c>
      <c r="D22" s="29">
        <v>7.3999999999999996E-2</v>
      </c>
      <c r="E22" s="29">
        <v>8.8999999999999996E-2</v>
      </c>
      <c r="F22" s="29">
        <v>0.1</v>
      </c>
      <c r="G22" s="29">
        <v>0.127</v>
      </c>
      <c r="H22" s="29">
        <v>0.161</v>
      </c>
      <c r="I22" s="29">
        <v>0.22</v>
      </c>
      <c r="J22" s="29">
        <v>0.314</v>
      </c>
      <c r="K22" s="29">
        <v>0.44900000000000001</v>
      </c>
      <c r="L22" s="29">
        <v>0.66400000000000003</v>
      </c>
      <c r="M22" s="29">
        <v>0.95099999999999996</v>
      </c>
      <c r="N22" s="29">
        <v>1.2969999999999999</v>
      </c>
      <c r="O22" s="29">
        <v>1.7470000000000001</v>
      </c>
      <c r="P22" s="29">
        <v>2.0449999999999999</v>
      </c>
      <c r="Q22" s="29">
        <v>2.476</v>
      </c>
      <c r="R22" s="29">
        <v>2.9470000000000001</v>
      </c>
      <c r="S22" s="29" t="s">
        <v>139</v>
      </c>
      <c r="T22" s="29" t="s">
        <v>139</v>
      </c>
      <c r="U22" s="29" t="s">
        <v>139</v>
      </c>
      <c r="V22" s="29" t="s">
        <v>139</v>
      </c>
      <c r="W22" s="29" t="s">
        <v>139</v>
      </c>
      <c r="X22" s="29" t="s">
        <v>139</v>
      </c>
      <c r="Y22" s="29" t="s">
        <v>139</v>
      </c>
      <c r="Z22" s="29" t="s">
        <v>139</v>
      </c>
      <c r="AA22" s="30" t="s">
        <v>139</v>
      </c>
      <c r="AB22" s="25"/>
      <c r="AD22" s="32" t="s">
        <v>28</v>
      </c>
      <c r="AE22" s="31"/>
      <c r="AF22" s="2">
        <f>(D106-D169)/(D26-D89)</f>
        <v>321833.33333333302</v>
      </c>
      <c r="AG22" s="2">
        <f t="shared" ref="AG22:BB22" si="18">(E106-E169)/(E26-E89)</f>
        <v>168719.29824561405</v>
      </c>
      <c r="AH22" s="2">
        <f t="shared" si="18"/>
        <v>96785.046728971982</v>
      </c>
      <c r="AI22" s="2">
        <f t="shared" si="18"/>
        <v>74137.724550898187</v>
      </c>
      <c r="AJ22" s="2">
        <f t="shared" si="18"/>
        <v>46219.424460431648</v>
      </c>
      <c r="AK22" s="2">
        <f t="shared" si="18"/>
        <v>41341.288782816227</v>
      </c>
      <c r="AL22" s="2">
        <f t="shared" si="18"/>
        <v>30486.25</v>
      </c>
      <c r="AM22" s="2">
        <f t="shared" si="18"/>
        <v>32001.872659176028</v>
      </c>
      <c r="AN22" s="2">
        <f t="shared" si="18"/>
        <v>28854.422604422602</v>
      </c>
      <c r="AO22" s="2">
        <f t="shared" si="18"/>
        <v>23538.526315789473</v>
      </c>
      <c r="AP22" s="2">
        <f t="shared" si="18"/>
        <v>18216.175129218605</v>
      </c>
      <c r="AQ22" s="2">
        <f t="shared" si="18"/>
        <v>15083.657083657083</v>
      </c>
      <c r="AR22" s="2">
        <f t="shared" si="18"/>
        <v>10606.997971602434</v>
      </c>
      <c r="AS22" s="2">
        <f t="shared" si="18"/>
        <v>9359.956533550665</v>
      </c>
      <c r="AT22" s="2">
        <f t="shared" si="18"/>
        <v>8986.4807323823716</v>
      </c>
      <c r="AU22" s="2">
        <f t="shared" si="18"/>
        <v>8040.1702580473539</v>
      </c>
      <c r="AV22" s="2" t="e">
        <f t="shared" si="18"/>
        <v>#VALUE!</v>
      </c>
      <c r="AW22" s="2" t="e">
        <f t="shared" si="18"/>
        <v>#VALUE!</v>
      </c>
      <c r="AX22" s="2" t="e">
        <f t="shared" si="18"/>
        <v>#VALUE!</v>
      </c>
      <c r="AY22" s="2" t="e">
        <f t="shared" si="18"/>
        <v>#VALUE!</v>
      </c>
      <c r="AZ22" s="2" t="e">
        <f t="shared" si="18"/>
        <v>#VALUE!</v>
      </c>
      <c r="BA22" s="2" t="e">
        <f t="shared" si="18"/>
        <v>#VALUE!</v>
      </c>
      <c r="BB22" s="2" t="e">
        <f t="shared" si="18"/>
        <v>#VALUE!</v>
      </c>
      <c r="BH22" s="14" t="s">
        <v>53</v>
      </c>
      <c r="BI22" s="23"/>
      <c r="BJ22" s="23">
        <f>STDEV(BJ67:BJ70)</f>
        <v>48713.530565624416</v>
      </c>
      <c r="BK22" s="23">
        <f t="shared" ref="BK22:CF22" si="19">STDEV(BK67:BK70)</f>
        <v>36587.29315417615</v>
      </c>
      <c r="BL22" s="23">
        <f t="shared" si="19"/>
        <v>16231.23145454684</v>
      </c>
      <c r="BM22" s="23">
        <f t="shared" si="19"/>
        <v>10282.56624449735</v>
      </c>
      <c r="BN22" s="23">
        <f t="shared" si="19"/>
        <v>8873.9617407045807</v>
      </c>
      <c r="BO22" s="23">
        <f t="shared" si="19"/>
        <v>7752.258134648855</v>
      </c>
      <c r="BP22" s="23">
        <f t="shared" si="19"/>
        <v>6220.0055693593004</v>
      </c>
      <c r="BQ22" s="23">
        <f t="shared" si="19"/>
        <v>5375.0726963338211</v>
      </c>
      <c r="BR22" s="23">
        <f t="shared" si="19"/>
        <v>3518.5510822323972</v>
      </c>
      <c r="BS22" s="23">
        <f t="shared" si="19"/>
        <v>2461.3395089588462</v>
      </c>
      <c r="BT22" s="23">
        <f t="shared" si="19"/>
        <v>966.09061598291169</v>
      </c>
      <c r="BU22" s="23">
        <f t="shared" si="19"/>
        <v>1045.5712793059536</v>
      </c>
      <c r="BV22" s="23">
        <f t="shared" si="19"/>
        <v>583.5283935536454</v>
      </c>
      <c r="BW22" s="23">
        <f t="shared" si="19"/>
        <v>732.5786644555551</v>
      </c>
      <c r="BX22" s="23" t="e">
        <f t="shared" si="19"/>
        <v>#VALUE!</v>
      </c>
      <c r="BY22" s="23" t="e">
        <f t="shared" si="19"/>
        <v>#VALUE!</v>
      </c>
      <c r="BZ22" s="23" t="e">
        <f t="shared" si="19"/>
        <v>#VALUE!</v>
      </c>
      <c r="CA22" s="23" t="e">
        <f t="shared" si="19"/>
        <v>#VALUE!</v>
      </c>
      <c r="CB22" s="23" t="e">
        <f t="shared" si="19"/>
        <v>#VALUE!</v>
      </c>
      <c r="CC22" s="23" t="e">
        <f t="shared" si="19"/>
        <v>#VALUE!</v>
      </c>
      <c r="CD22" s="23" t="e">
        <f t="shared" si="19"/>
        <v>#VALUE!</v>
      </c>
      <c r="CE22" s="23" t="e">
        <f t="shared" si="19"/>
        <v>#VALUE!</v>
      </c>
      <c r="CF22" s="23" t="e">
        <f t="shared" si="19"/>
        <v>#VALUE!</v>
      </c>
      <c r="CI22" s="45">
        <v>22382.824094873082</v>
      </c>
    </row>
    <row r="23" spans="1:87" x14ac:dyDescent="0.3">
      <c r="A23" s="27" t="s">
        <v>27</v>
      </c>
      <c r="B23" s="27" t="s">
        <v>27</v>
      </c>
      <c r="C23" s="26">
        <v>6.8000000000000005E-2</v>
      </c>
      <c r="D23" s="29">
        <v>6.7000000000000004E-2</v>
      </c>
      <c r="E23" s="29">
        <v>7.3999999999999996E-2</v>
      </c>
      <c r="F23" s="29">
        <v>8.8999999999999996E-2</v>
      </c>
      <c r="G23" s="29">
        <v>0.10299999999999999</v>
      </c>
      <c r="H23" s="29">
        <v>0.13300000000000001</v>
      </c>
      <c r="I23" s="29">
        <v>0.17299999999999999</v>
      </c>
      <c r="J23" s="29">
        <v>0.24099999999999999</v>
      </c>
      <c r="K23" s="29">
        <v>0.34599999999999997</v>
      </c>
      <c r="L23" s="29">
        <v>0.495</v>
      </c>
      <c r="M23" s="29">
        <v>0.74199999999999999</v>
      </c>
      <c r="N23" s="29">
        <v>0.94899999999999995</v>
      </c>
      <c r="O23" s="29">
        <v>1.228</v>
      </c>
      <c r="P23" s="29">
        <v>1.544</v>
      </c>
      <c r="Q23" s="29">
        <v>2.0329999999999999</v>
      </c>
      <c r="R23" s="29">
        <v>2.4900000000000002</v>
      </c>
      <c r="S23" s="29">
        <v>2.9889999999999999</v>
      </c>
      <c r="T23" s="29" t="s">
        <v>139</v>
      </c>
      <c r="U23" s="29" t="s">
        <v>139</v>
      </c>
      <c r="V23" s="29" t="s">
        <v>139</v>
      </c>
      <c r="W23" s="29" t="s">
        <v>139</v>
      </c>
      <c r="X23" s="29" t="s">
        <v>139</v>
      </c>
      <c r="Y23" s="29" t="s">
        <v>139</v>
      </c>
      <c r="Z23" s="29" t="s">
        <v>139</v>
      </c>
      <c r="AA23" s="30" t="s">
        <v>139</v>
      </c>
      <c r="AB23" s="25"/>
      <c r="AD23" s="32" t="s">
        <v>28</v>
      </c>
      <c r="AE23" s="31"/>
      <c r="AF23" s="2">
        <f>(D107-D169)/(D27-D89)</f>
        <v>543722.22222222178</v>
      </c>
      <c r="AG23" s="2">
        <f t="shared" ref="AG23:BB23" si="20">(E107-E169)/(E27-E89)</f>
        <v>173830.1886792453</v>
      </c>
      <c r="AH23" s="2">
        <f t="shared" si="20"/>
        <v>101196.261682243</v>
      </c>
      <c r="AI23" s="2">
        <f t="shared" si="20"/>
        <v>67122.699386503053</v>
      </c>
      <c r="AJ23" s="2">
        <f t="shared" si="20"/>
        <v>53477.44360902255</v>
      </c>
      <c r="AK23" s="2">
        <f t="shared" si="20"/>
        <v>44004.728132387703</v>
      </c>
      <c r="AL23" s="2">
        <f t="shared" si="20"/>
        <v>34599.112426035499</v>
      </c>
      <c r="AM23" s="2">
        <f t="shared" si="20"/>
        <v>31826.642335766421</v>
      </c>
      <c r="AN23" s="2">
        <f t="shared" si="20"/>
        <v>30315.954773869344</v>
      </c>
      <c r="AO23" s="2">
        <f t="shared" si="20"/>
        <v>23486.761710794297</v>
      </c>
      <c r="AP23" s="2">
        <f t="shared" si="20"/>
        <v>18986.329866270429</v>
      </c>
      <c r="AQ23" s="2">
        <f t="shared" si="20"/>
        <v>15204.477952935802</v>
      </c>
      <c r="AR23" s="2">
        <f t="shared" si="20"/>
        <v>12823.691967575534</v>
      </c>
      <c r="AS23" s="2">
        <f t="shared" si="20"/>
        <v>9712.3950114532981</v>
      </c>
      <c r="AT23" s="2">
        <f t="shared" si="20"/>
        <v>10056.474428726877</v>
      </c>
      <c r="AU23" s="2" t="e">
        <f t="shared" si="20"/>
        <v>#VALUE!</v>
      </c>
      <c r="AV23" s="2" t="e">
        <f t="shared" si="20"/>
        <v>#VALUE!</v>
      </c>
      <c r="AW23" s="2" t="e">
        <f t="shared" si="20"/>
        <v>#VALUE!</v>
      </c>
      <c r="AX23" s="2" t="e">
        <f t="shared" si="20"/>
        <v>#VALUE!</v>
      </c>
      <c r="AY23" s="2" t="e">
        <f t="shared" si="20"/>
        <v>#VALUE!</v>
      </c>
      <c r="AZ23" s="2" t="e">
        <f t="shared" si="20"/>
        <v>#VALUE!</v>
      </c>
      <c r="BA23" s="2" t="e">
        <f t="shared" si="20"/>
        <v>#VALUE!</v>
      </c>
      <c r="BB23" s="2" t="e">
        <f t="shared" si="20"/>
        <v>#VALUE!</v>
      </c>
      <c r="BH23" s="13" t="s">
        <v>54</v>
      </c>
      <c r="BI23" s="22"/>
      <c r="BJ23" s="22">
        <f>AVERAGE(BJ71:BJ74)</f>
        <v>53149.138443256044</v>
      </c>
      <c r="BK23" s="22">
        <f t="shared" ref="BK23:CF23" si="21">AVERAGE(BK71:BK74)</f>
        <v>59557.408828090505</v>
      </c>
      <c r="BL23" s="22">
        <f t="shared" si="21"/>
        <v>45321.197927914742</v>
      </c>
      <c r="BM23" s="22">
        <f t="shared" si="21"/>
        <v>55053.476009563907</v>
      </c>
      <c r="BN23" s="22">
        <f t="shared" si="21"/>
        <v>52360.937184233611</v>
      </c>
      <c r="BO23" s="22">
        <f t="shared" si="21"/>
        <v>52594.495780395897</v>
      </c>
      <c r="BP23" s="22">
        <f t="shared" si="21"/>
        <v>47243.489583355637</v>
      </c>
      <c r="BQ23" s="22">
        <f t="shared" si="21"/>
        <v>42511.723784713598</v>
      </c>
      <c r="BR23" s="22">
        <f t="shared" si="21"/>
        <v>38005.323251121416</v>
      </c>
      <c r="BS23" s="22">
        <f t="shared" si="21"/>
        <v>34293.265556555292</v>
      </c>
      <c r="BT23" s="22">
        <f t="shared" si="21"/>
        <v>24407.869123642544</v>
      </c>
      <c r="BU23" s="22">
        <f t="shared" si="21"/>
        <v>17976.380352081422</v>
      </c>
      <c r="BV23" s="22">
        <f t="shared" si="21"/>
        <v>13080.873317440553</v>
      </c>
      <c r="BW23" s="22">
        <f t="shared" si="21"/>
        <v>9485.8802210307622</v>
      </c>
      <c r="BX23" s="22" t="e">
        <f t="shared" si="21"/>
        <v>#VALUE!</v>
      </c>
      <c r="BY23" s="22" t="e">
        <f t="shared" si="21"/>
        <v>#VALUE!</v>
      </c>
      <c r="BZ23" s="22" t="e">
        <f t="shared" si="21"/>
        <v>#VALUE!</v>
      </c>
      <c r="CA23" s="22" t="e">
        <f t="shared" si="21"/>
        <v>#VALUE!</v>
      </c>
      <c r="CB23" s="22" t="e">
        <f t="shared" si="21"/>
        <v>#VALUE!</v>
      </c>
      <c r="CC23" s="22" t="e">
        <f t="shared" si="21"/>
        <v>#VALUE!</v>
      </c>
      <c r="CD23" s="22" t="e">
        <f t="shared" si="21"/>
        <v>#VALUE!</v>
      </c>
      <c r="CE23" s="22" t="e">
        <f t="shared" si="21"/>
        <v>#VALUE!</v>
      </c>
      <c r="CF23" s="22" t="e">
        <f t="shared" si="21"/>
        <v>#VALUE!</v>
      </c>
      <c r="CH23" t="s">
        <v>100</v>
      </c>
      <c r="CI23" s="44">
        <v>72918.041015867799</v>
      </c>
    </row>
    <row r="24" spans="1:87" ht="15" thickBot="1" x14ac:dyDescent="0.35">
      <c r="A24" s="27" t="s">
        <v>27</v>
      </c>
      <c r="B24" s="27" t="s">
        <v>27</v>
      </c>
      <c r="C24" s="26">
        <v>6.8000000000000005E-2</v>
      </c>
      <c r="D24" s="29">
        <v>7.0999999999999994E-2</v>
      </c>
      <c r="E24" s="29">
        <v>8.1000000000000003E-2</v>
      </c>
      <c r="F24" s="29">
        <v>9.6000000000000002E-2</v>
      </c>
      <c r="G24" s="29">
        <v>0.11700000000000001</v>
      </c>
      <c r="H24" s="29">
        <v>0.151</v>
      </c>
      <c r="I24" s="29">
        <v>0.20699999999999999</v>
      </c>
      <c r="J24" s="29">
        <v>0.28999999999999998</v>
      </c>
      <c r="K24" s="29">
        <v>0.435</v>
      </c>
      <c r="L24" s="29">
        <v>0.625</v>
      </c>
      <c r="M24" s="29">
        <v>0.85699999999999998</v>
      </c>
      <c r="N24" s="29">
        <v>1.1339999999999999</v>
      </c>
      <c r="O24" s="29">
        <v>1.5229999999999999</v>
      </c>
      <c r="P24" s="29">
        <v>1.95</v>
      </c>
      <c r="Q24" s="29">
        <v>2.4580000000000002</v>
      </c>
      <c r="R24" s="29">
        <v>2.8809999999999998</v>
      </c>
      <c r="S24" s="29">
        <v>3.4670000000000001</v>
      </c>
      <c r="T24" s="29" t="s">
        <v>139</v>
      </c>
      <c r="U24" s="29" t="s">
        <v>139</v>
      </c>
      <c r="V24" s="29" t="s">
        <v>139</v>
      </c>
      <c r="W24" s="29" t="s">
        <v>139</v>
      </c>
      <c r="X24" s="29" t="s">
        <v>139</v>
      </c>
      <c r="Y24" s="29" t="s">
        <v>139</v>
      </c>
      <c r="Z24" s="29" t="s">
        <v>139</v>
      </c>
      <c r="AA24" s="30" t="s">
        <v>139</v>
      </c>
      <c r="AB24" s="25"/>
      <c r="AD24" s="32" t="s">
        <v>28</v>
      </c>
      <c r="AE24" s="31"/>
      <c r="AF24" s="2">
        <f>(D108-D169)/(D28-D89)</f>
        <v>240676.47058823507</v>
      </c>
      <c r="AG24" s="2">
        <f t="shared" ref="AG24:BB24" si="22">(E108-E169)/(E28-E89)</f>
        <v>99370.37037037035</v>
      </c>
      <c r="AH24" s="2">
        <f t="shared" si="22"/>
        <v>71827.338129496391</v>
      </c>
      <c r="AI24" s="2">
        <f t="shared" si="22"/>
        <v>60603.524229074879</v>
      </c>
      <c r="AJ24" s="2">
        <f t="shared" si="22"/>
        <v>43420.634920634919</v>
      </c>
      <c r="AK24" s="2">
        <f t="shared" si="22"/>
        <v>40378.378378378373</v>
      </c>
      <c r="AL24" s="2">
        <f t="shared" si="22"/>
        <v>36063.053097345139</v>
      </c>
      <c r="AM24" s="2">
        <f t="shared" si="22"/>
        <v>31060.81081081081</v>
      </c>
      <c r="AN24" s="2">
        <f t="shared" si="22"/>
        <v>30018.465909090908</v>
      </c>
      <c r="AO24" s="2">
        <f t="shared" si="22"/>
        <v>21874.801398156975</v>
      </c>
      <c r="AP24" s="2">
        <f t="shared" si="22"/>
        <v>16458.949624866025</v>
      </c>
      <c r="AQ24" s="2">
        <f t="shared" si="22"/>
        <v>13562.244397186325</v>
      </c>
      <c r="AR24" s="2">
        <f t="shared" si="22"/>
        <v>10522.332206663446</v>
      </c>
      <c r="AS24" s="2">
        <f t="shared" si="22"/>
        <v>9350.1650805981735</v>
      </c>
      <c r="AT24" s="2">
        <f t="shared" si="22"/>
        <v>8772.0690186411957</v>
      </c>
      <c r="AU24" s="2" t="e">
        <f t="shared" si="22"/>
        <v>#VALUE!</v>
      </c>
      <c r="AV24" s="2" t="e">
        <f t="shared" si="22"/>
        <v>#VALUE!</v>
      </c>
      <c r="AW24" s="2" t="e">
        <f t="shared" si="22"/>
        <v>#VALUE!</v>
      </c>
      <c r="AX24" s="2" t="e">
        <f t="shared" si="22"/>
        <v>#VALUE!</v>
      </c>
      <c r="AY24" s="2" t="e">
        <f t="shared" si="22"/>
        <v>#VALUE!</v>
      </c>
      <c r="AZ24" s="2" t="e">
        <f t="shared" si="22"/>
        <v>#VALUE!</v>
      </c>
      <c r="BA24" s="2" t="e">
        <f t="shared" si="22"/>
        <v>#VALUE!</v>
      </c>
      <c r="BB24" s="2" t="e">
        <f t="shared" si="22"/>
        <v>#VALUE!</v>
      </c>
      <c r="BH24" s="14" t="s">
        <v>55</v>
      </c>
      <c r="BI24" s="23"/>
      <c r="BJ24" s="23">
        <f>STDEV(BJ71:BJ74)</f>
        <v>93466.477122436758</v>
      </c>
      <c r="BK24" s="23">
        <f t="shared" ref="BK24:CF24" si="23">STDEV(BK71:BK74)</f>
        <v>30560.19183290486</v>
      </c>
      <c r="BL24" s="23">
        <f t="shared" si="23"/>
        <v>17015.057962211376</v>
      </c>
      <c r="BM24" s="23">
        <f t="shared" si="23"/>
        <v>10589.49222352228</v>
      </c>
      <c r="BN24" s="23">
        <f t="shared" si="23"/>
        <v>4827.2161435682474</v>
      </c>
      <c r="BO24" s="23">
        <f t="shared" si="23"/>
        <v>4327.1941977387978</v>
      </c>
      <c r="BP24" s="23">
        <f t="shared" si="23"/>
        <v>4264.0865601891501</v>
      </c>
      <c r="BQ24" s="23">
        <f t="shared" si="23"/>
        <v>5129.8098407179214</v>
      </c>
      <c r="BR24" s="23">
        <f t="shared" si="23"/>
        <v>3952.8243299046535</v>
      </c>
      <c r="BS24" s="23">
        <f t="shared" si="23"/>
        <v>3245.524026924033</v>
      </c>
      <c r="BT24" s="23">
        <f t="shared" si="23"/>
        <v>1886.9563855701235</v>
      </c>
      <c r="BU24" s="23">
        <f t="shared" si="23"/>
        <v>2400.8350375439099</v>
      </c>
      <c r="BV24" s="23">
        <f t="shared" si="23"/>
        <v>825.53992012076174</v>
      </c>
      <c r="BW24" s="23">
        <f t="shared" si="23"/>
        <v>891.36201992288545</v>
      </c>
      <c r="BX24" s="23" t="e">
        <f t="shared" si="23"/>
        <v>#VALUE!</v>
      </c>
      <c r="BY24" s="23" t="e">
        <f t="shared" si="23"/>
        <v>#VALUE!</v>
      </c>
      <c r="BZ24" s="23" t="e">
        <f t="shared" si="23"/>
        <v>#VALUE!</v>
      </c>
      <c r="CA24" s="23" t="e">
        <f t="shared" si="23"/>
        <v>#VALUE!</v>
      </c>
      <c r="CB24" s="23" t="e">
        <f t="shared" si="23"/>
        <v>#VALUE!</v>
      </c>
      <c r="CC24" s="23" t="e">
        <f t="shared" si="23"/>
        <v>#VALUE!</v>
      </c>
      <c r="CD24" s="23" t="e">
        <f t="shared" si="23"/>
        <v>#VALUE!</v>
      </c>
      <c r="CE24" s="23" t="e">
        <f t="shared" si="23"/>
        <v>#VALUE!</v>
      </c>
      <c r="CF24" s="23" t="e">
        <f t="shared" si="23"/>
        <v>#VALUE!</v>
      </c>
      <c r="CI24" s="45">
        <v>10752.545056839448</v>
      </c>
    </row>
    <row r="25" spans="1:87" x14ac:dyDescent="0.3">
      <c r="A25" s="32" t="s">
        <v>28</v>
      </c>
      <c r="B25" s="32" t="s">
        <v>28</v>
      </c>
      <c r="C25" s="31">
        <v>6.5000000000000002E-2</v>
      </c>
      <c r="D25" s="33">
        <v>6.7000000000000004E-2</v>
      </c>
      <c r="E25" s="33">
        <v>7.6999999999999999E-2</v>
      </c>
      <c r="F25" s="33">
        <v>9.0999999999999998E-2</v>
      </c>
      <c r="G25" s="33">
        <v>0.107</v>
      </c>
      <c r="H25" s="33">
        <v>0.13500000000000001</v>
      </c>
      <c r="I25" s="33">
        <v>0.17299999999999999</v>
      </c>
      <c r="J25" s="33">
        <v>0.246</v>
      </c>
      <c r="K25" s="33">
        <v>0.35599999999999998</v>
      </c>
      <c r="L25" s="33">
        <v>0.50600000000000001</v>
      </c>
      <c r="M25" s="33">
        <v>0.71799999999999997</v>
      </c>
      <c r="N25" s="33">
        <v>0.99099999999999999</v>
      </c>
      <c r="O25" s="33">
        <v>1.173</v>
      </c>
      <c r="P25" s="33">
        <v>1.732</v>
      </c>
      <c r="Q25" s="33">
        <v>1.998</v>
      </c>
      <c r="R25" s="33">
        <v>2.3839999999999999</v>
      </c>
      <c r="S25" s="33">
        <v>3.0870000000000002</v>
      </c>
      <c r="T25" s="33" t="s">
        <v>139</v>
      </c>
      <c r="U25" s="33" t="s">
        <v>139</v>
      </c>
      <c r="V25" s="33" t="s">
        <v>139</v>
      </c>
      <c r="W25" s="33" t="s">
        <v>139</v>
      </c>
      <c r="X25" s="33" t="s">
        <v>139</v>
      </c>
      <c r="Y25" s="33" t="s">
        <v>139</v>
      </c>
      <c r="Z25" s="33" t="s">
        <v>139</v>
      </c>
      <c r="AA25" s="34" t="s">
        <v>139</v>
      </c>
      <c r="AB25" s="25"/>
      <c r="AD25" s="27" t="s">
        <v>29</v>
      </c>
      <c r="AE25" s="26"/>
      <c r="AF25" s="29">
        <f>(D109-D169)/(D29-D89)</f>
        <v>555722.22222222178</v>
      </c>
      <c r="AG25" s="29">
        <f t="shared" ref="AG25:BB25" si="24">(E109-E169)/(E29-E89)</f>
        <v>129938.27160493824</v>
      </c>
      <c r="AH25" s="29">
        <f t="shared" si="24"/>
        <v>96118.518518518511</v>
      </c>
      <c r="AI25" s="29">
        <f t="shared" si="24"/>
        <v>63735.426008968599</v>
      </c>
      <c r="AJ25" s="29">
        <f t="shared" si="24"/>
        <v>60592.024539877311</v>
      </c>
      <c r="AK25" s="29">
        <f t="shared" si="24"/>
        <v>53882.583170254402</v>
      </c>
      <c r="AL25" s="29">
        <f t="shared" si="24"/>
        <v>45915.82914572864</v>
      </c>
      <c r="AM25" s="29">
        <f t="shared" si="24"/>
        <v>41514.0625</v>
      </c>
      <c r="AN25" s="29">
        <f t="shared" si="24"/>
        <v>37277.95358649789</v>
      </c>
      <c r="AO25" s="29">
        <f t="shared" si="24"/>
        <v>26472.91599091794</v>
      </c>
      <c r="AP25" s="29">
        <f t="shared" si="24"/>
        <v>22306.753052579119</v>
      </c>
      <c r="AQ25" s="29">
        <f t="shared" si="24"/>
        <v>16147.54382919632</v>
      </c>
      <c r="AR25" s="29">
        <f t="shared" si="24"/>
        <v>14264.800703399766</v>
      </c>
      <c r="AS25" s="29">
        <f t="shared" si="24"/>
        <v>9673.8461538461543</v>
      </c>
      <c r="AT25" s="29">
        <f t="shared" si="24"/>
        <v>8968.5814258638293</v>
      </c>
      <c r="AU25" s="29" t="e">
        <f t="shared" si="24"/>
        <v>#VALUE!</v>
      </c>
      <c r="AV25" s="29" t="e">
        <f t="shared" si="24"/>
        <v>#VALUE!</v>
      </c>
      <c r="AW25" s="29" t="e">
        <f t="shared" si="24"/>
        <v>#VALUE!</v>
      </c>
      <c r="AX25" s="29" t="e">
        <f t="shared" si="24"/>
        <v>#VALUE!</v>
      </c>
      <c r="AY25" s="29" t="e">
        <f t="shared" si="24"/>
        <v>#VALUE!</v>
      </c>
      <c r="AZ25" s="29" t="e">
        <f t="shared" si="24"/>
        <v>#VALUE!</v>
      </c>
      <c r="BA25" s="29">
        <f t="shared" si="24"/>
        <v>-393.83094517341033</v>
      </c>
      <c r="BB25" s="29">
        <f t="shared" si="24"/>
        <v>-3126.4988373268629</v>
      </c>
      <c r="BH25" s="13" t="s">
        <v>56</v>
      </c>
      <c r="BI25" s="22"/>
      <c r="BJ25" s="22">
        <f>AVERAGE(BJ75:BJ78)</f>
        <v>35990.282679137134</v>
      </c>
      <c r="BK25" s="22">
        <f t="shared" ref="BK25:CF25" si="25">AVERAGE(BK75:BK78)</f>
        <v>39013.499019009825</v>
      </c>
      <c r="BL25" s="22">
        <f t="shared" si="25"/>
        <v>12804.712795996842</v>
      </c>
      <c r="BM25" s="22">
        <f t="shared" si="25"/>
        <v>16430.758304347451</v>
      </c>
      <c r="BN25" s="22">
        <f t="shared" si="25"/>
        <v>17520.757538897687</v>
      </c>
      <c r="BO25" s="22">
        <f t="shared" si="25"/>
        <v>17159.605639683825</v>
      </c>
      <c r="BP25" s="22">
        <f t="shared" si="25"/>
        <v>14084.875392425271</v>
      </c>
      <c r="BQ25" s="22">
        <f t="shared" si="25"/>
        <v>10870.915020250603</v>
      </c>
      <c r="BR25" s="22">
        <f t="shared" si="25"/>
        <v>7105.7196414977589</v>
      </c>
      <c r="BS25" s="22">
        <f t="shared" si="25"/>
        <v>4696.1761287747795</v>
      </c>
      <c r="BT25" s="22">
        <f t="shared" si="25"/>
        <v>1802.293102222445</v>
      </c>
      <c r="BU25" s="22">
        <f t="shared" si="25"/>
        <v>150.61291514371351</v>
      </c>
      <c r="BV25" s="22">
        <f t="shared" si="25"/>
        <v>1081.361221893015</v>
      </c>
      <c r="BW25" s="22">
        <f t="shared" si="25"/>
        <v>892.23817415423059</v>
      </c>
      <c r="BX25" s="22" t="e">
        <f t="shared" si="25"/>
        <v>#VALUE!</v>
      </c>
      <c r="BY25" s="22" t="e">
        <f t="shared" si="25"/>
        <v>#VALUE!</v>
      </c>
      <c r="BZ25" s="22" t="e">
        <f t="shared" si="25"/>
        <v>#VALUE!</v>
      </c>
      <c r="CA25" s="22" t="e">
        <f t="shared" si="25"/>
        <v>#VALUE!</v>
      </c>
      <c r="CB25" s="22" t="e">
        <f t="shared" si="25"/>
        <v>#VALUE!</v>
      </c>
      <c r="CC25" s="22" t="e">
        <f t="shared" si="25"/>
        <v>#VALUE!</v>
      </c>
      <c r="CD25" s="22" t="e">
        <f t="shared" si="25"/>
        <v>#VALUE!</v>
      </c>
      <c r="CE25" s="22" t="e">
        <f t="shared" si="25"/>
        <v>#VALUE!</v>
      </c>
      <c r="CF25" s="22" t="e">
        <f t="shared" si="25"/>
        <v>#VALUE!</v>
      </c>
      <c r="CH25" t="s">
        <v>101</v>
      </c>
      <c r="CI25" s="44">
        <v>41674.778114061024</v>
      </c>
    </row>
    <row r="26" spans="1:87" ht="15" thickBot="1" x14ac:dyDescent="0.35">
      <c r="A26" s="32" t="s">
        <v>28</v>
      </c>
      <c r="B26" s="32" t="s">
        <v>28</v>
      </c>
      <c r="C26" s="31">
        <v>6.4000000000000001E-2</v>
      </c>
      <c r="D26" s="33">
        <v>6.8000000000000005E-2</v>
      </c>
      <c r="E26" s="33">
        <v>7.3999999999999996E-2</v>
      </c>
      <c r="F26" s="33">
        <v>8.6999999999999994E-2</v>
      </c>
      <c r="G26" s="33">
        <v>0.10100000000000001</v>
      </c>
      <c r="H26" s="33">
        <v>0.129</v>
      </c>
      <c r="I26" s="33">
        <v>0.16200000000000001</v>
      </c>
      <c r="J26" s="33">
        <v>0.25800000000000001</v>
      </c>
      <c r="K26" s="33">
        <v>0.32500000000000001</v>
      </c>
      <c r="L26" s="33">
        <v>0.46500000000000002</v>
      </c>
      <c r="M26" s="33">
        <v>0.65300000000000002</v>
      </c>
      <c r="N26" s="33">
        <v>0.88200000000000001</v>
      </c>
      <c r="O26" s="33">
        <v>1.022</v>
      </c>
      <c r="P26" s="33">
        <v>1.536</v>
      </c>
      <c r="Q26" s="33">
        <v>1.8979999999999999</v>
      </c>
      <c r="R26" s="33">
        <v>2.41</v>
      </c>
      <c r="S26" s="33">
        <v>2.883</v>
      </c>
      <c r="T26" s="33" t="s">
        <v>139</v>
      </c>
      <c r="U26" s="33" t="s">
        <v>139</v>
      </c>
      <c r="V26" s="33" t="s">
        <v>139</v>
      </c>
      <c r="W26" s="33" t="s">
        <v>139</v>
      </c>
      <c r="X26" s="33" t="s">
        <v>139</v>
      </c>
      <c r="Y26" s="33" t="s">
        <v>139</v>
      </c>
      <c r="Z26" s="33" t="s">
        <v>139</v>
      </c>
      <c r="AA26" s="34" t="s">
        <v>139</v>
      </c>
      <c r="AB26" s="25"/>
      <c r="AD26" s="27" t="s">
        <v>29</v>
      </c>
      <c r="AE26" s="26"/>
      <c r="AF26" s="29">
        <f>(D110-D169)/(D30-D89)</f>
        <v>233023.80952380961</v>
      </c>
      <c r="AG26" s="29">
        <f t="shared" ref="AG26:BB26" si="26">(E110-E169)/(E30-E89)</f>
        <v>95961.038961038939</v>
      </c>
      <c r="AH26" s="29">
        <f t="shared" si="26"/>
        <v>94173.228346456686</v>
      </c>
      <c r="AI26" s="29">
        <f t="shared" si="26"/>
        <v>71924.623115577881</v>
      </c>
      <c r="AJ26" s="29">
        <f t="shared" si="26"/>
        <v>63231.034482758616</v>
      </c>
      <c r="AK26" s="29">
        <f t="shared" si="26"/>
        <v>53656.612529002312</v>
      </c>
      <c r="AL26" s="29">
        <f t="shared" si="26"/>
        <v>49458.841463414632</v>
      </c>
      <c r="AM26" s="29">
        <f t="shared" si="26"/>
        <v>44668.699186991871</v>
      </c>
      <c r="AN26" s="29">
        <f t="shared" si="26"/>
        <v>38923.629242819843</v>
      </c>
      <c r="AO26" s="29">
        <f t="shared" si="26"/>
        <v>32548.519362186791</v>
      </c>
      <c r="AP26" s="29">
        <f t="shared" si="26"/>
        <v>22974.831723734267</v>
      </c>
      <c r="AQ26" s="29">
        <f t="shared" si="26"/>
        <v>20753.773818361795</v>
      </c>
      <c r="AR26" s="29">
        <f t="shared" si="26"/>
        <v>15105.049435028248</v>
      </c>
      <c r="AS26" s="29">
        <f t="shared" si="26"/>
        <v>12967.872648335746</v>
      </c>
      <c r="AT26" s="29">
        <f t="shared" si="26"/>
        <v>11360.428410372042</v>
      </c>
      <c r="AU26" s="29">
        <f t="shared" si="26"/>
        <v>9741.3746991174121</v>
      </c>
      <c r="AV26" s="29" t="e">
        <f t="shared" si="26"/>
        <v>#VALUE!</v>
      </c>
      <c r="AW26" s="29" t="e">
        <f t="shared" si="26"/>
        <v>#VALUE!</v>
      </c>
      <c r="AX26" s="29" t="e">
        <f t="shared" si="26"/>
        <v>#VALUE!</v>
      </c>
      <c r="AY26" s="29" t="e">
        <f t="shared" si="26"/>
        <v>#VALUE!</v>
      </c>
      <c r="AZ26" s="29" t="e">
        <f t="shared" si="26"/>
        <v>#VALUE!</v>
      </c>
      <c r="BA26" s="29" t="e">
        <f t="shared" si="26"/>
        <v>#VALUE!</v>
      </c>
      <c r="BB26" s="29" t="e">
        <f t="shared" si="26"/>
        <v>#VALUE!</v>
      </c>
      <c r="BH26" s="14" t="s">
        <v>57</v>
      </c>
      <c r="BI26" s="23"/>
      <c r="BJ26" s="23">
        <f>STDEV(BJ75:BJ78)</f>
        <v>51005.8973255897</v>
      </c>
      <c r="BK26" s="23">
        <f t="shared" ref="BK26:CF26" si="27">STDEV(BK75:BK78)</f>
        <v>17916.624590283212</v>
      </c>
      <c r="BL26" s="23">
        <f t="shared" si="27"/>
        <v>5841.2484462296688</v>
      </c>
      <c r="BM26" s="23">
        <f t="shared" si="27"/>
        <v>6251.160179287951</v>
      </c>
      <c r="BN26" s="23">
        <f t="shared" si="27"/>
        <v>2088.9633497681507</v>
      </c>
      <c r="BO26" s="23">
        <f t="shared" si="27"/>
        <v>3643.6217642461588</v>
      </c>
      <c r="BP26" s="23">
        <f t="shared" si="27"/>
        <v>2557.5249433180657</v>
      </c>
      <c r="BQ26" s="23">
        <f t="shared" si="27"/>
        <v>2187.7604954407343</v>
      </c>
      <c r="BR26" s="23">
        <f t="shared" si="27"/>
        <v>907.92648487296776</v>
      </c>
      <c r="BS26" s="23">
        <f t="shared" si="27"/>
        <v>541.0661180443235</v>
      </c>
      <c r="BT26" s="23">
        <f t="shared" si="27"/>
        <v>393.63906300521245</v>
      </c>
      <c r="BU26" s="23">
        <f t="shared" si="27"/>
        <v>557.90866663682186</v>
      </c>
      <c r="BV26" s="23">
        <f t="shared" si="27"/>
        <v>683.31563999262858</v>
      </c>
      <c r="BW26" s="23">
        <f t="shared" si="27"/>
        <v>544.20296514460904</v>
      </c>
      <c r="BX26" s="23" t="e">
        <f t="shared" si="27"/>
        <v>#VALUE!</v>
      </c>
      <c r="BY26" s="23" t="e">
        <f t="shared" si="27"/>
        <v>#VALUE!</v>
      </c>
      <c r="BZ26" s="23" t="e">
        <f t="shared" si="27"/>
        <v>#VALUE!</v>
      </c>
      <c r="CA26" s="23" t="e">
        <f t="shared" si="27"/>
        <v>#VALUE!</v>
      </c>
      <c r="CB26" s="23" t="e">
        <f t="shared" si="27"/>
        <v>#VALUE!</v>
      </c>
      <c r="CC26" s="23" t="e">
        <f t="shared" si="27"/>
        <v>#VALUE!</v>
      </c>
      <c r="CD26" s="23" t="e">
        <f t="shared" si="27"/>
        <v>#VALUE!</v>
      </c>
      <c r="CE26" s="23" t="e">
        <f t="shared" si="27"/>
        <v>#VALUE!</v>
      </c>
      <c r="CF26" s="23" t="e">
        <f t="shared" si="27"/>
        <v>#VALUE!</v>
      </c>
      <c r="CI26" s="45">
        <v>8108.8047601060916</v>
      </c>
    </row>
    <row r="27" spans="1:87" x14ac:dyDescent="0.3">
      <c r="A27" s="32" t="s">
        <v>28</v>
      </c>
      <c r="B27" s="32" t="s">
        <v>28</v>
      </c>
      <c r="C27" s="31">
        <v>5.8999999999999997E-2</v>
      </c>
      <c r="D27" s="33">
        <v>6.5000000000000002E-2</v>
      </c>
      <c r="E27" s="33">
        <v>7.2999999999999995E-2</v>
      </c>
      <c r="F27" s="33">
        <v>8.6999999999999994E-2</v>
      </c>
      <c r="G27" s="33">
        <v>0.1</v>
      </c>
      <c r="H27" s="33">
        <v>0.126</v>
      </c>
      <c r="I27" s="33">
        <v>0.16300000000000001</v>
      </c>
      <c r="J27" s="33">
        <v>0.22700000000000001</v>
      </c>
      <c r="K27" s="33">
        <v>0.33200000000000002</v>
      </c>
      <c r="L27" s="33">
        <v>0.45600000000000002</v>
      </c>
      <c r="M27" s="33">
        <v>0.67300000000000004</v>
      </c>
      <c r="N27" s="33">
        <v>0.90100000000000002</v>
      </c>
      <c r="O27" s="33">
        <v>1.151</v>
      </c>
      <c r="P27" s="33">
        <v>1.4139999999999999</v>
      </c>
      <c r="Q27" s="33">
        <v>2.0219999999999998</v>
      </c>
      <c r="R27" s="33">
        <v>2.359</v>
      </c>
      <c r="S27" s="33" t="s">
        <v>139</v>
      </c>
      <c r="T27" s="33" t="s">
        <v>139</v>
      </c>
      <c r="U27" s="33" t="s">
        <v>139</v>
      </c>
      <c r="V27" s="33" t="s">
        <v>139</v>
      </c>
      <c r="W27" s="33" t="s">
        <v>139</v>
      </c>
      <c r="X27" s="33" t="s">
        <v>139</v>
      </c>
      <c r="Y27" s="33" t="s">
        <v>139</v>
      </c>
      <c r="Z27" s="33" t="s">
        <v>139</v>
      </c>
      <c r="AA27" s="34" t="s">
        <v>139</v>
      </c>
      <c r="AB27" s="25"/>
      <c r="AD27" s="27" t="s">
        <v>29</v>
      </c>
      <c r="AE27" s="26"/>
      <c r="AF27" s="29">
        <f>(D111-D169)/(D31-D89)</f>
        <v>276605.26315789449</v>
      </c>
      <c r="AG27" s="29">
        <f t="shared" ref="AG27:BB27" si="28">(E111-E169)/(E31-E89)</f>
        <v>139246.57534246575</v>
      </c>
      <c r="AH27" s="29">
        <f t="shared" si="28"/>
        <v>98926.829268292684</v>
      </c>
      <c r="AI27" s="29">
        <f t="shared" si="28"/>
        <v>81240.837696335075</v>
      </c>
      <c r="AJ27" s="29">
        <f t="shared" si="28"/>
        <v>61341.726618705034</v>
      </c>
      <c r="AK27" s="29">
        <f t="shared" si="28"/>
        <v>57284.009546539375</v>
      </c>
      <c r="AL27" s="29">
        <f t="shared" si="28"/>
        <v>49592.767295597485</v>
      </c>
      <c r="AM27" s="29">
        <f t="shared" si="28"/>
        <v>41006.097560975613</v>
      </c>
      <c r="AN27" s="29">
        <f t="shared" si="28"/>
        <v>36720.303867403316</v>
      </c>
      <c r="AO27" s="29">
        <f t="shared" si="28"/>
        <v>30930.47130191321</v>
      </c>
      <c r="AP27" s="29">
        <f t="shared" si="28"/>
        <v>20947.57223711647</v>
      </c>
      <c r="AQ27" s="29">
        <f t="shared" si="28"/>
        <v>17882.556131260793</v>
      </c>
      <c r="AR27" s="29">
        <f t="shared" si="28"/>
        <v>13456.203007518796</v>
      </c>
      <c r="AS27" s="29">
        <f t="shared" si="28"/>
        <v>10448.396658582591</v>
      </c>
      <c r="AT27" s="29">
        <f t="shared" si="28"/>
        <v>10658.654984608098</v>
      </c>
      <c r="AU27" s="29">
        <f t="shared" si="28"/>
        <v>8228.1431418421289</v>
      </c>
      <c r="AV27" s="29" t="e">
        <f t="shared" si="28"/>
        <v>#VALUE!</v>
      </c>
      <c r="AW27" s="29" t="e">
        <f t="shared" si="28"/>
        <v>#VALUE!</v>
      </c>
      <c r="AX27" s="29" t="e">
        <f t="shared" si="28"/>
        <v>#VALUE!</v>
      </c>
      <c r="AY27" s="29" t="e">
        <f t="shared" si="28"/>
        <v>#VALUE!</v>
      </c>
      <c r="AZ27" s="29" t="e">
        <f t="shared" si="28"/>
        <v>#VALUE!</v>
      </c>
      <c r="BA27" s="29" t="e">
        <f t="shared" si="28"/>
        <v>#VALUE!</v>
      </c>
      <c r="BB27" s="29" t="e">
        <f t="shared" si="28"/>
        <v>#VALUE!</v>
      </c>
      <c r="BH27" s="13" t="s">
        <v>58</v>
      </c>
      <c r="BI27" s="22"/>
      <c r="BJ27" s="22">
        <f>AVERAGE(BJ79:BJ82)</f>
        <v>-80097.831734828564</v>
      </c>
      <c r="BK27" s="22">
        <f t="shared" ref="BK27:CF27" si="29">AVERAGE(BK79:BK82)</f>
        <v>13286.494679803727</v>
      </c>
      <c r="BL27" s="22">
        <f t="shared" si="29"/>
        <v>25965.62486402932</v>
      </c>
      <c r="BM27" s="22">
        <f t="shared" si="29"/>
        <v>-191735.55159015616</v>
      </c>
      <c r="BN27" s="22">
        <f t="shared" si="29"/>
        <v>-68197.883753224189</v>
      </c>
      <c r="BO27" s="22">
        <f t="shared" si="29"/>
        <v>-16443.598484088525</v>
      </c>
      <c r="BP27" s="22">
        <f t="shared" si="29"/>
        <v>-31015.610773934874</v>
      </c>
      <c r="BQ27" s="22">
        <f t="shared" si="29"/>
        <v>-43883.10677716296</v>
      </c>
      <c r="BR27" s="22">
        <f t="shared" si="29"/>
        <v>-8098.5016721897118</v>
      </c>
      <c r="BS27" s="22">
        <f t="shared" si="29"/>
        <v>-11388.067638442328</v>
      </c>
      <c r="BT27" s="22">
        <f t="shared" si="29"/>
        <v>-24457.565715784662</v>
      </c>
      <c r="BU27" s="22">
        <f t="shared" si="29"/>
        <v>-6878.826953408884</v>
      </c>
      <c r="BV27" s="22">
        <f t="shared" si="29"/>
        <v>-12337.381704408635</v>
      </c>
      <c r="BW27" s="22">
        <f t="shared" si="29"/>
        <v>-5665.8333913404604</v>
      </c>
      <c r="BX27" s="22" t="e">
        <f t="shared" si="29"/>
        <v>#VALUE!</v>
      </c>
      <c r="BY27" s="22" t="e">
        <f t="shared" si="29"/>
        <v>#VALUE!</v>
      </c>
      <c r="BZ27" s="22" t="e">
        <f t="shared" si="29"/>
        <v>#VALUE!</v>
      </c>
      <c r="CA27" s="22" t="e">
        <f t="shared" si="29"/>
        <v>#VALUE!</v>
      </c>
      <c r="CB27" s="22" t="e">
        <f t="shared" si="29"/>
        <v>#VALUE!</v>
      </c>
      <c r="CC27" s="22" t="e">
        <f t="shared" si="29"/>
        <v>#VALUE!</v>
      </c>
      <c r="CD27" s="22" t="e">
        <f t="shared" si="29"/>
        <v>#VALUE!</v>
      </c>
      <c r="CE27" s="22" t="e">
        <f t="shared" si="29"/>
        <v>#VALUE!</v>
      </c>
      <c r="CF27" s="22" t="e">
        <f t="shared" si="29"/>
        <v>#VALUE!</v>
      </c>
      <c r="CH27" t="s">
        <v>102</v>
      </c>
      <c r="CI27" s="44">
        <v>140884.07862312201</v>
      </c>
    </row>
    <row r="28" spans="1:87" ht="15" thickBot="1" x14ac:dyDescent="0.35">
      <c r="A28" s="32" t="s">
        <v>28</v>
      </c>
      <c r="B28" s="32" t="s">
        <v>28</v>
      </c>
      <c r="C28" s="31">
        <v>6.6000000000000003E-2</v>
      </c>
      <c r="D28" s="33">
        <v>6.9000000000000006E-2</v>
      </c>
      <c r="E28" s="33">
        <v>0.08</v>
      </c>
      <c r="F28" s="33">
        <v>9.5000000000000001E-2</v>
      </c>
      <c r="G28" s="33">
        <v>0.11600000000000001</v>
      </c>
      <c r="H28" s="33">
        <v>0.154</v>
      </c>
      <c r="I28" s="33">
        <v>0.19600000000000001</v>
      </c>
      <c r="J28" s="33">
        <v>0.28399999999999997</v>
      </c>
      <c r="K28" s="33">
        <v>0.42799999999999999</v>
      </c>
      <c r="L28" s="33">
        <v>0.58599999999999997</v>
      </c>
      <c r="M28" s="33">
        <v>0.84599999999999997</v>
      </c>
      <c r="N28" s="33">
        <v>1.226</v>
      </c>
      <c r="O28" s="33">
        <v>1.585</v>
      </c>
      <c r="P28" s="33">
        <v>2.1280000000000001</v>
      </c>
      <c r="Q28" s="33">
        <v>2.6320000000000001</v>
      </c>
      <c r="R28" s="33">
        <v>3.3069999999999999</v>
      </c>
      <c r="S28" s="33" t="s">
        <v>139</v>
      </c>
      <c r="T28" s="33" t="s">
        <v>139</v>
      </c>
      <c r="U28" s="33" t="s">
        <v>139</v>
      </c>
      <c r="V28" s="33" t="s">
        <v>139</v>
      </c>
      <c r="W28" s="33" t="s">
        <v>139</v>
      </c>
      <c r="X28" s="33" t="s">
        <v>139</v>
      </c>
      <c r="Y28" s="33" t="s">
        <v>139</v>
      </c>
      <c r="Z28" s="33" t="s">
        <v>139</v>
      </c>
      <c r="AA28" s="34">
        <v>-76.930999999999997</v>
      </c>
      <c r="AB28" s="25"/>
      <c r="AD28" s="27" t="s">
        <v>29</v>
      </c>
      <c r="AE28" s="26"/>
      <c r="AF28" s="29">
        <f>(D112-D169)/(D32-D89)</f>
        <v>265026.31578947348</v>
      </c>
      <c r="AG28" s="29">
        <f t="shared" ref="AG28:BB28" si="30">(E112-E169)/(E32-E89)</f>
        <v>119150.53763440857</v>
      </c>
      <c r="AH28" s="29">
        <f t="shared" si="30"/>
        <v>108976.37795275591</v>
      </c>
      <c r="AI28" s="29">
        <f t="shared" si="30"/>
        <v>80062.801932367147</v>
      </c>
      <c r="AJ28" s="29">
        <f t="shared" si="30"/>
        <v>79493.288590604017</v>
      </c>
      <c r="AK28" s="29">
        <f t="shared" si="30"/>
        <v>62270.152505446626</v>
      </c>
      <c r="AL28" s="29">
        <f t="shared" si="30"/>
        <v>54184.28571428571</v>
      </c>
      <c r="AM28" s="29">
        <f t="shared" si="30"/>
        <v>51276.31578947368</v>
      </c>
      <c r="AN28" s="29">
        <f t="shared" si="30"/>
        <v>43076.683291770569</v>
      </c>
      <c r="AO28" s="29">
        <f t="shared" si="30"/>
        <v>34388.291003013343</v>
      </c>
      <c r="AP28" s="29">
        <f t="shared" si="30"/>
        <v>25437.03941044537</v>
      </c>
      <c r="AQ28" s="29">
        <f t="shared" si="30"/>
        <v>19457.635119188104</v>
      </c>
      <c r="AR28" s="29">
        <f t="shared" si="30"/>
        <v>15453.668683812404</v>
      </c>
      <c r="AS28" s="29">
        <f t="shared" si="30"/>
        <v>12451.382694023192</v>
      </c>
      <c r="AT28" s="29">
        <f t="shared" si="30"/>
        <v>12069.776213226052</v>
      </c>
      <c r="AU28" s="29">
        <f t="shared" si="30"/>
        <v>8967.5236806495268</v>
      </c>
      <c r="AV28" s="29" t="e">
        <f t="shared" si="30"/>
        <v>#VALUE!</v>
      </c>
      <c r="AW28" s="29" t="e">
        <f t="shared" si="30"/>
        <v>#VALUE!</v>
      </c>
      <c r="AX28" s="29" t="e">
        <f t="shared" si="30"/>
        <v>#VALUE!</v>
      </c>
      <c r="AY28" s="29" t="e">
        <f t="shared" si="30"/>
        <v>#VALUE!</v>
      </c>
      <c r="AZ28" s="29" t="e">
        <f t="shared" si="30"/>
        <v>#VALUE!</v>
      </c>
      <c r="BA28" s="29" t="e">
        <f t="shared" si="30"/>
        <v>#VALUE!</v>
      </c>
      <c r="BB28" s="29" t="e">
        <f t="shared" si="30"/>
        <v>#VALUE!</v>
      </c>
      <c r="BH28" s="14" t="s">
        <v>59</v>
      </c>
      <c r="BI28" s="23"/>
      <c r="BJ28" s="23">
        <f>STDEV(BJ79:BJ82)</f>
        <v>154662.52160671071</v>
      </c>
      <c r="BK28" s="23">
        <f t="shared" ref="BK28:CF28" si="31">STDEV(BK79:BK82)</f>
        <v>72324.096360047843</v>
      </c>
      <c r="BL28" s="23">
        <f t="shared" si="31"/>
        <v>17464.31228367778</v>
      </c>
      <c r="BM28" s="23">
        <f t="shared" si="31"/>
        <v>445978.42896134546</v>
      </c>
      <c r="BN28" s="23">
        <f t="shared" si="31"/>
        <v>194792.82647575912</v>
      </c>
      <c r="BO28" s="23">
        <f t="shared" si="31"/>
        <v>86990.18075676437</v>
      </c>
      <c r="BP28" s="23">
        <f t="shared" si="31"/>
        <v>118852.61411765454</v>
      </c>
      <c r="BQ28" s="23">
        <f t="shared" si="31"/>
        <v>132873.6961229663</v>
      </c>
      <c r="BR28" s="23">
        <f t="shared" si="31"/>
        <v>49177.151143597606</v>
      </c>
      <c r="BS28" s="23">
        <f t="shared" si="31"/>
        <v>44657.426738590737</v>
      </c>
      <c r="BT28" s="23">
        <f t="shared" si="31"/>
        <v>60228.884940623488</v>
      </c>
      <c r="BU28" s="23">
        <f t="shared" si="31"/>
        <v>20626.381088963521</v>
      </c>
      <c r="BV28" s="23">
        <f t="shared" si="31"/>
        <v>27583.430254078692</v>
      </c>
      <c r="BW28" s="23">
        <f t="shared" si="31"/>
        <v>13318.906187099006</v>
      </c>
      <c r="BX28" s="23" t="e">
        <f t="shared" si="31"/>
        <v>#VALUE!</v>
      </c>
      <c r="BY28" s="23" t="e">
        <f t="shared" si="31"/>
        <v>#VALUE!</v>
      </c>
      <c r="BZ28" s="23" t="e">
        <f t="shared" si="31"/>
        <v>#VALUE!</v>
      </c>
      <c r="CA28" s="23" t="e">
        <f t="shared" si="31"/>
        <v>#VALUE!</v>
      </c>
      <c r="CB28" s="23" t="e">
        <f t="shared" si="31"/>
        <v>#VALUE!</v>
      </c>
      <c r="CC28" s="23" t="e">
        <f t="shared" si="31"/>
        <v>#VALUE!</v>
      </c>
      <c r="CD28" s="23" t="e">
        <f t="shared" si="31"/>
        <v>#VALUE!</v>
      </c>
      <c r="CE28" s="23" t="e">
        <f t="shared" si="31"/>
        <v>#VALUE!</v>
      </c>
      <c r="CF28" s="23" t="e">
        <f t="shared" si="31"/>
        <v>#VALUE!</v>
      </c>
      <c r="CI28" s="45">
        <v>184961.04167031619</v>
      </c>
    </row>
    <row r="29" spans="1:87" x14ac:dyDescent="0.3">
      <c r="A29" s="27" t="s">
        <v>29</v>
      </c>
      <c r="B29" s="27" t="s">
        <v>29</v>
      </c>
      <c r="C29" s="26">
        <v>6.6000000000000003E-2</v>
      </c>
      <c r="D29" s="29">
        <v>6.5000000000000002E-2</v>
      </c>
      <c r="E29" s="29">
        <v>0.08</v>
      </c>
      <c r="F29" s="29">
        <v>9.4E-2</v>
      </c>
      <c r="G29" s="29">
        <v>0.115</v>
      </c>
      <c r="H29" s="29">
        <v>0.14099999999999999</v>
      </c>
      <c r="I29" s="29">
        <v>0.185</v>
      </c>
      <c r="J29" s="29">
        <v>0.25700000000000001</v>
      </c>
      <c r="K29" s="29">
        <v>0.378</v>
      </c>
      <c r="L29" s="29">
        <v>0.53200000000000003</v>
      </c>
      <c r="M29" s="29">
        <v>0.83</v>
      </c>
      <c r="N29" s="29">
        <v>1.0629999999999999</v>
      </c>
      <c r="O29" s="29">
        <v>1.4970000000000001</v>
      </c>
      <c r="P29" s="29">
        <v>1.7629999999999999</v>
      </c>
      <c r="Q29" s="29">
        <v>2.82</v>
      </c>
      <c r="R29" s="29">
        <v>3.4910000000000001</v>
      </c>
      <c r="S29" s="29" t="s">
        <v>139</v>
      </c>
      <c r="T29" s="29" t="s">
        <v>139</v>
      </c>
      <c r="U29" s="29" t="s">
        <v>139</v>
      </c>
      <c r="V29" s="29" t="s">
        <v>139</v>
      </c>
      <c r="W29" s="29" t="s">
        <v>139</v>
      </c>
      <c r="X29" s="29" t="s">
        <v>139</v>
      </c>
      <c r="Y29" s="29">
        <v>-182.102</v>
      </c>
      <c r="Z29" s="29">
        <v>-24.641999999999999</v>
      </c>
      <c r="AA29" s="30">
        <v>-17.440000000000001</v>
      </c>
      <c r="AB29" s="25"/>
      <c r="AD29" s="4" t="s">
        <v>30</v>
      </c>
      <c r="AE29" s="1"/>
      <c r="AF29" s="2">
        <f>(D113-D169)/(D33-D89)</f>
        <v>370576.92307692277</v>
      </c>
      <c r="AG29" s="2">
        <f t="shared" ref="AG29:BB29" si="32">(E113-E169)/(E33-E89)</f>
        <v>206811.32075471702</v>
      </c>
      <c r="AH29" s="2">
        <f t="shared" si="32"/>
        <v>94019.417475728173</v>
      </c>
      <c r="AI29" s="2">
        <f t="shared" si="32"/>
        <v>65778.443113772446</v>
      </c>
      <c r="AJ29" s="2">
        <f t="shared" si="32"/>
        <v>52797.520661157025</v>
      </c>
      <c r="AK29" s="2">
        <f t="shared" si="32"/>
        <v>38584.856396866839</v>
      </c>
      <c r="AL29" s="2">
        <f t="shared" si="32"/>
        <v>27529.513888888887</v>
      </c>
      <c r="AM29" s="2">
        <f t="shared" si="32"/>
        <v>19807.692307692305</v>
      </c>
      <c r="AN29" s="2">
        <f t="shared" si="32"/>
        <v>13028.761061946901</v>
      </c>
      <c r="AO29" s="2">
        <f t="shared" si="32"/>
        <v>8828.0323450134765</v>
      </c>
      <c r="AP29" s="2">
        <f t="shared" si="32"/>
        <v>5818.4106436533621</v>
      </c>
      <c r="AQ29" s="2">
        <f t="shared" si="32"/>
        <v>6048.6533449174622</v>
      </c>
      <c r="AR29" s="2">
        <f t="shared" si="32"/>
        <v>5370.8910034602068</v>
      </c>
      <c r="AS29" s="2">
        <f t="shared" si="32"/>
        <v>6075.8437618505886</v>
      </c>
      <c r="AT29" s="2">
        <f t="shared" si="32"/>
        <v>7970.0475435816161</v>
      </c>
      <c r="AU29" s="2">
        <f t="shared" si="32"/>
        <v>5642.9119614077408</v>
      </c>
      <c r="AV29" s="2">
        <f t="shared" si="32"/>
        <v>5795.4586089755048</v>
      </c>
      <c r="AW29" s="2">
        <f t="shared" si="32"/>
        <v>6114.0736252083016</v>
      </c>
      <c r="AX29" s="2" t="e">
        <f t="shared" si="32"/>
        <v>#VALUE!</v>
      </c>
      <c r="AY29" s="2" t="e">
        <f t="shared" si="32"/>
        <v>#VALUE!</v>
      </c>
      <c r="AZ29" s="2" t="e">
        <f t="shared" si="32"/>
        <v>#VALUE!</v>
      </c>
      <c r="BA29" s="2" t="e">
        <f t="shared" si="32"/>
        <v>#VALUE!</v>
      </c>
      <c r="BB29" s="2" t="e">
        <f t="shared" si="32"/>
        <v>#VALUE!</v>
      </c>
      <c r="BH29" s="13" t="s">
        <v>63</v>
      </c>
      <c r="BI29" s="22"/>
      <c r="BJ29" s="22">
        <f>AVERAGE(BJ83:BJ86)</f>
        <v>-35429.418620594966</v>
      </c>
      <c r="BK29" s="22">
        <f t="shared" ref="BK29:CF29" si="33">AVERAGE(BK83:BK86)</f>
        <v>6734.4908720253188</v>
      </c>
      <c r="BL29" s="22">
        <f t="shared" si="33"/>
        <v>11587.036022773551</v>
      </c>
      <c r="BM29" s="22">
        <f t="shared" si="33"/>
        <v>25270.451656050718</v>
      </c>
      <c r="BN29" s="22">
        <f t="shared" si="33"/>
        <v>30172.000831658766</v>
      </c>
      <c r="BO29" s="22">
        <f t="shared" si="33"/>
        <v>29862.59429131564</v>
      </c>
      <c r="BP29" s="22">
        <f t="shared" si="33"/>
        <v>28841.816029108744</v>
      </c>
      <c r="BQ29" s="22">
        <f t="shared" si="33"/>
        <v>21830.281045311494</v>
      </c>
      <c r="BR29" s="22">
        <f t="shared" si="33"/>
        <v>15788.87627324596</v>
      </c>
      <c r="BS29" s="22">
        <f t="shared" si="33"/>
        <v>9998.7913320877688</v>
      </c>
      <c r="BT29" s="22">
        <f t="shared" si="33"/>
        <v>4897.0559093705178</v>
      </c>
      <c r="BU29" s="22">
        <f t="shared" si="33"/>
        <v>2778.2455543202186</v>
      </c>
      <c r="BV29" s="22">
        <f t="shared" si="33"/>
        <v>1978.6402336243966</v>
      </c>
      <c r="BW29" s="22">
        <f t="shared" si="33"/>
        <v>1045.2819206871945</v>
      </c>
      <c r="BX29" s="22" t="e">
        <f t="shared" si="33"/>
        <v>#VALUE!</v>
      </c>
      <c r="BY29" s="22" t="e">
        <f t="shared" si="33"/>
        <v>#VALUE!</v>
      </c>
      <c r="BZ29" s="22" t="e">
        <f t="shared" si="33"/>
        <v>#VALUE!</v>
      </c>
      <c r="CA29" s="22" t="e">
        <f t="shared" si="33"/>
        <v>#VALUE!</v>
      </c>
      <c r="CB29" s="22" t="e">
        <f t="shared" si="33"/>
        <v>#VALUE!</v>
      </c>
      <c r="CC29" s="22" t="e">
        <f t="shared" si="33"/>
        <v>#VALUE!</v>
      </c>
      <c r="CD29" s="22" t="e">
        <f t="shared" si="33"/>
        <v>#VALUE!</v>
      </c>
      <c r="CE29" s="22" t="e">
        <f t="shared" si="33"/>
        <v>#VALUE!</v>
      </c>
      <c r="CF29" s="22" t="e">
        <f t="shared" si="33"/>
        <v>#VALUE!</v>
      </c>
      <c r="CH29" t="s">
        <v>103</v>
      </c>
      <c r="CI29" s="44">
        <v>109424.19668518433</v>
      </c>
    </row>
    <row r="30" spans="1:87" ht="15" thickBot="1" x14ac:dyDescent="0.35">
      <c r="A30" s="27" t="s">
        <v>29</v>
      </c>
      <c r="B30" s="27" t="s">
        <v>29</v>
      </c>
      <c r="C30" s="26">
        <v>6.7000000000000004E-2</v>
      </c>
      <c r="D30" s="29">
        <v>7.0999999999999994E-2</v>
      </c>
      <c r="E30" s="29">
        <v>7.9000000000000001E-2</v>
      </c>
      <c r="F30" s="29">
        <v>9.1999999999999998E-2</v>
      </c>
      <c r="G30" s="29">
        <v>0.109</v>
      </c>
      <c r="H30" s="29">
        <v>0.13200000000000001</v>
      </c>
      <c r="I30" s="29">
        <v>0.16500000000000001</v>
      </c>
      <c r="J30" s="29">
        <v>0.222</v>
      </c>
      <c r="K30" s="29">
        <v>0.30399999999999999</v>
      </c>
      <c r="L30" s="29">
        <v>0.441</v>
      </c>
      <c r="M30" s="29">
        <v>0.60799999999999998</v>
      </c>
      <c r="N30" s="29">
        <v>0.91400000000000003</v>
      </c>
      <c r="O30" s="29">
        <v>1.0669999999999999</v>
      </c>
      <c r="P30" s="29">
        <v>1.4730000000000001</v>
      </c>
      <c r="Q30" s="29">
        <v>1.7849999999999999</v>
      </c>
      <c r="R30" s="29">
        <v>2.2789999999999999</v>
      </c>
      <c r="S30" s="29">
        <v>2.8679999999999999</v>
      </c>
      <c r="T30" s="29" t="s">
        <v>139</v>
      </c>
      <c r="U30" s="29" t="s">
        <v>139</v>
      </c>
      <c r="V30" s="29" t="s">
        <v>139</v>
      </c>
      <c r="W30" s="29" t="s">
        <v>139</v>
      </c>
      <c r="X30" s="29" t="s">
        <v>139</v>
      </c>
      <c r="Y30" s="29" t="s">
        <v>139</v>
      </c>
      <c r="Z30" s="29" t="s">
        <v>139</v>
      </c>
      <c r="AA30" s="30" t="s">
        <v>139</v>
      </c>
      <c r="AB30" s="25"/>
      <c r="AD30" s="32" t="s">
        <v>30</v>
      </c>
      <c r="AE30" s="31"/>
      <c r="AF30" s="2">
        <f>(D114-D169)/(D34-D89)</f>
        <v>367346.15384615352</v>
      </c>
      <c r="AG30" s="2">
        <f t="shared" ref="AG30:BB30" si="34">(E114-E169)/(E34-E89)</f>
        <v>160409.83606557376</v>
      </c>
      <c r="AH30" s="2">
        <f t="shared" si="34"/>
        <v>60845.528455284555</v>
      </c>
      <c r="AI30" s="2">
        <f t="shared" si="34"/>
        <v>45973.262032085564</v>
      </c>
      <c r="AJ30" s="2">
        <f t="shared" si="34"/>
        <v>35302.919708029192</v>
      </c>
      <c r="AK30" s="2">
        <f t="shared" si="34"/>
        <v>29296.385542168671</v>
      </c>
      <c r="AL30" s="2">
        <f t="shared" si="34"/>
        <v>15117.378048780487</v>
      </c>
      <c r="AM30" s="2">
        <f t="shared" si="34"/>
        <v>10668.627450980392</v>
      </c>
      <c r="AN30" s="2">
        <f t="shared" si="34"/>
        <v>6691.2162162162167</v>
      </c>
      <c r="AO30" s="2">
        <f t="shared" si="34"/>
        <v>4542.2818791946311</v>
      </c>
      <c r="AP30" s="2">
        <f t="shared" si="34"/>
        <v>3782.6689774696706</v>
      </c>
      <c r="AQ30" s="2">
        <f t="shared" si="34"/>
        <v>4011.5201602804909</v>
      </c>
      <c r="AR30" s="2">
        <f t="shared" si="34"/>
        <v>4599.6007098491573</v>
      </c>
      <c r="AS30" s="2">
        <f t="shared" si="34"/>
        <v>4941.1764705882351</v>
      </c>
      <c r="AT30" s="2">
        <f t="shared" si="34"/>
        <v>6566.4287674993138</v>
      </c>
      <c r="AU30" s="2">
        <f t="shared" si="34"/>
        <v>5199.4794377928174</v>
      </c>
      <c r="AV30" s="2">
        <f t="shared" si="34"/>
        <v>5230.4615897350441</v>
      </c>
      <c r="AW30" s="2">
        <f t="shared" si="34"/>
        <v>5723.7706114110606</v>
      </c>
      <c r="AX30" s="2" t="e">
        <f t="shared" si="34"/>
        <v>#VALUE!</v>
      </c>
      <c r="AY30" s="2" t="e">
        <f t="shared" si="34"/>
        <v>#VALUE!</v>
      </c>
      <c r="AZ30" s="2" t="e">
        <f t="shared" si="34"/>
        <v>#VALUE!</v>
      </c>
      <c r="BA30" s="2" t="e">
        <f t="shared" si="34"/>
        <v>#VALUE!</v>
      </c>
      <c r="BB30" s="2" t="e">
        <f t="shared" si="34"/>
        <v>#VALUE!</v>
      </c>
      <c r="BH30" s="14" t="s">
        <v>60</v>
      </c>
      <c r="BI30" s="23"/>
      <c r="BJ30" s="23">
        <f>STDEV(BJ83:BJ86)</f>
        <v>26371.709803853213</v>
      </c>
      <c r="BK30" s="23">
        <f t="shared" ref="BK30:CF30" si="35">STDEV(BK83:BK86)</f>
        <v>16351.550249045291</v>
      </c>
      <c r="BL30" s="23">
        <f t="shared" si="35"/>
        <v>8131.2095341124113</v>
      </c>
      <c r="BM30" s="23">
        <f t="shared" si="35"/>
        <v>3490.0560630795271</v>
      </c>
      <c r="BN30" s="23">
        <f t="shared" si="35"/>
        <v>3365.1957508012028</v>
      </c>
      <c r="BO30" s="23">
        <f t="shared" si="35"/>
        <v>9298.6057878624924</v>
      </c>
      <c r="BP30" s="23">
        <f t="shared" si="35"/>
        <v>8682.0594045939943</v>
      </c>
      <c r="BQ30" s="23">
        <f t="shared" si="35"/>
        <v>8040.4442270921782</v>
      </c>
      <c r="BR30" s="23">
        <f t="shared" si="35"/>
        <v>8622.5734507699162</v>
      </c>
      <c r="BS30" s="23">
        <f t="shared" si="35"/>
        <v>5338.5071047657102</v>
      </c>
      <c r="BT30" s="23">
        <f t="shared" si="35"/>
        <v>3430.6202532616885</v>
      </c>
      <c r="BU30" s="23">
        <f t="shared" si="35"/>
        <v>2194.64686404844</v>
      </c>
      <c r="BV30" s="23">
        <f t="shared" si="35"/>
        <v>1699.2756019346402</v>
      </c>
      <c r="BW30" s="23">
        <f t="shared" si="35"/>
        <v>1028.5761991044808</v>
      </c>
      <c r="BX30" s="23" t="e">
        <f t="shared" si="35"/>
        <v>#VALUE!</v>
      </c>
      <c r="BY30" s="23" t="e">
        <f t="shared" si="35"/>
        <v>#VALUE!</v>
      </c>
      <c r="BZ30" s="23" t="e">
        <f t="shared" si="35"/>
        <v>#VALUE!</v>
      </c>
      <c r="CA30" s="23" t="e">
        <f t="shared" si="35"/>
        <v>#VALUE!</v>
      </c>
      <c r="CB30" s="23" t="e">
        <f t="shared" si="35"/>
        <v>#VALUE!</v>
      </c>
      <c r="CC30" s="23" t="e">
        <f t="shared" si="35"/>
        <v>#VALUE!</v>
      </c>
      <c r="CD30" s="23" t="e">
        <f t="shared" si="35"/>
        <v>#VALUE!</v>
      </c>
      <c r="CE30" s="23" t="e">
        <f t="shared" si="35"/>
        <v>#VALUE!</v>
      </c>
      <c r="CF30" s="23" t="e">
        <f t="shared" si="35"/>
        <v>#VALUE!</v>
      </c>
      <c r="CI30" s="45">
        <v>88550.447439686788</v>
      </c>
    </row>
    <row r="31" spans="1:87" x14ac:dyDescent="0.3">
      <c r="A31" s="27" t="s">
        <v>29</v>
      </c>
      <c r="B31" s="27" t="s">
        <v>29</v>
      </c>
      <c r="C31" s="26">
        <v>6.7000000000000004E-2</v>
      </c>
      <c r="D31" s="29">
        <v>7.0000000000000007E-2</v>
      </c>
      <c r="E31" s="29">
        <v>7.8E-2</v>
      </c>
      <c r="F31" s="29">
        <v>9.0999999999999998E-2</v>
      </c>
      <c r="G31" s="29">
        <v>0.107</v>
      </c>
      <c r="H31" s="29">
        <v>0.129</v>
      </c>
      <c r="I31" s="29">
        <v>0.16200000000000001</v>
      </c>
      <c r="J31" s="29">
        <v>0.217</v>
      </c>
      <c r="K31" s="29">
        <v>0.30399999999999999</v>
      </c>
      <c r="L31" s="29">
        <v>0.42</v>
      </c>
      <c r="M31" s="29">
        <v>0.59499999999999997</v>
      </c>
      <c r="N31" s="29">
        <v>0.89900000000000002</v>
      </c>
      <c r="O31" s="29">
        <v>1.07</v>
      </c>
      <c r="P31" s="29">
        <v>1.387</v>
      </c>
      <c r="Q31" s="29">
        <v>1.913</v>
      </c>
      <c r="R31" s="29">
        <v>2.173</v>
      </c>
      <c r="S31" s="29">
        <v>2.9489999999999998</v>
      </c>
      <c r="T31" s="29" t="s">
        <v>139</v>
      </c>
      <c r="U31" s="29" t="s">
        <v>139</v>
      </c>
      <c r="V31" s="29" t="s">
        <v>139</v>
      </c>
      <c r="W31" s="29" t="s">
        <v>139</v>
      </c>
      <c r="X31" s="29" t="s">
        <v>139</v>
      </c>
      <c r="Y31" s="29" t="s">
        <v>139</v>
      </c>
      <c r="Z31" s="29" t="s">
        <v>139</v>
      </c>
      <c r="AA31" s="30" t="s">
        <v>139</v>
      </c>
      <c r="AB31" s="25"/>
      <c r="AD31" s="32" t="s">
        <v>30</v>
      </c>
      <c r="AE31" s="31"/>
      <c r="AF31" s="2">
        <f>(D115-D169)/(D35-D89)</f>
        <v>276676.47058823507</v>
      </c>
      <c r="AG31" s="2">
        <f t="shared" ref="AG31:BB31" si="36">(E115-E169)/(E35-E89)</f>
        <v>133219.17808219176</v>
      </c>
      <c r="AH31" s="2">
        <f t="shared" si="36"/>
        <v>78184.873949579836</v>
      </c>
      <c r="AI31" s="2">
        <f t="shared" si="36"/>
        <v>42486.631016042782</v>
      </c>
      <c r="AJ31" s="2">
        <f t="shared" si="36"/>
        <v>38255.244755244748</v>
      </c>
      <c r="AK31" s="2">
        <f t="shared" si="36"/>
        <v>21799.544419134392</v>
      </c>
      <c r="AL31" s="2">
        <f t="shared" si="36"/>
        <v>15682.22891566265</v>
      </c>
      <c r="AM31" s="2">
        <f t="shared" si="36"/>
        <v>9190.2173913043462</v>
      </c>
      <c r="AN31" s="2">
        <f t="shared" si="36"/>
        <v>5547.1105527638192</v>
      </c>
      <c r="AO31" s="2">
        <f t="shared" si="36"/>
        <v>4081.5286624203823</v>
      </c>
      <c r="AP31" s="2">
        <f t="shared" si="36"/>
        <v>3796.7585089141007</v>
      </c>
      <c r="AQ31" s="2">
        <f t="shared" si="36"/>
        <v>4045.9944402324991</v>
      </c>
      <c r="AR31" s="2">
        <f t="shared" si="36"/>
        <v>3987.2648902821315</v>
      </c>
      <c r="AS31" s="2">
        <f t="shared" si="36"/>
        <v>4427.2406039190482</v>
      </c>
      <c r="AT31" s="2">
        <f t="shared" si="36"/>
        <v>5576.2776506483606</v>
      </c>
      <c r="AU31" s="2">
        <f t="shared" si="36"/>
        <v>5129.8182963974377</v>
      </c>
      <c r="AV31" s="2">
        <f t="shared" si="36"/>
        <v>4946.2400519733637</v>
      </c>
      <c r="AW31" s="2" t="e">
        <f t="shared" si="36"/>
        <v>#VALUE!</v>
      </c>
      <c r="AX31" s="2" t="e">
        <f t="shared" si="36"/>
        <v>#VALUE!</v>
      </c>
      <c r="AY31" s="2" t="e">
        <f t="shared" si="36"/>
        <v>#VALUE!</v>
      </c>
      <c r="AZ31" s="2" t="e">
        <f t="shared" si="36"/>
        <v>#VALUE!</v>
      </c>
      <c r="BA31" s="2" t="e">
        <f t="shared" si="36"/>
        <v>#VALUE!</v>
      </c>
      <c r="BB31" s="2" t="e">
        <f t="shared" si="36"/>
        <v>#VALUE!</v>
      </c>
      <c r="BH31" s="13" t="s">
        <v>61</v>
      </c>
      <c r="BI31" s="22"/>
      <c r="BJ31" s="22">
        <f>AVERAGE(BJ87:BJ90)</f>
        <v>-32333.981611783369</v>
      </c>
      <c r="BK31" s="22">
        <f t="shared" ref="BK31:CF31" si="37">AVERAGE(BK87:BK90)</f>
        <v>52143.590276937743</v>
      </c>
      <c r="BL31" s="22">
        <f t="shared" si="37"/>
        <v>88196.015430914631</v>
      </c>
      <c r="BM31" s="22">
        <f t="shared" si="37"/>
        <v>128384.80472352874</v>
      </c>
      <c r="BN31" s="22">
        <f t="shared" si="37"/>
        <v>140634.10834863427</v>
      </c>
      <c r="BO31" s="22">
        <f t="shared" si="37"/>
        <v>155441.5855423882</v>
      </c>
      <c r="BP31" s="22">
        <f t="shared" si="37"/>
        <v>169225.75579755963</v>
      </c>
      <c r="BQ31" s="22">
        <f t="shared" si="37"/>
        <v>164949.25281251766</v>
      </c>
      <c r="BR31" s="22">
        <f t="shared" si="37"/>
        <v>171968.72926830957</v>
      </c>
      <c r="BS31" s="22">
        <f t="shared" si="37"/>
        <v>154447.75923343821</v>
      </c>
      <c r="BT31" s="22">
        <f t="shared" si="37"/>
        <v>137885.43436882022</v>
      </c>
      <c r="BU31" s="22">
        <f t="shared" si="37"/>
        <v>119216.51701138342</v>
      </c>
      <c r="BV31" s="22">
        <f t="shared" si="37"/>
        <v>92801.525763596524</v>
      </c>
      <c r="BW31" s="22">
        <f t="shared" si="37"/>
        <v>80387.418485557093</v>
      </c>
      <c r="BX31" s="22" t="e">
        <f t="shared" si="37"/>
        <v>#VALUE!</v>
      </c>
      <c r="BY31" s="22" t="e">
        <f t="shared" si="37"/>
        <v>#VALUE!</v>
      </c>
      <c r="BZ31" s="22" t="e">
        <f t="shared" si="37"/>
        <v>#VALUE!</v>
      </c>
      <c r="CA31" s="22" t="e">
        <f t="shared" si="37"/>
        <v>#VALUE!</v>
      </c>
      <c r="CB31" s="22" t="e">
        <f t="shared" si="37"/>
        <v>#VALUE!</v>
      </c>
      <c r="CC31" s="22" t="e">
        <f t="shared" si="37"/>
        <v>#VALUE!</v>
      </c>
      <c r="CD31" s="22" t="e">
        <f t="shared" si="37"/>
        <v>#VALUE!</v>
      </c>
      <c r="CE31" s="22" t="e">
        <f t="shared" si="37"/>
        <v>#VALUE!</v>
      </c>
      <c r="CF31" s="22" t="e">
        <f t="shared" si="37"/>
        <v>#VALUE!</v>
      </c>
      <c r="CH31" t="s">
        <v>104</v>
      </c>
      <c r="CI31" s="44">
        <v>52920.802009214472</v>
      </c>
    </row>
    <row r="32" spans="1:87" ht="15" thickBot="1" x14ac:dyDescent="0.35">
      <c r="A32" s="27" t="s">
        <v>29</v>
      </c>
      <c r="B32" s="27" t="s">
        <v>29</v>
      </c>
      <c r="C32" s="26">
        <v>6.9000000000000006E-2</v>
      </c>
      <c r="D32" s="29">
        <v>7.0000000000000007E-2</v>
      </c>
      <c r="E32" s="29">
        <v>8.3000000000000004E-2</v>
      </c>
      <c r="F32" s="29">
        <v>9.1999999999999998E-2</v>
      </c>
      <c r="G32" s="29">
        <v>0.111</v>
      </c>
      <c r="H32" s="29">
        <v>0.13400000000000001</v>
      </c>
      <c r="I32" s="29">
        <v>0.17199999999999999</v>
      </c>
      <c r="J32" s="29">
        <v>0.23300000000000001</v>
      </c>
      <c r="K32" s="29">
        <v>0.32400000000000001</v>
      </c>
      <c r="L32" s="29">
        <v>0.45900000000000002</v>
      </c>
      <c r="M32" s="29">
        <v>0.64</v>
      </c>
      <c r="N32" s="29">
        <v>0.84</v>
      </c>
      <c r="O32" s="29">
        <v>1.1160000000000001</v>
      </c>
      <c r="P32" s="29">
        <v>1.379</v>
      </c>
      <c r="Q32" s="29">
        <v>1.7390000000000001</v>
      </c>
      <c r="R32" s="29">
        <v>2.0499999999999998</v>
      </c>
      <c r="S32" s="29">
        <v>2.835</v>
      </c>
      <c r="T32" s="29" t="s">
        <v>139</v>
      </c>
      <c r="U32" s="29" t="s">
        <v>139</v>
      </c>
      <c r="V32" s="29" t="s">
        <v>139</v>
      </c>
      <c r="W32" s="29" t="s">
        <v>139</v>
      </c>
      <c r="X32" s="29" t="s">
        <v>139</v>
      </c>
      <c r="Y32" s="29" t="s">
        <v>139</v>
      </c>
      <c r="Z32" s="29" t="s">
        <v>139</v>
      </c>
      <c r="AA32" s="30" t="s">
        <v>139</v>
      </c>
      <c r="AB32" s="25"/>
      <c r="AD32" s="4" t="s">
        <v>30</v>
      </c>
      <c r="AE32" s="1"/>
      <c r="AF32" s="2">
        <f>(D116-D169)/(D36-D89)</f>
        <v>294441.17647058796</v>
      </c>
      <c r="AG32" s="2">
        <f t="shared" ref="AG32:BB32" si="38">(E116-E169)/(E36-E89)</f>
        <v>126046.15384615384</v>
      </c>
      <c r="AH32" s="2">
        <f t="shared" si="38"/>
        <v>59804.878048780491</v>
      </c>
      <c r="AI32" s="2">
        <f t="shared" si="38"/>
        <v>49972.06703910615</v>
      </c>
      <c r="AJ32" s="2">
        <f t="shared" si="38"/>
        <v>33113.138686131388</v>
      </c>
      <c r="AK32" s="2">
        <f t="shared" si="38"/>
        <v>22693.208430913346</v>
      </c>
      <c r="AL32" s="2">
        <f t="shared" si="38"/>
        <v>14568.713450292396</v>
      </c>
      <c r="AM32" s="2">
        <f t="shared" si="38"/>
        <v>7990.4942965779464</v>
      </c>
      <c r="AN32" s="2">
        <f t="shared" si="38"/>
        <v>5930.3069053708441</v>
      </c>
      <c r="AO32" s="2">
        <f t="shared" si="38"/>
        <v>3375.5619125459748</v>
      </c>
      <c r="AP32" s="2">
        <f t="shared" si="38"/>
        <v>4192.3204237007612</v>
      </c>
      <c r="AQ32" s="2">
        <f t="shared" si="38"/>
        <v>3838.6696450732193</v>
      </c>
      <c r="AR32" s="2">
        <f t="shared" si="38"/>
        <v>4369.5202646815551</v>
      </c>
      <c r="AS32" s="2">
        <f t="shared" si="38"/>
        <v>4648.9538359349053</v>
      </c>
      <c r="AT32" s="2">
        <f t="shared" si="38"/>
        <v>6337.4357587232889</v>
      </c>
      <c r="AU32" s="2">
        <f t="shared" si="38"/>
        <v>5293.8845453571812</v>
      </c>
      <c r="AV32" s="2">
        <f t="shared" si="38"/>
        <v>5054.3285507012733</v>
      </c>
      <c r="AW32" s="2">
        <f t="shared" si="38"/>
        <v>6164.8842777334403</v>
      </c>
      <c r="AX32" s="2" t="e">
        <f t="shared" si="38"/>
        <v>#VALUE!</v>
      </c>
      <c r="AY32" s="2" t="e">
        <f t="shared" si="38"/>
        <v>#VALUE!</v>
      </c>
      <c r="AZ32" s="2" t="e">
        <f t="shared" si="38"/>
        <v>#VALUE!</v>
      </c>
      <c r="BA32" s="2" t="e">
        <f t="shared" si="38"/>
        <v>#VALUE!</v>
      </c>
      <c r="BB32" s="2" t="e">
        <f t="shared" si="38"/>
        <v>#VALUE!</v>
      </c>
      <c r="BH32" s="14" t="s">
        <v>62</v>
      </c>
      <c r="BI32" s="23"/>
      <c r="BJ32" s="23">
        <f>STDEV(BJ87:BJ90)</f>
        <v>66492.582899584944</v>
      </c>
      <c r="BK32" s="23">
        <f t="shared" ref="BK32:CF32" si="39">STDEV(BK87:BK90)</f>
        <v>31621.850232244338</v>
      </c>
      <c r="BL32" s="23">
        <f t="shared" si="39"/>
        <v>23035.122833540194</v>
      </c>
      <c r="BM32" s="23">
        <f t="shared" si="39"/>
        <v>36636.03927620282</v>
      </c>
      <c r="BN32" s="23">
        <f t="shared" si="39"/>
        <v>62372.177650132529</v>
      </c>
      <c r="BO32" s="23">
        <f t="shared" si="39"/>
        <v>56005.15183292234</v>
      </c>
      <c r="BP32" s="23">
        <f t="shared" si="39"/>
        <v>67617.226082464942</v>
      </c>
      <c r="BQ32" s="23">
        <f t="shared" si="39"/>
        <v>76341.038634817131</v>
      </c>
      <c r="BR32" s="23">
        <f t="shared" si="39"/>
        <v>90350.684553742991</v>
      </c>
      <c r="BS32" s="23">
        <f t="shared" si="39"/>
        <v>78579.638107823543</v>
      </c>
      <c r="BT32" s="23">
        <f t="shared" si="39"/>
        <v>75031.017313210526</v>
      </c>
      <c r="BU32" s="23">
        <f t="shared" si="39"/>
        <v>67701.692141282721</v>
      </c>
      <c r="BV32" s="23">
        <f t="shared" si="39"/>
        <v>52600.939110309635</v>
      </c>
      <c r="BW32" s="23">
        <f t="shared" si="39"/>
        <v>47554.466490201106</v>
      </c>
      <c r="BX32" s="23" t="e">
        <f t="shared" si="39"/>
        <v>#VALUE!</v>
      </c>
      <c r="BY32" s="23" t="e">
        <f t="shared" si="39"/>
        <v>#VALUE!</v>
      </c>
      <c r="BZ32" s="23" t="e">
        <f t="shared" si="39"/>
        <v>#VALUE!</v>
      </c>
      <c r="CA32" s="23" t="e">
        <f t="shared" si="39"/>
        <v>#VALUE!</v>
      </c>
      <c r="CB32" s="23" t="e">
        <f t="shared" si="39"/>
        <v>#VALUE!</v>
      </c>
      <c r="CC32" s="23" t="e">
        <f t="shared" si="39"/>
        <v>#VALUE!</v>
      </c>
      <c r="CD32" s="23" t="e">
        <f t="shared" si="39"/>
        <v>#VALUE!</v>
      </c>
      <c r="CE32" s="23" t="e">
        <f t="shared" si="39"/>
        <v>#VALUE!</v>
      </c>
      <c r="CF32" s="23" t="e">
        <f t="shared" si="39"/>
        <v>#VALUE!</v>
      </c>
      <c r="CI32" s="45">
        <v>8243.6628272381568</v>
      </c>
    </row>
    <row r="33" spans="1:87" x14ac:dyDescent="0.3">
      <c r="A33" s="4" t="s">
        <v>30</v>
      </c>
      <c r="B33" s="4" t="s">
        <v>30</v>
      </c>
      <c r="C33" s="1">
        <v>6.7000000000000004E-2</v>
      </c>
      <c r="D33" s="2">
        <v>6.7000000000000004E-2</v>
      </c>
      <c r="E33" s="2">
        <v>7.2999999999999995E-2</v>
      </c>
      <c r="F33" s="2">
        <v>8.5999999999999993E-2</v>
      </c>
      <c r="G33" s="2">
        <v>0.10100000000000001</v>
      </c>
      <c r="H33" s="2">
        <v>0.12</v>
      </c>
      <c r="I33" s="2">
        <v>0.153</v>
      </c>
      <c r="J33" s="2">
        <v>0.20200000000000001</v>
      </c>
      <c r="K33" s="2">
        <v>0.27900000000000003</v>
      </c>
      <c r="L33" s="2">
        <v>0.39700000000000002</v>
      </c>
      <c r="M33" s="2">
        <v>0.52300000000000002</v>
      </c>
      <c r="N33" s="2">
        <v>0.755</v>
      </c>
      <c r="O33" s="2">
        <v>0.92</v>
      </c>
      <c r="P33" s="2">
        <v>1.2130000000000001</v>
      </c>
      <c r="Q33" s="2">
        <v>1.3759999999999999</v>
      </c>
      <c r="R33" s="2">
        <v>1.639</v>
      </c>
      <c r="S33" s="2">
        <v>2.3439999999999999</v>
      </c>
      <c r="T33" s="2">
        <v>2.863</v>
      </c>
      <c r="U33" s="2">
        <v>3.367</v>
      </c>
      <c r="V33" s="2" t="s">
        <v>139</v>
      </c>
      <c r="W33" s="2" t="s">
        <v>139</v>
      </c>
      <c r="X33" s="2" t="s">
        <v>139</v>
      </c>
      <c r="Y33" s="2" t="s">
        <v>139</v>
      </c>
      <c r="Z33" s="2" t="s">
        <v>139</v>
      </c>
      <c r="AA33" s="3" t="s">
        <v>139</v>
      </c>
      <c r="AB33" s="25"/>
      <c r="AD33" s="27" t="s">
        <v>31</v>
      </c>
      <c r="AE33" s="26"/>
      <c r="AF33" s="29">
        <f>(D117-D169)/(D37-D89)</f>
        <v>501722.22222222178</v>
      </c>
      <c r="AG33" s="29">
        <f t="shared" ref="AG33:BB33" si="40">(E117-E169)/(E37-E89)</f>
        <v>217585.36585365835</v>
      </c>
      <c r="AH33" s="29">
        <f t="shared" si="40"/>
        <v>122313.25301204817</v>
      </c>
      <c r="AI33" s="29">
        <f t="shared" si="40"/>
        <v>85657.342657342655</v>
      </c>
      <c r="AJ33" s="29">
        <f t="shared" si="40"/>
        <v>75623.809523809512</v>
      </c>
      <c r="AK33" s="29">
        <f t="shared" si="40"/>
        <v>62636.085626911299</v>
      </c>
      <c r="AL33" s="29">
        <f t="shared" si="40"/>
        <v>51539.25619834711</v>
      </c>
      <c r="AM33" s="29">
        <f t="shared" si="40"/>
        <v>45683.246073298425</v>
      </c>
      <c r="AN33" s="29">
        <f t="shared" si="40"/>
        <v>38932.274247491638</v>
      </c>
      <c r="AO33" s="29">
        <f t="shared" si="40"/>
        <v>37367.621274108715</v>
      </c>
      <c r="AP33" s="29">
        <f t="shared" si="40"/>
        <v>30224.559896951479</v>
      </c>
      <c r="AQ33" s="29">
        <f t="shared" si="40"/>
        <v>24767.657398529882</v>
      </c>
      <c r="AR33" s="29">
        <f t="shared" si="40"/>
        <v>18330.757726819538</v>
      </c>
      <c r="AS33" s="29">
        <f t="shared" si="40"/>
        <v>14867.641248518374</v>
      </c>
      <c r="AT33" s="29">
        <f t="shared" si="40"/>
        <v>14418.203151190079</v>
      </c>
      <c r="AU33" s="29">
        <f t="shared" si="40"/>
        <v>11220.426713798763</v>
      </c>
      <c r="AV33" s="29">
        <f t="shared" si="40"/>
        <v>9342.7859743245826</v>
      </c>
      <c r="AW33" s="29">
        <f t="shared" si="40"/>
        <v>9075.7700543567789</v>
      </c>
      <c r="AX33" s="29" t="e">
        <f t="shared" si="40"/>
        <v>#VALUE!</v>
      </c>
      <c r="AY33" s="29" t="e">
        <f t="shared" si="40"/>
        <v>#VALUE!</v>
      </c>
      <c r="AZ33" s="29" t="e">
        <f t="shared" si="40"/>
        <v>#VALUE!</v>
      </c>
      <c r="BA33" s="29" t="e">
        <f t="shared" si="40"/>
        <v>#VALUE!</v>
      </c>
      <c r="BB33" s="29" t="e">
        <f t="shared" si="40"/>
        <v>#VALUE!</v>
      </c>
      <c r="BH33" s="13" t="s">
        <v>65</v>
      </c>
      <c r="BI33" s="22"/>
      <c r="BJ33" s="22">
        <f>AVERAGE(BJ91:BJ94)</f>
        <v>-865.06202775551355</v>
      </c>
      <c r="BK33" s="22">
        <f t="shared" ref="BK33:CF33" si="41">AVERAGE(BK91:BK94)</f>
        <v>18989.106198080404</v>
      </c>
      <c r="BL33" s="22">
        <f t="shared" si="41"/>
        <v>32923.404097574108</v>
      </c>
      <c r="BM33" s="22">
        <f t="shared" si="41"/>
        <v>37167.688244201912</v>
      </c>
      <c r="BN33" s="22">
        <f t="shared" si="41"/>
        <v>39647.924337775374</v>
      </c>
      <c r="BO33" s="22">
        <f t="shared" si="41"/>
        <v>40152.778058171316</v>
      </c>
      <c r="BP33" s="22">
        <f t="shared" si="41"/>
        <v>35764.548057373446</v>
      </c>
      <c r="BQ33" s="22">
        <f t="shared" si="41"/>
        <v>31858.283601788284</v>
      </c>
      <c r="BR33" s="22">
        <f t="shared" si="41"/>
        <v>30002.685698335452</v>
      </c>
      <c r="BS33" s="22">
        <f t="shared" si="41"/>
        <v>25463.459231277986</v>
      </c>
      <c r="BT33" s="22">
        <f t="shared" si="41"/>
        <v>17898.775772348239</v>
      </c>
      <c r="BU33" s="22">
        <f t="shared" si="41"/>
        <v>13674.573175420375</v>
      </c>
      <c r="BV33" s="22">
        <f t="shared" si="41"/>
        <v>9172.0665574150953</v>
      </c>
      <c r="BW33" s="22">
        <f t="shared" si="41"/>
        <v>6818.2792589758947</v>
      </c>
      <c r="BX33" s="22" t="e">
        <f t="shared" si="41"/>
        <v>#VALUE!</v>
      </c>
      <c r="BY33" s="22" t="e">
        <f t="shared" si="41"/>
        <v>#VALUE!</v>
      </c>
      <c r="BZ33" s="22" t="e">
        <f t="shared" si="41"/>
        <v>#VALUE!</v>
      </c>
      <c r="CA33" s="22" t="e">
        <f t="shared" si="41"/>
        <v>#VALUE!</v>
      </c>
      <c r="CB33" s="22" t="e">
        <f t="shared" si="41"/>
        <v>#VALUE!</v>
      </c>
      <c r="CC33" s="22" t="e">
        <f t="shared" si="41"/>
        <v>#VALUE!</v>
      </c>
      <c r="CD33" s="22" t="e">
        <f t="shared" si="41"/>
        <v>#VALUE!</v>
      </c>
      <c r="CE33" s="22" t="e">
        <f t="shared" si="41"/>
        <v>#VALUE!</v>
      </c>
      <c r="CF33" s="22" t="e">
        <f t="shared" si="41"/>
        <v>#VALUE!</v>
      </c>
      <c r="CH33" t="s">
        <v>105</v>
      </c>
      <c r="CI33" s="44">
        <v>44419.575976423745</v>
      </c>
    </row>
    <row r="34" spans="1:87" ht="15" thickBot="1" x14ac:dyDescent="0.35">
      <c r="A34" s="32" t="s">
        <v>30</v>
      </c>
      <c r="B34" s="32" t="s">
        <v>30</v>
      </c>
      <c r="C34" s="31">
        <v>6.5000000000000002E-2</v>
      </c>
      <c r="D34" s="33">
        <v>6.7000000000000004E-2</v>
      </c>
      <c r="E34" s="33">
        <v>7.4999999999999997E-2</v>
      </c>
      <c r="F34" s="33">
        <v>9.0999999999999998E-2</v>
      </c>
      <c r="G34" s="33">
        <v>0.106</v>
      </c>
      <c r="H34" s="33">
        <v>0.128</v>
      </c>
      <c r="I34" s="33">
        <v>0.161</v>
      </c>
      <c r="J34" s="33">
        <v>0.222</v>
      </c>
      <c r="K34" s="33">
        <v>0.313</v>
      </c>
      <c r="L34" s="33">
        <v>0.42799999999999999</v>
      </c>
      <c r="M34" s="33">
        <v>0.61799999999999999</v>
      </c>
      <c r="N34" s="33">
        <v>0.78100000000000003</v>
      </c>
      <c r="O34" s="33">
        <v>1.0549999999999999</v>
      </c>
      <c r="P34" s="33">
        <v>1.1839999999999999</v>
      </c>
      <c r="Q34" s="33">
        <v>1.5109999999999999</v>
      </c>
      <c r="R34" s="33">
        <v>1.883</v>
      </c>
      <c r="S34" s="33">
        <v>2.4649999999999999</v>
      </c>
      <c r="T34" s="33">
        <v>3.0670000000000002</v>
      </c>
      <c r="U34" s="33">
        <v>3.4929999999999999</v>
      </c>
      <c r="V34" s="33" t="s">
        <v>139</v>
      </c>
      <c r="W34" s="33" t="s">
        <v>139</v>
      </c>
      <c r="X34" s="33" t="s">
        <v>139</v>
      </c>
      <c r="Y34" s="33" t="s">
        <v>139</v>
      </c>
      <c r="Z34" s="33" t="s">
        <v>139</v>
      </c>
      <c r="AA34" s="34" t="s">
        <v>139</v>
      </c>
      <c r="AB34" s="25"/>
      <c r="AD34" s="27" t="s">
        <v>31</v>
      </c>
      <c r="AE34" s="26"/>
      <c r="AF34" s="29">
        <f>(D118-D169)/(D38-D89)</f>
        <v>303699.99999999971</v>
      </c>
      <c r="AG34" s="29">
        <f t="shared" ref="AG34:BB34" si="42">(E118-E169)/(E38-E89)</f>
        <v>167943.39622641512</v>
      </c>
      <c r="AH34" s="29">
        <f t="shared" si="42"/>
        <v>124363.63636363632</v>
      </c>
      <c r="AI34" s="29">
        <f t="shared" si="42"/>
        <v>98337.748344370848</v>
      </c>
      <c r="AJ34" s="29">
        <f t="shared" si="42"/>
        <v>76232.824427480911</v>
      </c>
      <c r="AK34" s="29">
        <f t="shared" si="42"/>
        <v>71368.731563421839</v>
      </c>
      <c r="AL34" s="29">
        <f t="shared" si="42"/>
        <v>60266.07142857142</v>
      </c>
      <c r="AM34" s="29">
        <f t="shared" si="42"/>
        <v>54787.804878048773</v>
      </c>
      <c r="AN34" s="29">
        <f t="shared" si="42"/>
        <v>47849.837662337661</v>
      </c>
      <c r="AO34" s="29">
        <f t="shared" si="42"/>
        <v>41566.648381788262</v>
      </c>
      <c r="AP34" s="29">
        <f t="shared" si="42"/>
        <v>30508.468197214905</v>
      </c>
      <c r="AQ34" s="29">
        <f t="shared" si="42"/>
        <v>24773.704937897604</v>
      </c>
      <c r="AR34" s="29">
        <f t="shared" si="42"/>
        <v>18259.953703703701</v>
      </c>
      <c r="AS34" s="29">
        <f t="shared" si="42"/>
        <v>15009.843237331388</v>
      </c>
      <c r="AT34" s="29">
        <f t="shared" si="42"/>
        <v>15090.236220472441</v>
      </c>
      <c r="AU34" s="29">
        <f t="shared" si="42"/>
        <v>11964.078508826073</v>
      </c>
      <c r="AV34" s="29">
        <f t="shared" si="42"/>
        <v>9687.2191263706645</v>
      </c>
      <c r="AW34" s="29">
        <f t="shared" si="42"/>
        <v>9549.0937746256895</v>
      </c>
      <c r="AX34" s="29" t="e">
        <f t="shared" si="42"/>
        <v>#VALUE!</v>
      </c>
      <c r="AY34" s="29" t="e">
        <f t="shared" si="42"/>
        <v>#VALUE!</v>
      </c>
      <c r="AZ34" s="29" t="e">
        <f t="shared" si="42"/>
        <v>#VALUE!</v>
      </c>
      <c r="BA34" s="29" t="e">
        <f t="shared" si="42"/>
        <v>#VALUE!</v>
      </c>
      <c r="BB34" s="29" t="e">
        <f t="shared" si="42"/>
        <v>#VALUE!</v>
      </c>
      <c r="BH34" s="14" t="s">
        <v>64</v>
      </c>
      <c r="BI34" s="23"/>
      <c r="BJ34" s="23">
        <f>STDEV(BJ91:BJ94)</f>
        <v>60229.106738696748</v>
      </c>
      <c r="BK34" s="23">
        <f t="shared" ref="BK34:CF34" si="43">STDEV(BK91:BK94)</f>
        <v>13793.111975487329</v>
      </c>
      <c r="BL34" s="23">
        <f t="shared" si="43"/>
        <v>9596.331045727833</v>
      </c>
      <c r="BM34" s="23">
        <f t="shared" si="43"/>
        <v>2484.9212847722306</v>
      </c>
      <c r="BN34" s="23">
        <f t="shared" si="43"/>
        <v>4151.8482241444899</v>
      </c>
      <c r="BO34" s="23">
        <f t="shared" si="43"/>
        <v>2640.17144640273</v>
      </c>
      <c r="BP34" s="23">
        <f t="shared" si="43"/>
        <v>3150.7438026299128</v>
      </c>
      <c r="BQ34" s="23">
        <f t="shared" si="43"/>
        <v>1590.3641477953929</v>
      </c>
      <c r="BR34" s="23">
        <f t="shared" si="43"/>
        <v>1571.423853630964</v>
      </c>
      <c r="BS34" s="23">
        <f t="shared" si="43"/>
        <v>1869.8432126140929</v>
      </c>
      <c r="BT34" s="23">
        <f t="shared" si="43"/>
        <v>436.16167143876243</v>
      </c>
      <c r="BU34" s="23">
        <f t="shared" si="43"/>
        <v>1197.0014843427398</v>
      </c>
      <c r="BV34" s="23">
        <f t="shared" si="43"/>
        <v>742.48255303659664</v>
      </c>
      <c r="BW34" s="23">
        <f t="shared" si="43"/>
        <v>388.34320856046105</v>
      </c>
      <c r="BX34" s="23" t="e">
        <f t="shared" si="43"/>
        <v>#VALUE!</v>
      </c>
      <c r="BY34" s="23" t="e">
        <f t="shared" si="43"/>
        <v>#VALUE!</v>
      </c>
      <c r="BZ34" s="23" t="e">
        <f t="shared" si="43"/>
        <v>#VALUE!</v>
      </c>
      <c r="CA34" s="23" t="e">
        <f t="shared" si="43"/>
        <v>#VALUE!</v>
      </c>
      <c r="CB34" s="23" t="e">
        <f t="shared" si="43"/>
        <v>#VALUE!</v>
      </c>
      <c r="CC34" s="23" t="e">
        <f t="shared" si="43"/>
        <v>#VALUE!</v>
      </c>
      <c r="CD34" s="23" t="e">
        <f t="shared" si="43"/>
        <v>#VALUE!</v>
      </c>
      <c r="CE34" s="23" t="e">
        <f t="shared" si="43"/>
        <v>#VALUE!</v>
      </c>
      <c r="CF34" s="23" t="e">
        <f t="shared" si="43"/>
        <v>#VALUE!</v>
      </c>
      <c r="CI34" s="45">
        <v>6454.1906658182343</v>
      </c>
    </row>
    <row r="35" spans="1:87" x14ac:dyDescent="0.3">
      <c r="A35" s="32" t="s">
        <v>30</v>
      </c>
      <c r="B35" s="32" t="s">
        <v>30</v>
      </c>
      <c r="C35" s="31">
        <v>6.7000000000000004E-2</v>
      </c>
      <c r="D35" s="33">
        <v>6.9000000000000006E-2</v>
      </c>
      <c r="E35" s="33">
        <v>7.8E-2</v>
      </c>
      <c r="F35" s="33">
        <v>0.09</v>
      </c>
      <c r="G35" s="33">
        <v>0.106</v>
      </c>
      <c r="H35" s="33">
        <v>0.13100000000000001</v>
      </c>
      <c r="I35" s="33">
        <v>0.16700000000000001</v>
      </c>
      <c r="J35" s="33">
        <v>0.224</v>
      </c>
      <c r="K35" s="33">
        <v>0.33400000000000002</v>
      </c>
      <c r="L35" s="33">
        <v>0.45600000000000002</v>
      </c>
      <c r="M35" s="33">
        <v>0.64800000000000002</v>
      </c>
      <c r="N35" s="33">
        <v>0.83099999999999996</v>
      </c>
      <c r="O35" s="33">
        <v>1.046</v>
      </c>
      <c r="P35" s="33">
        <v>1.333</v>
      </c>
      <c r="Q35" s="33">
        <v>1.6140000000000001</v>
      </c>
      <c r="R35" s="33">
        <v>2.028</v>
      </c>
      <c r="S35" s="33">
        <v>2.444</v>
      </c>
      <c r="T35" s="33">
        <v>3.145</v>
      </c>
      <c r="U35" s="33" t="s">
        <v>139</v>
      </c>
      <c r="V35" s="33" t="s">
        <v>139</v>
      </c>
      <c r="W35" s="33" t="s">
        <v>139</v>
      </c>
      <c r="X35" s="33" t="s">
        <v>139</v>
      </c>
      <c r="Y35" s="33" t="s">
        <v>139</v>
      </c>
      <c r="Z35" s="33" t="s">
        <v>139</v>
      </c>
      <c r="AA35" s="34" t="s">
        <v>139</v>
      </c>
      <c r="AB35" s="25"/>
      <c r="AD35" s="27" t="s">
        <v>31</v>
      </c>
      <c r="AE35" s="26"/>
      <c r="AF35" s="29">
        <f>(D119-D169)/(D39-D89)</f>
        <v>347566.66666666634</v>
      </c>
      <c r="AG35" s="29">
        <f t="shared" ref="AG35:BB35" si="44">(E119-E169)/(E39-E89)</f>
        <v>182811.32075471702</v>
      </c>
      <c r="AH35" s="29">
        <f t="shared" si="44"/>
        <v>104560.74766355142</v>
      </c>
      <c r="AI35" s="29">
        <f t="shared" si="44"/>
        <v>100367.74193548385</v>
      </c>
      <c r="AJ35" s="29">
        <f t="shared" si="44"/>
        <v>80568.376068376077</v>
      </c>
      <c r="AK35" s="29">
        <f t="shared" si="44"/>
        <v>62736</v>
      </c>
      <c r="AL35" s="29">
        <f t="shared" si="44"/>
        <v>56073.214285714283</v>
      </c>
      <c r="AM35" s="29">
        <f t="shared" si="44"/>
        <v>42872.384937238494</v>
      </c>
      <c r="AN35" s="29">
        <f t="shared" si="44"/>
        <v>42166.422287390029</v>
      </c>
      <c r="AO35" s="29">
        <f t="shared" si="44"/>
        <v>37648.824412206101</v>
      </c>
      <c r="AP35" s="29">
        <f t="shared" si="44"/>
        <v>29038.618640920904</v>
      </c>
      <c r="AQ35" s="29">
        <f t="shared" si="44"/>
        <v>20561.487383798139</v>
      </c>
      <c r="AR35" s="29">
        <f t="shared" si="44"/>
        <v>16653.734439834025</v>
      </c>
      <c r="AS35" s="29">
        <f t="shared" si="44"/>
        <v>13822.087948976166</v>
      </c>
      <c r="AT35" s="29">
        <f t="shared" si="44"/>
        <v>13182.504806371875</v>
      </c>
      <c r="AU35" s="29">
        <f t="shared" si="44"/>
        <v>10030.171073094869</v>
      </c>
      <c r="AV35" s="29">
        <f t="shared" si="44"/>
        <v>8691.0832946994287</v>
      </c>
      <c r="AW35" s="29" t="e">
        <f t="shared" si="44"/>
        <v>#VALUE!</v>
      </c>
      <c r="AX35" s="29" t="e">
        <f t="shared" si="44"/>
        <v>#VALUE!</v>
      </c>
      <c r="AY35" s="29" t="e">
        <f t="shared" si="44"/>
        <v>#VALUE!</v>
      </c>
      <c r="AZ35" s="29" t="e">
        <f t="shared" si="44"/>
        <v>#VALUE!</v>
      </c>
      <c r="BA35" s="29" t="e">
        <f t="shared" si="44"/>
        <v>#VALUE!</v>
      </c>
      <c r="BB35" s="29" t="e">
        <f t="shared" si="44"/>
        <v>#VALUE!</v>
      </c>
      <c r="BH35" s="13" t="s">
        <v>66</v>
      </c>
      <c r="BI35" s="22"/>
      <c r="BJ35" s="22">
        <f>AVERAGE(BJ95:BJ98)</f>
        <v>-22195.295416657624</v>
      </c>
      <c r="BK35" s="22">
        <f t="shared" ref="BK35:CF35" si="45">AVERAGE(BK95:BK98)</f>
        <v>-2488.9294316675914</v>
      </c>
      <c r="BL35" s="22">
        <f t="shared" si="45"/>
        <v>5901.2099150690483</v>
      </c>
      <c r="BM35" s="22">
        <f t="shared" si="45"/>
        <v>10825.003325161299</v>
      </c>
      <c r="BN35" s="22">
        <f t="shared" si="45"/>
        <v>14047.511309398968</v>
      </c>
      <c r="BO35" s="22">
        <f t="shared" si="45"/>
        <v>15311.267272672756</v>
      </c>
      <c r="BP35" s="22">
        <f t="shared" si="45"/>
        <v>12212.434426847301</v>
      </c>
      <c r="BQ35" s="22">
        <f t="shared" si="45"/>
        <v>7648.3354457428159</v>
      </c>
      <c r="BR35" s="22">
        <f t="shared" si="45"/>
        <v>4034.2649608851784</v>
      </c>
      <c r="BS35" s="22">
        <f t="shared" si="45"/>
        <v>2479.5754513758779</v>
      </c>
      <c r="BT35" s="22">
        <f t="shared" si="45"/>
        <v>286.07371148999664</v>
      </c>
      <c r="BU35" s="22">
        <f t="shared" si="45"/>
        <v>153.92355984457095</v>
      </c>
      <c r="BV35" s="22">
        <f t="shared" si="45"/>
        <v>216.5944488479679</v>
      </c>
      <c r="BW35" s="22">
        <f t="shared" si="45"/>
        <v>441.07010182013778</v>
      </c>
      <c r="BX35" s="22" t="e">
        <f t="shared" si="45"/>
        <v>#VALUE!</v>
      </c>
      <c r="BY35" s="22" t="e">
        <f t="shared" si="45"/>
        <v>#VALUE!</v>
      </c>
      <c r="BZ35" s="22" t="e">
        <f t="shared" si="45"/>
        <v>#VALUE!</v>
      </c>
      <c r="CA35" s="22" t="e">
        <f t="shared" si="45"/>
        <v>#VALUE!</v>
      </c>
      <c r="CB35" s="22" t="e">
        <f t="shared" si="45"/>
        <v>#VALUE!</v>
      </c>
      <c r="CC35" s="22" t="e">
        <f t="shared" si="45"/>
        <v>#VALUE!</v>
      </c>
      <c r="CD35" s="22" t="e">
        <f t="shared" si="45"/>
        <v>#VALUE!</v>
      </c>
      <c r="CE35" s="22" t="e">
        <f t="shared" si="45"/>
        <v>#VALUE!</v>
      </c>
      <c r="CF35" s="22" t="e">
        <f t="shared" si="45"/>
        <v>#VALUE!</v>
      </c>
      <c r="CH35" t="s">
        <v>106</v>
      </c>
      <c r="CI35" s="44">
        <v>47569.960192620056</v>
      </c>
    </row>
    <row r="36" spans="1:87" ht="15" thickBot="1" x14ac:dyDescent="0.35">
      <c r="A36" s="4" t="s">
        <v>30</v>
      </c>
      <c r="B36" s="4" t="s">
        <v>30</v>
      </c>
      <c r="C36" s="1">
        <v>6.7000000000000004E-2</v>
      </c>
      <c r="D36" s="2">
        <v>6.9000000000000006E-2</v>
      </c>
      <c r="E36" s="2">
        <v>7.5999999999999998E-2</v>
      </c>
      <c r="F36" s="2">
        <v>9.0999999999999998E-2</v>
      </c>
      <c r="G36" s="2">
        <v>0.104</v>
      </c>
      <c r="H36" s="2">
        <v>0.128</v>
      </c>
      <c r="I36" s="2">
        <v>0.16400000000000001</v>
      </c>
      <c r="J36" s="2">
        <v>0.22900000000000001</v>
      </c>
      <c r="K36" s="2">
        <v>0.32100000000000001</v>
      </c>
      <c r="L36" s="2">
        <v>0.44900000000000001</v>
      </c>
      <c r="M36" s="2">
        <v>0.67100000000000004</v>
      </c>
      <c r="N36" s="2">
        <v>0.81499999999999995</v>
      </c>
      <c r="O36" s="2">
        <v>1.0640000000000001</v>
      </c>
      <c r="P36" s="2">
        <v>1.266</v>
      </c>
      <c r="Q36" s="2">
        <v>1.5629999999999999</v>
      </c>
      <c r="R36" s="2">
        <v>1.91</v>
      </c>
      <c r="S36" s="2">
        <v>2.3980000000000001</v>
      </c>
      <c r="T36" s="2">
        <v>3.1680000000000001</v>
      </c>
      <c r="U36" s="2">
        <v>3.1989999999999998</v>
      </c>
      <c r="V36" s="2" t="s">
        <v>139</v>
      </c>
      <c r="W36" s="2" t="s">
        <v>139</v>
      </c>
      <c r="X36" s="2" t="s">
        <v>139</v>
      </c>
      <c r="Y36" s="2" t="s">
        <v>139</v>
      </c>
      <c r="Z36" s="2" t="s">
        <v>139</v>
      </c>
      <c r="AA36" s="3" t="s">
        <v>139</v>
      </c>
      <c r="AB36" s="25"/>
      <c r="AD36" s="27" t="s">
        <v>31</v>
      </c>
      <c r="AE36" s="26"/>
      <c r="AF36" s="29">
        <f>(D120-D169)/(D40-D89)</f>
        <v>306233.33333333308</v>
      </c>
      <c r="AG36" s="29">
        <f t="shared" ref="AG36:BB36" si="46">(E120-E169)/(E40-E89)</f>
        <v>144672.13114754099</v>
      </c>
      <c r="AH36" s="29">
        <f t="shared" si="46"/>
        <v>88065.040650406503</v>
      </c>
      <c r="AI36" s="29">
        <f t="shared" si="46"/>
        <v>78081.967213114753</v>
      </c>
      <c r="AJ36" s="29">
        <f t="shared" si="46"/>
        <v>68882.978723404245</v>
      </c>
      <c r="AK36" s="29">
        <f t="shared" si="46"/>
        <v>62773.269689737463</v>
      </c>
      <c r="AL36" s="29">
        <f t="shared" si="46"/>
        <v>51276.31578947368</v>
      </c>
      <c r="AM36" s="29">
        <f t="shared" si="46"/>
        <v>49125</v>
      </c>
      <c r="AN36" s="29">
        <f t="shared" si="46"/>
        <v>40127.866972477066</v>
      </c>
      <c r="AO36" s="29">
        <f t="shared" si="46"/>
        <v>33622.686096888545</v>
      </c>
      <c r="AP36" s="29">
        <f t="shared" si="46"/>
        <v>26371.235575569943</v>
      </c>
      <c r="AQ36" s="29">
        <f t="shared" si="46"/>
        <v>20664.416789706815</v>
      </c>
      <c r="AR36" s="29">
        <f t="shared" si="46"/>
        <v>17176.101694915254</v>
      </c>
      <c r="AS36" s="29">
        <f t="shared" si="46"/>
        <v>13132.559861762527</v>
      </c>
      <c r="AT36" s="29">
        <f t="shared" si="46"/>
        <v>12597.515138859888</v>
      </c>
      <c r="AU36" s="29">
        <f t="shared" si="46"/>
        <v>10392.705823710228</v>
      </c>
      <c r="AV36" s="29" t="e">
        <f t="shared" si="46"/>
        <v>#VALUE!</v>
      </c>
      <c r="AW36" s="29" t="e">
        <f t="shared" si="46"/>
        <v>#VALUE!</v>
      </c>
      <c r="AX36" s="29" t="e">
        <f t="shared" si="46"/>
        <v>#VALUE!</v>
      </c>
      <c r="AY36" s="29" t="e">
        <f t="shared" si="46"/>
        <v>#VALUE!</v>
      </c>
      <c r="AZ36" s="29" t="e">
        <f t="shared" si="46"/>
        <v>#VALUE!</v>
      </c>
      <c r="BA36" s="29" t="e">
        <f t="shared" si="46"/>
        <v>#VALUE!</v>
      </c>
      <c r="BB36" s="29" t="e">
        <f t="shared" si="46"/>
        <v>#VALUE!</v>
      </c>
      <c r="BH36" s="14" t="s">
        <v>67</v>
      </c>
      <c r="BI36" s="23"/>
      <c r="BJ36" s="23">
        <f>STDEV(BJ95:BJ98)</f>
        <v>69058.608325602865</v>
      </c>
      <c r="BK36" s="23">
        <f t="shared" ref="BK36:CF36" si="47">STDEV(BK95:BK98)</f>
        <v>32389.431059784321</v>
      </c>
      <c r="BL36" s="23">
        <f t="shared" si="47"/>
        <v>13302.512669611462</v>
      </c>
      <c r="BM36" s="23">
        <f t="shared" si="47"/>
        <v>2479.1151163775835</v>
      </c>
      <c r="BN36" s="23">
        <f t="shared" si="47"/>
        <v>2353.6257688313272</v>
      </c>
      <c r="BO36" s="23">
        <f t="shared" si="47"/>
        <v>2877.8236746333537</v>
      </c>
      <c r="BP36" s="23">
        <f t="shared" si="47"/>
        <v>3929.4595254864612</v>
      </c>
      <c r="BQ36" s="23">
        <f t="shared" si="47"/>
        <v>3493.8195499203503</v>
      </c>
      <c r="BR36" s="23">
        <f t="shared" si="47"/>
        <v>2131.3713279412455</v>
      </c>
      <c r="BS36" s="23">
        <f t="shared" si="47"/>
        <v>1782.5260169060107</v>
      </c>
      <c r="BT36" s="23">
        <f t="shared" si="47"/>
        <v>1904.9164340588156</v>
      </c>
      <c r="BU36" s="23">
        <f t="shared" si="47"/>
        <v>1175.7193072270429</v>
      </c>
      <c r="BV36" s="23">
        <f t="shared" si="47"/>
        <v>712.88337852129928</v>
      </c>
      <c r="BW36" s="23">
        <f t="shared" si="47"/>
        <v>909.63942763037539</v>
      </c>
      <c r="BX36" s="23" t="e">
        <f t="shared" si="47"/>
        <v>#VALUE!</v>
      </c>
      <c r="BY36" s="23" t="e">
        <f t="shared" si="47"/>
        <v>#VALUE!</v>
      </c>
      <c r="BZ36" s="23" t="e">
        <f t="shared" si="47"/>
        <v>#VALUE!</v>
      </c>
      <c r="CA36" s="23" t="e">
        <f t="shared" si="47"/>
        <v>#VALUE!</v>
      </c>
      <c r="CB36" s="23" t="e">
        <f t="shared" si="47"/>
        <v>#VALUE!</v>
      </c>
      <c r="CC36" s="23" t="e">
        <f t="shared" si="47"/>
        <v>#VALUE!</v>
      </c>
      <c r="CD36" s="23" t="e">
        <f t="shared" si="47"/>
        <v>#VALUE!</v>
      </c>
      <c r="CE36" s="23" t="e">
        <f t="shared" si="47"/>
        <v>#VALUE!</v>
      </c>
      <c r="CF36" s="23" t="e">
        <f t="shared" si="47"/>
        <v>#VALUE!</v>
      </c>
      <c r="CI36" s="45">
        <v>4044.3620971449159</v>
      </c>
    </row>
    <row r="37" spans="1:87" x14ac:dyDescent="0.3">
      <c r="A37" s="27" t="s">
        <v>31</v>
      </c>
      <c r="B37" s="27" t="s">
        <v>31</v>
      </c>
      <c r="C37" s="26">
        <v>6.4000000000000001E-2</v>
      </c>
      <c r="D37" s="29">
        <v>6.5000000000000002E-2</v>
      </c>
      <c r="E37" s="29">
        <v>7.0000000000000007E-2</v>
      </c>
      <c r="F37" s="29">
        <v>8.1000000000000003E-2</v>
      </c>
      <c r="G37" s="29">
        <v>9.5000000000000001E-2</v>
      </c>
      <c r="H37" s="29">
        <v>0.112</v>
      </c>
      <c r="I37" s="29">
        <v>0.13900000000000001</v>
      </c>
      <c r="J37" s="29">
        <v>0.17899999999999999</v>
      </c>
      <c r="K37" s="29">
        <v>0.249</v>
      </c>
      <c r="L37" s="29">
        <v>0.35699999999999998</v>
      </c>
      <c r="M37" s="29">
        <v>0.48699999999999999</v>
      </c>
      <c r="N37" s="29">
        <v>0.64200000000000002</v>
      </c>
      <c r="O37" s="29">
        <v>0.83899999999999997</v>
      </c>
      <c r="P37" s="29">
        <v>1.06</v>
      </c>
      <c r="Q37" s="29">
        <v>1.323</v>
      </c>
      <c r="R37" s="29">
        <v>1.5529999999999999</v>
      </c>
      <c r="S37" s="29">
        <v>2.044</v>
      </c>
      <c r="T37" s="29">
        <v>2.6760000000000002</v>
      </c>
      <c r="U37" s="29">
        <v>3.1019999999999999</v>
      </c>
      <c r="V37" s="29" t="s">
        <v>139</v>
      </c>
      <c r="W37" s="29" t="s">
        <v>139</v>
      </c>
      <c r="X37" s="29" t="s">
        <v>139</v>
      </c>
      <c r="Y37" s="29" t="s">
        <v>139</v>
      </c>
      <c r="Z37" s="29" t="s">
        <v>139</v>
      </c>
      <c r="AA37" s="30" t="s">
        <v>139</v>
      </c>
      <c r="AB37" s="25"/>
      <c r="AD37" s="4" t="s">
        <v>32</v>
      </c>
      <c r="AE37" s="1"/>
      <c r="AF37" s="2">
        <f>(D121-D169)/(D41-D89)</f>
        <v>413954.54545454506</v>
      </c>
      <c r="AG37" s="2">
        <f t="shared" ref="AG37:BB37" si="48">(E121-E169)/(E41-E89)</f>
        <v>154358.49056603777</v>
      </c>
      <c r="AH37" s="2">
        <f t="shared" si="48"/>
        <v>75099.099099099112</v>
      </c>
      <c r="AI37" s="2">
        <f t="shared" si="48"/>
        <v>48239.766081871348</v>
      </c>
      <c r="AJ37" s="2">
        <f t="shared" si="48"/>
        <v>38712.598425196848</v>
      </c>
      <c r="AK37" s="2">
        <f t="shared" si="48"/>
        <v>26899.22480620155</v>
      </c>
      <c r="AL37" s="2">
        <f t="shared" si="48"/>
        <v>20385.273972602739</v>
      </c>
      <c r="AM37" s="2">
        <f t="shared" si="48"/>
        <v>15599.537037037035</v>
      </c>
      <c r="AN37" s="2">
        <f t="shared" si="48"/>
        <v>10692.724458204335</v>
      </c>
      <c r="AO37" s="2">
        <f t="shared" si="48"/>
        <v>8568.0975092739791</v>
      </c>
      <c r="AP37" s="2">
        <f t="shared" si="48"/>
        <v>7019.8165137614678</v>
      </c>
      <c r="AQ37" s="2">
        <f t="shared" si="48"/>
        <v>5484.9449204406365</v>
      </c>
      <c r="AR37" s="2">
        <f t="shared" si="48"/>
        <v>6304.8826646479938</v>
      </c>
      <c r="AS37" s="2">
        <f t="shared" si="48"/>
        <v>6215.108115697838</v>
      </c>
      <c r="AT37" s="2">
        <f t="shared" si="48"/>
        <v>8339.7857316776226</v>
      </c>
      <c r="AU37" s="2">
        <f t="shared" si="48"/>
        <v>7079.2951541850225</v>
      </c>
      <c r="AV37" s="2">
        <f t="shared" si="48"/>
        <v>6605.9883807537617</v>
      </c>
      <c r="AW37" s="2" t="e">
        <f t="shared" si="48"/>
        <v>#VALUE!</v>
      </c>
      <c r="AX37" s="2" t="e">
        <f t="shared" si="48"/>
        <v>#VALUE!</v>
      </c>
      <c r="AY37" s="2" t="e">
        <f t="shared" si="48"/>
        <v>#VALUE!</v>
      </c>
      <c r="AZ37" s="2" t="e">
        <f t="shared" si="48"/>
        <v>#VALUE!</v>
      </c>
      <c r="BA37" s="2" t="e">
        <f t="shared" si="48"/>
        <v>#VALUE!</v>
      </c>
      <c r="BB37" s="2" t="e">
        <f t="shared" si="48"/>
        <v>#VALUE!</v>
      </c>
      <c r="BH37" s="13" t="s">
        <v>68</v>
      </c>
      <c r="BI37" s="22"/>
      <c r="BJ37" s="22">
        <f>AVERAGE(BJ99:BJ102)</f>
        <v>-43605.996944232138</v>
      </c>
      <c r="BK37" s="22">
        <f t="shared" ref="BK37:CF37" si="49">AVERAGE(BK99:BK102)</f>
        <v>42322.311519137831</v>
      </c>
      <c r="BL37" s="22">
        <f t="shared" si="49"/>
        <v>49538.525630423443</v>
      </c>
      <c r="BM37" s="22">
        <f t="shared" si="49"/>
        <v>48877.853511600952</v>
      </c>
      <c r="BN37" s="22">
        <f t="shared" si="49"/>
        <v>47669.009617681731</v>
      </c>
      <c r="BO37" s="22">
        <f t="shared" si="49"/>
        <v>48509.687486094685</v>
      </c>
      <c r="BP37" s="22">
        <f t="shared" si="49"/>
        <v>47070.180457517126</v>
      </c>
      <c r="BQ37" s="22">
        <f t="shared" si="49"/>
        <v>42208.41819345249</v>
      </c>
      <c r="BR37" s="22">
        <f t="shared" si="49"/>
        <v>42081.588038369548</v>
      </c>
      <c r="BS37" s="22">
        <f t="shared" si="49"/>
        <v>39836.265582307635</v>
      </c>
      <c r="BT37" s="22">
        <f t="shared" si="49"/>
        <v>34899.95281828411</v>
      </c>
      <c r="BU37" s="22">
        <f t="shared" si="49"/>
        <v>28046.786452632463</v>
      </c>
      <c r="BV37" s="22">
        <f t="shared" si="49"/>
        <v>20816.93170357035</v>
      </c>
      <c r="BW37" s="22">
        <f t="shared" si="49"/>
        <v>17134.776079245064</v>
      </c>
      <c r="BX37" s="22" t="e">
        <f t="shared" si="49"/>
        <v>#VALUE!</v>
      </c>
      <c r="BY37" s="22" t="e">
        <f t="shared" si="49"/>
        <v>#VALUE!</v>
      </c>
      <c r="BZ37" s="22" t="e">
        <f t="shared" si="49"/>
        <v>#VALUE!</v>
      </c>
      <c r="CA37" s="22" t="e">
        <f t="shared" si="49"/>
        <v>#VALUE!</v>
      </c>
      <c r="CB37" s="22" t="e">
        <f t="shared" si="49"/>
        <v>#VALUE!</v>
      </c>
      <c r="CC37" s="22" t="e">
        <f t="shared" si="49"/>
        <v>#VALUE!</v>
      </c>
      <c r="CD37" s="22" t="e">
        <f t="shared" si="49"/>
        <v>#VALUE!</v>
      </c>
      <c r="CE37" s="22" t="e">
        <f t="shared" si="49"/>
        <v>#VALUE!</v>
      </c>
      <c r="CF37" s="22" t="e">
        <f t="shared" si="49"/>
        <v>#VALUE!</v>
      </c>
      <c r="CH37" t="s">
        <v>107</v>
      </c>
      <c r="CI37" s="44">
        <v>64419.808207137801</v>
      </c>
    </row>
    <row r="38" spans="1:87" ht="15" thickBot="1" x14ac:dyDescent="0.35">
      <c r="A38" s="27" t="s">
        <v>31</v>
      </c>
      <c r="B38" s="27" t="s">
        <v>31</v>
      </c>
      <c r="C38" s="26">
        <v>6.5000000000000002E-2</v>
      </c>
      <c r="D38" s="29">
        <v>6.8000000000000005E-2</v>
      </c>
      <c r="E38" s="29">
        <v>7.2999999999999995E-2</v>
      </c>
      <c r="F38" s="29">
        <v>8.5000000000000006E-2</v>
      </c>
      <c r="G38" s="29">
        <v>9.7000000000000003E-2</v>
      </c>
      <c r="H38" s="29">
        <v>0.125</v>
      </c>
      <c r="I38" s="29">
        <v>0.14199999999999999</v>
      </c>
      <c r="J38" s="29">
        <v>0.19800000000000001</v>
      </c>
      <c r="K38" s="29">
        <v>0.26300000000000001</v>
      </c>
      <c r="L38" s="29">
        <v>0.36599999999999999</v>
      </c>
      <c r="M38" s="29">
        <v>0.51500000000000001</v>
      </c>
      <c r="N38" s="29">
        <v>0.72399999999999998</v>
      </c>
      <c r="O38" s="29">
        <v>0.88200000000000001</v>
      </c>
      <c r="P38" s="29">
        <v>1.137</v>
      </c>
      <c r="Q38" s="29">
        <v>1.429</v>
      </c>
      <c r="R38" s="29">
        <v>1.649</v>
      </c>
      <c r="S38" s="29">
        <v>2.089</v>
      </c>
      <c r="T38" s="29">
        <v>2.8479999999999999</v>
      </c>
      <c r="U38" s="29">
        <v>3.2389999999999999</v>
      </c>
      <c r="V38" s="29" t="s">
        <v>139</v>
      </c>
      <c r="W38" s="29" t="s">
        <v>139</v>
      </c>
      <c r="X38" s="29" t="s">
        <v>139</v>
      </c>
      <c r="Y38" s="29" t="s">
        <v>139</v>
      </c>
      <c r="Z38" s="29" t="s">
        <v>139</v>
      </c>
      <c r="AA38" s="30" t="s">
        <v>139</v>
      </c>
      <c r="AB38" s="25"/>
      <c r="AD38" s="4" t="s">
        <v>32</v>
      </c>
      <c r="AE38" s="1"/>
      <c r="AF38" s="2">
        <f>(D122-D169)/(D42-D89)</f>
        <v>345807.69230769202</v>
      </c>
      <c r="AG38" s="2">
        <f t="shared" ref="AG38:BB38" si="50">(E122-E169)/(E42-E89)</f>
        <v>151400</v>
      </c>
      <c r="AH38" s="2">
        <f t="shared" si="50"/>
        <v>77794.392523364499</v>
      </c>
      <c r="AI38" s="2">
        <f t="shared" si="50"/>
        <v>45754.491017964065</v>
      </c>
      <c r="AJ38" s="2">
        <f t="shared" si="50"/>
        <v>38693.277310924372</v>
      </c>
      <c r="AK38" s="2">
        <f t="shared" si="50"/>
        <v>26000</v>
      </c>
      <c r="AL38" s="2">
        <f t="shared" si="50"/>
        <v>18792.635658914729</v>
      </c>
      <c r="AM38" s="2">
        <f t="shared" si="50"/>
        <v>14289.0625</v>
      </c>
      <c r="AN38" s="2">
        <f t="shared" si="50"/>
        <v>11035.977859778597</v>
      </c>
      <c r="AO38" s="2">
        <f t="shared" si="50"/>
        <v>7513.9701104613378</v>
      </c>
      <c r="AP38" s="2">
        <f t="shared" si="50"/>
        <v>6206.0301507537688</v>
      </c>
      <c r="AQ38" s="2">
        <f t="shared" si="50"/>
        <v>5173.5643246711579</v>
      </c>
      <c r="AR38" s="2">
        <f t="shared" si="50"/>
        <v>6073.8977955911823</v>
      </c>
      <c r="AS38" s="2">
        <f t="shared" si="50"/>
        <v>5836.4622444722563</v>
      </c>
      <c r="AT38" s="2">
        <f t="shared" si="50"/>
        <v>8175.0572082379858</v>
      </c>
      <c r="AU38" s="2">
        <f t="shared" si="50"/>
        <v>6844.6677979376054</v>
      </c>
      <c r="AV38" s="2">
        <f t="shared" si="50"/>
        <v>6768.1359952559797</v>
      </c>
      <c r="AW38" s="2">
        <f t="shared" si="50"/>
        <v>6222.3368203919254</v>
      </c>
      <c r="AX38" s="2" t="e">
        <f t="shared" si="50"/>
        <v>#VALUE!</v>
      </c>
      <c r="AY38" s="2" t="e">
        <f t="shared" si="50"/>
        <v>#VALUE!</v>
      </c>
      <c r="AZ38" s="2" t="e">
        <f t="shared" si="50"/>
        <v>#VALUE!</v>
      </c>
      <c r="BA38" s="2" t="e">
        <f t="shared" si="50"/>
        <v>#VALUE!</v>
      </c>
      <c r="BB38" s="2" t="e">
        <f t="shared" si="50"/>
        <v>#VALUE!</v>
      </c>
      <c r="BH38" s="14" t="s">
        <v>69</v>
      </c>
      <c r="BI38" s="23"/>
      <c r="BJ38" s="23">
        <f>STDEV(BJ99:BJ102)</f>
        <v>39770.943095371469</v>
      </c>
      <c r="BK38" s="23">
        <f t="shared" ref="BK38:CF38" si="51">STDEV(BK99:BK102)</f>
        <v>46989.81086016255</v>
      </c>
      <c r="BL38" s="23">
        <f t="shared" si="51"/>
        <v>22458.734958795325</v>
      </c>
      <c r="BM38" s="23">
        <f t="shared" si="51"/>
        <v>14131.857807689208</v>
      </c>
      <c r="BN38" s="23">
        <f t="shared" si="51"/>
        <v>6604.5011920992856</v>
      </c>
      <c r="BO38" s="23">
        <f t="shared" si="51"/>
        <v>8727.6235684034036</v>
      </c>
      <c r="BP38" s="23">
        <f t="shared" si="51"/>
        <v>6236.9838591408507</v>
      </c>
      <c r="BQ38" s="23">
        <f t="shared" si="51"/>
        <v>3634.2955867444189</v>
      </c>
      <c r="BR38" s="23">
        <f t="shared" si="51"/>
        <v>1025.5671193424837</v>
      </c>
      <c r="BS38" s="23">
        <f t="shared" si="51"/>
        <v>2651.547753879875</v>
      </c>
      <c r="BT38" s="23">
        <f t="shared" si="51"/>
        <v>2898.8978593512347</v>
      </c>
      <c r="BU38" s="23">
        <f t="shared" si="51"/>
        <v>4310.620435314906</v>
      </c>
      <c r="BV38" s="23">
        <f t="shared" si="51"/>
        <v>1926.1487573245204</v>
      </c>
      <c r="BW38" s="23">
        <f t="shared" si="51"/>
        <v>2807.3238132648944</v>
      </c>
      <c r="BX38" s="23" t="e">
        <f t="shared" si="51"/>
        <v>#VALUE!</v>
      </c>
      <c r="BY38" s="23" t="e">
        <f t="shared" si="51"/>
        <v>#VALUE!</v>
      </c>
      <c r="BZ38" s="23" t="e">
        <f t="shared" si="51"/>
        <v>#VALUE!</v>
      </c>
      <c r="CA38" s="23" t="e">
        <f t="shared" si="51"/>
        <v>#VALUE!</v>
      </c>
      <c r="CB38" s="23" t="e">
        <f t="shared" si="51"/>
        <v>#VALUE!</v>
      </c>
      <c r="CC38" s="23" t="e">
        <f t="shared" si="51"/>
        <v>#VALUE!</v>
      </c>
      <c r="CD38" s="23" t="e">
        <f t="shared" si="51"/>
        <v>#VALUE!</v>
      </c>
      <c r="CE38" s="23" t="e">
        <f t="shared" si="51"/>
        <v>#VALUE!</v>
      </c>
      <c r="CF38" s="23" t="e">
        <f t="shared" si="51"/>
        <v>#VALUE!</v>
      </c>
      <c r="CI38" s="45">
        <v>25852.839604589884</v>
      </c>
    </row>
    <row r="39" spans="1:87" x14ac:dyDescent="0.3">
      <c r="A39" s="27" t="s">
        <v>31</v>
      </c>
      <c r="B39" s="27" t="s">
        <v>31</v>
      </c>
      <c r="C39" s="26">
        <v>6.5000000000000002E-2</v>
      </c>
      <c r="D39" s="29">
        <v>6.8000000000000005E-2</v>
      </c>
      <c r="E39" s="29">
        <v>7.2999999999999995E-2</v>
      </c>
      <c r="F39" s="29">
        <v>8.6999999999999994E-2</v>
      </c>
      <c r="G39" s="29">
        <v>9.8000000000000004E-2</v>
      </c>
      <c r="H39" s="29">
        <v>0.11799999999999999</v>
      </c>
      <c r="I39" s="29">
        <v>0.151</v>
      </c>
      <c r="J39" s="29">
        <v>0.19800000000000001</v>
      </c>
      <c r="K39" s="29">
        <v>0.29699999999999999</v>
      </c>
      <c r="L39" s="29">
        <v>0.39900000000000002</v>
      </c>
      <c r="M39" s="29">
        <v>0.55900000000000005</v>
      </c>
      <c r="N39" s="29">
        <v>0.73299999999999998</v>
      </c>
      <c r="O39" s="29">
        <v>0.998</v>
      </c>
      <c r="P39" s="29">
        <v>1.262</v>
      </c>
      <c r="Q39" s="29">
        <v>1.5469999999999999</v>
      </c>
      <c r="R39" s="29">
        <v>1.8819999999999999</v>
      </c>
      <c r="S39" s="29">
        <v>2.4750000000000001</v>
      </c>
      <c r="T39" s="29">
        <v>3.302</v>
      </c>
      <c r="U39" s="29" t="s">
        <v>139</v>
      </c>
      <c r="V39" s="29" t="s">
        <v>139</v>
      </c>
      <c r="W39" s="29" t="s">
        <v>139</v>
      </c>
      <c r="X39" s="29" t="s">
        <v>139</v>
      </c>
      <c r="Y39" s="29" t="s">
        <v>139</v>
      </c>
      <c r="Z39" s="29" t="s">
        <v>139</v>
      </c>
      <c r="AA39" s="30" t="s">
        <v>139</v>
      </c>
      <c r="AB39" s="25"/>
      <c r="AD39" s="4" t="s">
        <v>32</v>
      </c>
      <c r="AE39" s="1"/>
      <c r="AF39" s="2">
        <f>(D123-D169)/(D43-D89)</f>
        <v>341166.66666666634</v>
      </c>
      <c r="AG39" s="2">
        <f t="shared" ref="AG39:BB39" si="52">(E123-E169)/(E43-E89)</f>
        <v>183339.62264150946</v>
      </c>
      <c r="AH39" s="2">
        <f t="shared" si="52"/>
        <v>85090.909090909059</v>
      </c>
      <c r="AI39" s="2">
        <f t="shared" si="52"/>
        <v>59671.328671328665</v>
      </c>
      <c r="AJ39" s="2">
        <f t="shared" si="52"/>
        <v>42696.261682242985</v>
      </c>
      <c r="AK39" s="2">
        <f t="shared" si="52"/>
        <v>31102.167182662532</v>
      </c>
      <c r="AL39" s="2">
        <f t="shared" si="52"/>
        <v>22752.155172413793</v>
      </c>
      <c r="AM39" s="2">
        <f t="shared" si="52"/>
        <v>16574.40476190476</v>
      </c>
      <c r="AN39" s="2">
        <f t="shared" si="52"/>
        <v>11039.959016393443</v>
      </c>
      <c r="AO39" s="2">
        <f t="shared" si="52"/>
        <v>7485.1771511207517</v>
      </c>
      <c r="AP39" s="2">
        <f t="shared" si="52"/>
        <v>6254.3903662819857</v>
      </c>
      <c r="AQ39" s="2">
        <f t="shared" si="52"/>
        <v>4519.1842378154161</v>
      </c>
      <c r="AR39" s="2">
        <f t="shared" si="52"/>
        <v>5095.8710407239823</v>
      </c>
      <c r="AS39" s="2">
        <f t="shared" si="52"/>
        <v>4938.6073341573965</v>
      </c>
      <c r="AT39" s="2">
        <f t="shared" si="52"/>
        <v>8030.8916019237877</v>
      </c>
      <c r="AU39" s="2">
        <f t="shared" si="52"/>
        <v>5896.0043051257908</v>
      </c>
      <c r="AV39" s="2">
        <f t="shared" si="52"/>
        <v>6634.0603657193215</v>
      </c>
      <c r="AW39" s="2">
        <f t="shared" si="52"/>
        <v>6408.159810394447</v>
      </c>
      <c r="AX39" s="2" t="e">
        <f t="shared" si="52"/>
        <v>#VALUE!</v>
      </c>
      <c r="AY39" s="2" t="e">
        <f t="shared" si="52"/>
        <v>#VALUE!</v>
      </c>
      <c r="AZ39" s="2" t="e">
        <f t="shared" si="52"/>
        <v>#VALUE!</v>
      </c>
      <c r="BA39" s="2" t="e">
        <f t="shared" si="52"/>
        <v>#VALUE!</v>
      </c>
      <c r="BB39" s="2" t="e">
        <f t="shared" si="52"/>
        <v>#VALUE!</v>
      </c>
      <c r="BH39" s="13" t="s">
        <v>70</v>
      </c>
      <c r="BI39" s="22"/>
      <c r="BJ39" s="22">
        <f>AVERAGE(BJ103:BJ106)</f>
        <v>322803.97249808989</v>
      </c>
      <c r="BK39" s="22">
        <f t="shared" ref="BK39:CF39" si="53">AVERAGE(BK103:BK106)</f>
        <v>310519.91235294228</v>
      </c>
      <c r="BL39" s="22">
        <f t="shared" si="53"/>
        <v>130341.20002632374</v>
      </c>
      <c r="BM39" s="22">
        <f t="shared" si="53"/>
        <v>103472.61130706128</v>
      </c>
      <c r="BN39" s="22">
        <f t="shared" si="53"/>
        <v>55863.587258138039</v>
      </c>
      <c r="BO39" s="22">
        <f t="shared" si="53"/>
        <v>45461.125598274186</v>
      </c>
      <c r="BP39" s="22">
        <f t="shared" si="53"/>
        <v>36536.173018009758</v>
      </c>
      <c r="BQ39" s="22">
        <f t="shared" si="53"/>
        <v>27503.646780236413</v>
      </c>
      <c r="BR39" s="22">
        <f t="shared" si="53"/>
        <v>21793.965127016174</v>
      </c>
      <c r="BS39" s="22">
        <f t="shared" si="53"/>
        <v>16292.876824391198</v>
      </c>
      <c r="BT39" s="22">
        <f t="shared" si="53"/>
        <v>8173.8107480601193</v>
      </c>
      <c r="BU39" s="22">
        <f t="shared" si="53"/>
        <v>4352.7030730048336</v>
      </c>
      <c r="BV39" s="22">
        <f t="shared" si="53"/>
        <v>1628.2100378454018</v>
      </c>
      <c r="BW39" s="22">
        <f t="shared" si="53"/>
        <v>860.33541839647637</v>
      </c>
      <c r="BX39" s="22" t="e">
        <f t="shared" si="53"/>
        <v>#VALUE!</v>
      </c>
      <c r="BY39" s="22" t="e">
        <f t="shared" si="53"/>
        <v>#VALUE!</v>
      </c>
      <c r="BZ39" s="22" t="e">
        <f t="shared" si="53"/>
        <v>#VALUE!</v>
      </c>
      <c r="CA39" s="22" t="e">
        <f t="shared" si="53"/>
        <v>#VALUE!</v>
      </c>
      <c r="CB39" s="22" t="e">
        <f t="shared" si="53"/>
        <v>#VALUE!</v>
      </c>
      <c r="CC39" s="22" t="e">
        <f t="shared" si="53"/>
        <v>#VALUE!</v>
      </c>
      <c r="CD39" s="22" t="e">
        <f t="shared" si="53"/>
        <v>#VALUE!</v>
      </c>
      <c r="CE39" s="22" t="e">
        <f t="shared" si="53"/>
        <v>#VALUE!</v>
      </c>
      <c r="CF39" s="22" t="e">
        <f t="shared" si="53"/>
        <v>#VALUE!</v>
      </c>
      <c r="CH39" t="s">
        <v>104</v>
      </c>
      <c r="CI39" s="44">
        <v>48089.068076737683</v>
      </c>
    </row>
    <row r="40" spans="1:87" ht="15" thickBot="1" x14ac:dyDescent="0.35">
      <c r="A40" s="27" t="s">
        <v>31</v>
      </c>
      <c r="B40" s="27" t="s">
        <v>31</v>
      </c>
      <c r="C40" s="26">
        <v>6.6000000000000003E-2</v>
      </c>
      <c r="D40" s="29">
        <v>6.8000000000000005E-2</v>
      </c>
      <c r="E40" s="29">
        <v>7.4999999999999997E-2</v>
      </c>
      <c r="F40" s="29">
        <v>9.0999999999999998E-2</v>
      </c>
      <c r="G40" s="29">
        <v>0.105</v>
      </c>
      <c r="H40" s="29">
        <v>0.13</v>
      </c>
      <c r="I40" s="29">
        <v>0.16200000000000001</v>
      </c>
      <c r="J40" s="29">
        <v>0.22900000000000001</v>
      </c>
      <c r="K40" s="29">
        <v>0.32600000000000001</v>
      </c>
      <c r="L40" s="29">
        <v>0.49399999999999999</v>
      </c>
      <c r="M40" s="29">
        <v>0.69399999999999995</v>
      </c>
      <c r="N40" s="29">
        <v>0.94799999999999995</v>
      </c>
      <c r="O40" s="29">
        <v>1.242</v>
      </c>
      <c r="P40" s="29">
        <v>1.532</v>
      </c>
      <c r="Q40" s="29">
        <v>2.0830000000000002</v>
      </c>
      <c r="R40" s="29">
        <v>2.456</v>
      </c>
      <c r="S40" s="29">
        <v>3.073</v>
      </c>
      <c r="T40" s="29" t="s">
        <v>139</v>
      </c>
      <c r="U40" s="29" t="s">
        <v>139</v>
      </c>
      <c r="V40" s="29" t="s">
        <v>139</v>
      </c>
      <c r="W40" s="29" t="s">
        <v>139</v>
      </c>
      <c r="X40" s="29" t="s">
        <v>139</v>
      </c>
      <c r="Y40" s="29" t="s">
        <v>139</v>
      </c>
      <c r="Z40" s="29" t="s">
        <v>139</v>
      </c>
      <c r="AA40" s="30" t="s">
        <v>139</v>
      </c>
      <c r="AB40" s="25"/>
      <c r="AD40" s="32" t="s">
        <v>32</v>
      </c>
      <c r="AE40" s="31"/>
      <c r="AF40" s="2">
        <f>(D124-D169)/(D44-D89)</f>
        <v>289657.89473684184</v>
      </c>
      <c r="AG40" s="2">
        <f t="shared" ref="AG40:BB40" si="54">(E124-E169)/(E44-E89)</f>
        <v>141738.46153846153</v>
      </c>
      <c r="AH40" s="2">
        <f t="shared" si="54"/>
        <v>71252.336448598144</v>
      </c>
      <c r="AI40" s="2">
        <f t="shared" si="54"/>
        <v>54288.343558282199</v>
      </c>
      <c r="AJ40" s="2">
        <f t="shared" si="54"/>
        <v>41845.132743362825</v>
      </c>
      <c r="AK40" s="2">
        <f t="shared" si="54"/>
        <v>33773.13432835821</v>
      </c>
      <c r="AL40" s="2">
        <f t="shared" si="54"/>
        <v>24590.336134453784</v>
      </c>
      <c r="AM40" s="2">
        <f t="shared" si="54"/>
        <v>19442.196531791906</v>
      </c>
      <c r="AN40" s="2">
        <f t="shared" si="54"/>
        <v>12709.325396825398</v>
      </c>
      <c r="AO40" s="2">
        <f t="shared" si="54"/>
        <v>8250.1776830135041</v>
      </c>
      <c r="AP40" s="2">
        <f t="shared" si="54"/>
        <v>6240.3411941796276</v>
      </c>
      <c r="AQ40" s="2">
        <f t="shared" si="54"/>
        <v>4286.5032792544007</v>
      </c>
      <c r="AR40" s="2">
        <f t="shared" si="54"/>
        <v>4947.8476821192062</v>
      </c>
      <c r="AS40" s="2">
        <f t="shared" si="54"/>
        <v>5467.3864147548366</v>
      </c>
      <c r="AT40" s="2">
        <f t="shared" si="54"/>
        <v>8377.8159602901869</v>
      </c>
      <c r="AU40" s="2">
        <f t="shared" si="54"/>
        <v>6341.1143532027236</v>
      </c>
      <c r="AV40" s="2">
        <f t="shared" si="54"/>
        <v>6501.0155721056199</v>
      </c>
      <c r="AW40" s="2">
        <f t="shared" si="54"/>
        <v>6742.1602787456441</v>
      </c>
      <c r="AX40" s="2" t="e">
        <f t="shared" si="54"/>
        <v>#VALUE!</v>
      </c>
      <c r="AY40" s="2" t="e">
        <f t="shared" si="54"/>
        <v>#VALUE!</v>
      </c>
      <c r="AZ40" s="2" t="e">
        <f t="shared" si="54"/>
        <v>#VALUE!</v>
      </c>
      <c r="BA40" s="2" t="e">
        <f t="shared" si="54"/>
        <v>#VALUE!</v>
      </c>
      <c r="BB40" s="2" t="e">
        <f t="shared" si="54"/>
        <v>#VALUE!</v>
      </c>
      <c r="BH40" s="14" t="s">
        <v>71</v>
      </c>
      <c r="BI40" s="23"/>
      <c r="BJ40" s="23">
        <f>STDEV(BJ103:BJ106)</f>
        <v>223054.24321018055</v>
      </c>
      <c r="BK40" s="23">
        <f t="shared" ref="BK40:CF40" si="55">STDEV(BK103:BK106)</f>
        <v>405938.25402890577</v>
      </c>
      <c r="BL40" s="23">
        <f t="shared" si="55"/>
        <v>113487.72084689513</v>
      </c>
      <c r="BM40" s="23">
        <f t="shared" si="55"/>
        <v>112390.88260921279</v>
      </c>
      <c r="BN40" s="23">
        <f t="shared" si="55"/>
        <v>35548.904328396595</v>
      </c>
      <c r="BO40" s="23">
        <f t="shared" si="55"/>
        <v>21117.4293546193</v>
      </c>
      <c r="BP40" s="23">
        <f t="shared" si="55"/>
        <v>14509.653100239881</v>
      </c>
      <c r="BQ40" s="23">
        <f t="shared" si="55"/>
        <v>11302.455704915514</v>
      </c>
      <c r="BR40" s="23">
        <f t="shared" si="55"/>
        <v>9738.7784927194625</v>
      </c>
      <c r="BS40" s="23">
        <f t="shared" si="55"/>
        <v>7899.9347360535066</v>
      </c>
      <c r="BT40" s="23">
        <f t="shared" si="55"/>
        <v>5106.9490870468944</v>
      </c>
      <c r="BU40" s="23">
        <f t="shared" si="55"/>
        <v>2869.9801193333337</v>
      </c>
      <c r="BV40" s="23">
        <f t="shared" si="55"/>
        <v>1859.2920604966689</v>
      </c>
      <c r="BW40" s="23">
        <f t="shared" si="55"/>
        <v>546.88034203060909</v>
      </c>
      <c r="BX40" s="23" t="e">
        <f t="shared" si="55"/>
        <v>#VALUE!</v>
      </c>
      <c r="BY40" s="23" t="e">
        <f t="shared" si="55"/>
        <v>#VALUE!</v>
      </c>
      <c r="BZ40" s="23" t="e">
        <f t="shared" si="55"/>
        <v>#VALUE!</v>
      </c>
      <c r="CA40" s="23" t="e">
        <f t="shared" si="55"/>
        <v>#VALUE!</v>
      </c>
      <c r="CB40" s="23" t="e">
        <f t="shared" si="55"/>
        <v>#VALUE!</v>
      </c>
      <c r="CC40" s="23" t="e">
        <f t="shared" si="55"/>
        <v>#VALUE!</v>
      </c>
      <c r="CD40" s="23" t="e">
        <f t="shared" si="55"/>
        <v>#VALUE!</v>
      </c>
      <c r="CE40" s="23" t="e">
        <f t="shared" si="55"/>
        <v>#VALUE!</v>
      </c>
      <c r="CF40" s="23" t="e">
        <f t="shared" si="55"/>
        <v>#VALUE!</v>
      </c>
      <c r="CI40" s="45">
        <v>4531.6191565893241</v>
      </c>
    </row>
    <row r="41" spans="1:87" x14ac:dyDescent="0.3">
      <c r="A41" s="4" t="s">
        <v>32</v>
      </c>
      <c r="B41" s="4" t="s">
        <v>32</v>
      </c>
      <c r="C41" s="1">
        <v>6.5000000000000002E-2</v>
      </c>
      <c r="D41" s="2">
        <v>6.6000000000000003E-2</v>
      </c>
      <c r="E41" s="2">
        <v>7.2999999999999995E-2</v>
      </c>
      <c r="F41" s="2">
        <v>8.7999999999999995E-2</v>
      </c>
      <c r="G41" s="2">
        <v>0.10199999999999999</v>
      </c>
      <c r="H41" s="2">
        <v>0.123</v>
      </c>
      <c r="I41" s="2">
        <v>0.154</v>
      </c>
      <c r="J41" s="2">
        <v>0.20399999999999999</v>
      </c>
      <c r="K41" s="2">
        <v>0.27400000000000002</v>
      </c>
      <c r="L41" s="2">
        <v>0.38100000000000001</v>
      </c>
      <c r="M41" s="2">
        <v>0.53100000000000003</v>
      </c>
      <c r="N41" s="2">
        <v>0.74099999999999999</v>
      </c>
      <c r="O41" s="2">
        <v>1.0780000000000001</v>
      </c>
      <c r="P41" s="2">
        <v>1.3779999999999999</v>
      </c>
      <c r="Q41" s="2">
        <v>1.8380000000000001</v>
      </c>
      <c r="R41" s="2">
        <v>2.1150000000000002</v>
      </c>
      <c r="S41" s="2">
        <v>2.504</v>
      </c>
      <c r="T41" s="2">
        <v>3.423</v>
      </c>
      <c r="U41" s="2" t="s">
        <v>139</v>
      </c>
      <c r="V41" s="2" t="s">
        <v>139</v>
      </c>
      <c r="W41" s="2" t="s">
        <v>139</v>
      </c>
      <c r="X41" s="2" t="s">
        <v>139</v>
      </c>
      <c r="Y41" s="2" t="s">
        <v>139</v>
      </c>
      <c r="Z41" s="2" t="s">
        <v>139</v>
      </c>
      <c r="AA41" s="3">
        <v>-83.341999999999999</v>
      </c>
      <c r="AB41" s="25"/>
      <c r="AD41" s="27" t="s">
        <v>33</v>
      </c>
      <c r="AE41" s="26"/>
      <c r="AF41" s="29">
        <f>(D125-D169)/(D45-D89)</f>
        <v>405653.84615384578</v>
      </c>
      <c r="AG41" s="29">
        <f t="shared" ref="AG41:BB41" si="56">(E125-E169)/(E45-E89)</f>
        <v>213682.92682926811</v>
      </c>
      <c r="AH41" s="29">
        <f t="shared" si="56"/>
        <v>109670.88607594934</v>
      </c>
      <c r="AI41" s="29">
        <f t="shared" si="56"/>
        <v>77280.373831775709</v>
      </c>
      <c r="AJ41" s="29">
        <f t="shared" si="56"/>
        <v>63486.301369863002</v>
      </c>
      <c r="AK41" s="29">
        <f t="shared" si="56"/>
        <v>49162.303664921463</v>
      </c>
      <c r="AL41" s="29">
        <f t="shared" si="56"/>
        <v>53179.824561403497</v>
      </c>
      <c r="AM41" s="29">
        <f t="shared" si="56"/>
        <v>45259.49367088607</v>
      </c>
      <c r="AN41" s="29">
        <f t="shared" si="56"/>
        <v>36190.860215053763</v>
      </c>
      <c r="AO41" s="29">
        <f t="shared" si="56"/>
        <v>25338.432122370938</v>
      </c>
      <c r="AP41" s="29">
        <f t="shared" si="56"/>
        <v>19450.204638472034</v>
      </c>
      <c r="AQ41" s="29">
        <f t="shared" si="56"/>
        <v>13397.473275024297</v>
      </c>
      <c r="AR41" s="29">
        <f t="shared" si="56"/>
        <v>8123.2394366197186</v>
      </c>
      <c r="AS41" s="29">
        <f t="shared" si="56"/>
        <v>7351.1374876360051</v>
      </c>
      <c r="AT41" s="29">
        <f t="shared" si="56"/>
        <v>12480.937251787134</v>
      </c>
      <c r="AU41" s="29">
        <f t="shared" si="56"/>
        <v>8254.5510644862698</v>
      </c>
      <c r="AV41" s="29">
        <f t="shared" si="56"/>
        <v>8195.6834532374105</v>
      </c>
      <c r="AW41" s="29">
        <f t="shared" si="56"/>
        <v>9003.6140224069386</v>
      </c>
      <c r="AX41" s="29">
        <f t="shared" si="56"/>
        <v>8960.4651162790706</v>
      </c>
      <c r="AY41" s="29">
        <f t="shared" si="56"/>
        <v>9680.723613274231</v>
      </c>
      <c r="AZ41" s="29">
        <f t="shared" si="56"/>
        <v>9288.1586622593823</v>
      </c>
      <c r="BA41" s="29">
        <f t="shared" si="56"/>
        <v>9051.5612489992</v>
      </c>
      <c r="BB41" s="29" t="e">
        <f t="shared" si="56"/>
        <v>#VALUE!</v>
      </c>
      <c r="BH41" s="13" t="s">
        <v>72</v>
      </c>
      <c r="BI41" s="22"/>
      <c r="BJ41" s="22">
        <f>AVERAGE(BJ107:BJ110)</f>
        <v>65466.577540106911</v>
      </c>
      <c r="BK41" s="22">
        <f t="shared" ref="BK41:CF41" si="57">AVERAGE(BK107:BK110)</f>
        <v>18024.087773979201</v>
      </c>
      <c r="BL41" s="22">
        <f t="shared" si="57"/>
        <v>17924.93231548903</v>
      </c>
      <c r="BM41" s="22">
        <f t="shared" si="57"/>
        <v>26483.573986936877</v>
      </c>
      <c r="BN41" s="22">
        <f t="shared" si="57"/>
        <v>32630.333858241538</v>
      </c>
      <c r="BO41" s="22">
        <f t="shared" si="57"/>
        <v>32857.709986764385</v>
      </c>
      <c r="BP41" s="22">
        <f t="shared" si="57"/>
        <v>32838.01734511953</v>
      </c>
      <c r="BQ41" s="22">
        <f t="shared" si="57"/>
        <v>30872.601616222062</v>
      </c>
      <c r="BR41" s="22">
        <f t="shared" si="57"/>
        <v>28448.587426514001</v>
      </c>
      <c r="BS41" s="22">
        <f t="shared" si="57"/>
        <v>22056.91256632928</v>
      </c>
      <c r="BT41" s="22">
        <f t="shared" si="57"/>
        <v>14395.523597378147</v>
      </c>
      <c r="BU41" s="22">
        <f t="shared" si="57"/>
        <v>10795.455149766469</v>
      </c>
      <c r="BV41" s="22">
        <f t="shared" si="57"/>
        <v>7814.6492501604143</v>
      </c>
      <c r="BW41" s="22">
        <f t="shared" si="57"/>
        <v>5000.9275387814323</v>
      </c>
      <c r="BX41" s="22" t="e">
        <f t="shared" si="57"/>
        <v>#VALUE!</v>
      </c>
      <c r="BY41" s="22" t="e">
        <f t="shared" si="57"/>
        <v>#VALUE!</v>
      </c>
      <c r="BZ41" s="22" t="e">
        <f t="shared" si="57"/>
        <v>#VALUE!</v>
      </c>
      <c r="CA41" s="22" t="e">
        <f t="shared" si="57"/>
        <v>#VALUE!</v>
      </c>
      <c r="CB41" s="22" t="e">
        <f t="shared" si="57"/>
        <v>#VALUE!</v>
      </c>
      <c r="CC41" s="22" t="e">
        <f t="shared" si="57"/>
        <v>#VALUE!</v>
      </c>
      <c r="CD41" s="22" t="e">
        <f t="shared" si="57"/>
        <v>#VALUE!</v>
      </c>
      <c r="CE41" s="22" t="e">
        <f t="shared" si="57"/>
        <v>#VALUE!</v>
      </c>
      <c r="CF41" s="22" t="e">
        <f t="shared" si="57"/>
        <v>#VALUE!</v>
      </c>
      <c r="CH41" t="s">
        <v>105</v>
      </c>
      <c r="CI41" s="44">
        <v>52602.099923621638</v>
      </c>
    </row>
    <row r="42" spans="1:87" ht="15" thickBot="1" x14ac:dyDescent="0.35">
      <c r="A42" s="4" t="s">
        <v>32</v>
      </c>
      <c r="B42" s="4" t="s">
        <v>32</v>
      </c>
      <c r="C42" s="1">
        <v>6.7000000000000004E-2</v>
      </c>
      <c r="D42" s="2">
        <v>6.7000000000000004E-2</v>
      </c>
      <c r="E42" s="2">
        <v>7.5999999999999998E-2</v>
      </c>
      <c r="F42" s="2">
        <v>8.6999999999999994E-2</v>
      </c>
      <c r="G42" s="2">
        <v>0.10100000000000001</v>
      </c>
      <c r="H42" s="2">
        <v>0.11899999999999999</v>
      </c>
      <c r="I42" s="2">
        <v>0.14699999999999999</v>
      </c>
      <c r="J42" s="2">
        <v>0.187</v>
      </c>
      <c r="K42" s="2">
        <v>0.25</v>
      </c>
      <c r="L42" s="2">
        <v>0.32900000000000001</v>
      </c>
      <c r="M42" s="2">
        <v>0.44400000000000001</v>
      </c>
      <c r="N42" s="2">
        <v>0.60699999999999998</v>
      </c>
      <c r="O42" s="2">
        <v>0.83599999999999997</v>
      </c>
      <c r="P42" s="2">
        <v>1.0549999999999999</v>
      </c>
      <c r="Q42" s="2">
        <v>1.256</v>
      </c>
      <c r="R42" s="2">
        <v>1.591</v>
      </c>
      <c r="S42" s="2">
        <v>1.9790000000000001</v>
      </c>
      <c r="T42" s="2">
        <v>2.5960000000000001</v>
      </c>
      <c r="U42" s="2">
        <v>3.46</v>
      </c>
      <c r="V42" s="2" t="s">
        <v>139</v>
      </c>
      <c r="W42" s="2" t="s">
        <v>139</v>
      </c>
      <c r="X42" s="2" t="s">
        <v>139</v>
      </c>
      <c r="Y42" s="2" t="s">
        <v>139</v>
      </c>
      <c r="Z42" s="2" t="s">
        <v>139</v>
      </c>
      <c r="AA42" s="3" t="s">
        <v>139</v>
      </c>
      <c r="AB42" s="25"/>
      <c r="AD42" s="27" t="s">
        <v>33</v>
      </c>
      <c r="AE42" s="26"/>
      <c r="AF42" s="29">
        <f>(D126-D169)/(D46-D89)</f>
        <v>263264.70588235272</v>
      </c>
      <c r="AG42" s="29">
        <f t="shared" ref="AG42:BB42" si="58">(E126-E169)/(E46-E89)</f>
        <v>152102.04081632657</v>
      </c>
      <c r="AH42" s="29">
        <f t="shared" si="58"/>
        <v>90063.157894736811</v>
      </c>
      <c r="AI42" s="29">
        <f t="shared" si="58"/>
        <v>68343.511450381673</v>
      </c>
      <c r="AJ42" s="29">
        <f t="shared" si="58"/>
        <v>57578.651685393263</v>
      </c>
      <c r="AK42" s="29">
        <f t="shared" si="58"/>
        <v>40123.456790123455</v>
      </c>
      <c r="AL42" s="29">
        <f t="shared" si="58"/>
        <v>32623.563218390806</v>
      </c>
      <c r="AM42" s="29">
        <f t="shared" si="58"/>
        <v>26790.983606557376</v>
      </c>
      <c r="AN42" s="29">
        <f t="shared" si="58"/>
        <v>16541.223404255317</v>
      </c>
      <c r="AO42" s="29">
        <f t="shared" si="58"/>
        <v>10484.668644906033</v>
      </c>
      <c r="AP42" s="29">
        <f t="shared" si="58"/>
        <v>6886.2001308044473</v>
      </c>
      <c r="AQ42" s="29">
        <f t="shared" si="58"/>
        <v>6524.7477174435371</v>
      </c>
      <c r="AR42" s="29">
        <f t="shared" si="58"/>
        <v>5831.9610778443121</v>
      </c>
      <c r="AS42" s="29">
        <f t="shared" si="58"/>
        <v>5089.0223921354454</v>
      </c>
      <c r="AT42" s="29">
        <f t="shared" si="58"/>
        <v>8483.3107803337862</v>
      </c>
      <c r="AU42" s="29">
        <f t="shared" si="58"/>
        <v>6793.2826127296339</v>
      </c>
      <c r="AV42" s="29">
        <f t="shared" si="58"/>
        <v>7184.6381093057607</v>
      </c>
      <c r="AW42" s="29">
        <f t="shared" si="58"/>
        <v>7250.8630609896436</v>
      </c>
      <c r="AX42" s="29">
        <f t="shared" si="58"/>
        <v>7671.1675933280385</v>
      </c>
      <c r="AY42" s="29">
        <f t="shared" si="58"/>
        <v>7565.1035065483738</v>
      </c>
      <c r="AZ42" s="29" t="e">
        <f t="shared" si="58"/>
        <v>#VALUE!</v>
      </c>
      <c r="BA42" s="29" t="e">
        <f t="shared" si="58"/>
        <v>#VALUE!</v>
      </c>
      <c r="BB42" s="29" t="e">
        <f t="shared" si="58"/>
        <v>#VALUE!</v>
      </c>
      <c r="BH42" s="14" t="s">
        <v>73</v>
      </c>
      <c r="BI42" s="23"/>
      <c r="BJ42" s="23">
        <f>STDEV(BJ107:BJ110)</f>
        <v>118806.6400921657</v>
      </c>
      <c r="BK42" s="23">
        <f t="shared" ref="BK42:CF42" si="59">STDEV(BK107:BK110)</f>
        <v>15516.043464595185</v>
      </c>
      <c r="BL42" s="23">
        <f t="shared" si="59"/>
        <v>3136.2243780984181</v>
      </c>
      <c r="BM42" s="23">
        <f t="shared" si="59"/>
        <v>6947.9033577173432</v>
      </c>
      <c r="BN42" s="23">
        <f t="shared" si="59"/>
        <v>3366.1771272752135</v>
      </c>
      <c r="BO42" s="23">
        <f t="shared" si="59"/>
        <v>2688.4995966758943</v>
      </c>
      <c r="BP42" s="23">
        <f t="shared" si="59"/>
        <v>1254.2227163078016</v>
      </c>
      <c r="BQ42" s="23">
        <f t="shared" si="59"/>
        <v>1662.0504587515795</v>
      </c>
      <c r="BR42" s="23">
        <f t="shared" si="59"/>
        <v>939.82793976992639</v>
      </c>
      <c r="BS42" s="23">
        <f t="shared" si="59"/>
        <v>838.48637671903282</v>
      </c>
      <c r="BT42" s="23">
        <f t="shared" si="59"/>
        <v>805.9283036522429</v>
      </c>
      <c r="BU42" s="23">
        <f t="shared" si="59"/>
        <v>772.55194345112329</v>
      </c>
      <c r="BV42" s="23">
        <f t="shared" si="59"/>
        <v>514.11686414223118</v>
      </c>
      <c r="BW42" s="23">
        <f t="shared" si="59"/>
        <v>441.89979076882457</v>
      </c>
      <c r="BX42" s="23" t="e">
        <f t="shared" si="59"/>
        <v>#VALUE!</v>
      </c>
      <c r="BY42" s="23" t="e">
        <f t="shared" si="59"/>
        <v>#VALUE!</v>
      </c>
      <c r="BZ42" s="23" t="e">
        <f t="shared" si="59"/>
        <v>#VALUE!</v>
      </c>
      <c r="CA42" s="23" t="e">
        <f t="shared" si="59"/>
        <v>#VALUE!</v>
      </c>
      <c r="CB42" s="23" t="e">
        <f t="shared" si="59"/>
        <v>#VALUE!</v>
      </c>
      <c r="CC42" s="23" t="e">
        <f t="shared" si="59"/>
        <v>#VALUE!</v>
      </c>
      <c r="CD42" s="23" t="e">
        <f t="shared" si="59"/>
        <v>#VALUE!</v>
      </c>
      <c r="CE42" s="23" t="e">
        <f t="shared" si="59"/>
        <v>#VALUE!</v>
      </c>
      <c r="CF42" s="23" t="e">
        <f t="shared" si="59"/>
        <v>#VALUE!</v>
      </c>
      <c r="CI42" s="45">
        <v>10786.461549571728</v>
      </c>
    </row>
    <row r="43" spans="1:87" x14ac:dyDescent="0.3">
      <c r="A43" s="4" t="s">
        <v>32</v>
      </c>
      <c r="B43" s="4" t="s">
        <v>32</v>
      </c>
      <c r="C43" s="1">
        <v>6.6000000000000003E-2</v>
      </c>
      <c r="D43" s="2">
        <v>6.8000000000000005E-2</v>
      </c>
      <c r="E43" s="2">
        <v>7.2999999999999995E-2</v>
      </c>
      <c r="F43" s="2">
        <v>8.5000000000000006E-2</v>
      </c>
      <c r="G43" s="2">
        <v>9.5000000000000001E-2</v>
      </c>
      <c r="H43" s="2">
        <v>0.113</v>
      </c>
      <c r="I43" s="2">
        <v>0.13800000000000001</v>
      </c>
      <c r="J43" s="2">
        <v>0.17399999999999999</v>
      </c>
      <c r="K43" s="2">
        <v>0.22600000000000001</v>
      </c>
      <c r="L43" s="2">
        <v>0.30199999999999999</v>
      </c>
      <c r="M43" s="2">
        <v>0.40500000000000003</v>
      </c>
      <c r="N43" s="2">
        <v>0.55800000000000005</v>
      </c>
      <c r="O43" s="2">
        <v>0.78</v>
      </c>
      <c r="P43" s="2">
        <v>0.94099999999999995</v>
      </c>
      <c r="Q43" s="2">
        <v>1.2709999999999999</v>
      </c>
      <c r="R43" s="2">
        <v>1.413</v>
      </c>
      <c r="S43" s="2">
        <v>1.9219999999999999</v>
      </c>
      <c r="T43" s="2">
        <v>2.3359999999999999</v>
      </c>
      <c r="U43" s="2">
        <v>3.02</v>
      </c>
      <c r="V43" s="2" t="s">
        <v>139</v>
      </c>
      <c r="W43" s="2" t="s">
        <v>139</v>
      </c>
      <c r="X43" s="2" t="s">
        <v>139</v>
      </c>
      <c r="Y43" s="2" t="s">
        <v>139</v>
      </c>
      <c r="Z43" s="2" t="s">
        <v>139</v>
      </c>
      <c r="AA43" s="3" t="s">
        <v>139</v>
      </c>
      <c r="AB43" s="25"/>
      <c r="AD43" s="27" t="s">
        <v>33</v>
      </c>
      <c r="AE43" s="26"/>
      <c r="AF43" s="29">
        <f>(D127-D169)/(D47-D89)</f>
        <v>226815.78947368401</v>
      </c>
      <c r="AG43" s="29">
        <f t="shared" ref="AG43:BB43" si="60">(E127-E169)/(E47-E89)</f>
        <v>122476.92307692308</v>
      </c>
      <c r="AH43" s="29">
        <f t="shared" si="60"/>
        <v>67479.674796747975</v>
      </c>
      <c r="AI43" s="29">
        <f t="shared" si="60"/>
        <v>54664.804469273746</v>
      </c>
      <c r="AJ43" s="29">
        <f t="shared" si="60"/>
        <v>34841.085271317832</v>
      </c>
      <c r="AK43" s="29">
        <f t="shared" si="60"/>
        <v>28075.949367088608</v>
      </c>
      <c r="AL43" s="29">
        <f t="shared" si="60"/>
        <v>20940.068493150688</v>
      </c>
      <c r="AM43" s="29">
        <f t="shared" si="60"/>
        <v>11338.636363636362</v>
      </c>
      <c r="AN43" s="29">
        <f t="shared" si="60"/>
        <v>7279.0178571428569</v>
      </c>
      <c r="AO43" s="29">
        <f t="shared" si="60"/>
        <v>5577.3466177241744</v>
      </c>
      <c r="AP43" s="29">
        <f t="shared" si="60"/>
        <v>3953.4338358458958</v>
      </c>
      <c r="AQ43" s="29">
        <f t="shared" si="60"/>
        <v>3942.7348140219428</v>
      </c>
      <c r="AR43" s="29">
        <f t="shared" si="60"/>
        <v>3899.4698205546492</v>
      </c>
      <c r="AS43" s="29">
        <f t="shared" si="60"/>
        <v>4627.2232304900181</v>
      </c>
      <c r="AT43" s="29">
        <f t="shared" si="60"/>
        <v>6652.0670714079224</v>
      </c>
      <c r="AU43" s="29">
        <f t="shared" si="60"/>
        <v>5514.0154573768605</v>
      </c>
      <c r="AV43" s="29">
        <f t="shared" si="60"/>
        <v>5686.6428705617127</v>
      </c>
      <c r="AW43" s="29">
        <f t="shared" si="60"/>
        <v>5519.2847642973247</v>
      </c>
      <c r="AX43" s="29" t="e">
        <f t="shared" si="60"/>
        <v>#VALUE!</v>
      </c>
      <c r="AY43" s="29" t="e">
        <f t="shared" si="60"/>
        <v>#VALUE!</v>
      </c>
      <c r="AZ43" s="29" t="e">
        <f t="shared" si="60"/>
        <v>#VALUE!</v>
      </c>
      <c r="BA43" s="29" t="e">
        <f t="shared" si="60"/>
        <v>#VALUE!</v>
      </c>
      <c r="BB43" s="29" t="e">
        <f t="shared" si="60"/>
        <v>#VALUE!</v>
      </c>
      <c r="BH43" s="13" t="s">
        <v>74</v>
      </c>
      <c r="BI43" s="22"/>
      <c r="BJ43" s="22">
        <f>AVERAGE(BJ111:BJ114)</f>
        <v>25786.799887419067</v>
      </c>
      <c r="BK43" s="22">
        <f t="shared" ref="BK43:CF43" si="61">AVERAGE(BK111:BK114)</f>
        <v>15756.908747088775</v>
      </c>
      <c r="BL43" s="22">
        <f t="shared" si="61"/>
        <v>8587.9626234654534</v>
      </c>
      <c r="BM43" s="22">
        <f t="shared" si="61"/>
        <v>23127.405502346897</v>
      </c>
      <c r="BN43" s="22">
        <f t="shared" si="61"/>
        <v>21288.814620613586</v>
      </c>
      <c r="BO43" s="22">
        <f t="shared" si="61"/>
        <v>26210.009195680548</v>
      </c>
      <c r="BP43" s="22">
        <f t="shared" si="61"/>
        <v>23545.343013105914</v>
      </c>
      <c r="BQ43" s="22">
        <f t="shared" si="61"/>
        <v>21220.553610657327</v>
      </c>
      <c r="BR43" s="22">
        <f t="shared" si="61"/>
        <v>16279.171049574072</v>
      </c>
      <c r="BS43" s="22">
        <f t="shared" si="61"/>
        <v>11578.562339172189</v>
      </c>
      <c r="BT43" s="22">
        <f t="shared" si="61"/>
        <v>6889.853946811405</v>
      </c>
      <c r="BU43" s="22">
        <f t="shared" si="61"/>
        <v>4539.6283070618811</v>
      </c>
      <c r="BV43" s="22">
        <f t="shared" si="61"/>
        <v>3623.0616971446339</v>
      </c>
      <c r="BW43" s="22">
        <f t="shared" si="61"/>
        <v>2887.3339482284923</v>
      </c>
      <c r="BX43" s="22" t="e">
        <f t="shared" si="61"/>
        <v>#VALUE!</v>
      </c>
      <c r="BY43" s="22" t="e">
        <f t="shared" si="61"/>
        <v>#VALUE!</v>
      </c>
      <c r="BZ43" s="22" t="e">
        <f t="shared" si="61"/>
        <v>#VALUE!</v>
      </c>
      <c r="CA43" s="22" t="e">
        <f t="shared" si="61"/>
        <v>#VALUE!</v>
      </c>
      <c r="CB43" s="22" t="e">
        <f t="shared" si="61"/>
        <v>#VALUE!</v>
      </c>
      <c r="CC43" s="22" t="e">
        <f t="shared" si="61"/>
        <v>#VALUE!</v>
      </c>
      <c r="CD43" s="22" t="e">
        <f t="shared" si="61"/>
        <v>#VALUE!</v>
      </c>
      <c r="CE43" s="22" t="e">
        <f t="shared" si="61"/>
        <v>#VALUE!</v>
      </c>
      <c r="CF43" s="22" t="e">
        <f t="shared" si="61"/>
        <v>#VALUE!</v>
      </c>
      <c r="CH43" t="s">
        <v>106</v>
      </c>
      <c r="CI43" s="44">
        <v>54014.896382679661</v>
      </c>
    </row>
    <row r="44" spans="1:87" ht="15" thickBot="1" x14ac:dyDescent="0.35">
      <c r="A44" s="32" t="s">
        <v>32</v>
      </c>
      <c r="B44" s="32" t="s">
        <v>32</v>
      </c>
      <c r="C44" s="31">
        <v>7.0000000000000007E-2</v>
      </c>
      <c r="D44" s="33">
        <v>7.0000000000000007E-2</v>
      </c>
      <c r="E44" s="33">
        <v>7.5999999999999998E-2</v>
      </c>
      <c r="F44" s="33">
        <v>8.6999999999999994E-2</v>
      </c>
      <c r="G44" s="33">
        <v>0.1</v>
      </c>
      <c r="H44" s="33">
        <v>0.11600000000000001</v>
      </c>
      <c r="I44" s="33">
        <v>0.14099999999999999</v>
      </c>
      <c r="J44" s="33">
        <v>0.17699999999999999</v>
      </c>
      <c r="K44" s="33">
        <v>0.23100000000000001</v>
      </c>
      <c r="L44" s="2">
        <v>0.31</v>
      </c>
      <c r="M44" s="2">
        <v>0.41099999999999998</v>
      </c>
      <c r="N44" s="2">
        <v>0.55800000000000005</v>
      </c>
      <c r="O44" s="2">
        <v>0.78100000000000003</v>
      </c>
      <c r="P44" s="2">
        <v>0.96299999999999997</v>
      </c>
      <c r="Q44" s="2">
        <v>1.169</v>
      </c>
      <c r="R44" s="2">
        <v>1.371</v>
      </c>
      <c r="S44" s="33">
        <v>1.863</v>
      </c>
      <c r="T44" s="33">
        <v>2.282</v>
      </c>
      <c r="U44" s="33">
        <v>2.7930000000000001</v>
      </c>
      <c r="V44" s="33" t="s">
        <v>139</v>
      </c>
      <c r="W44" s="33" t="s">
        <v>139</v>
      </c>
      <c r="X44" s="33" t="s">
        <v>139</v>
      </c>
      <c r="Y44" s="33" t="s">
        <v>139</v>
      </c>
      <c r="Z44" s="33" t="s">
        <v>139</v>
      </c>
      <c r="AA44" s="34" t="s">
        <v>139</v>
      </c>
      <c r="AB44" s="25"/>
      <c r="AD44" s="27" t="s">
        <v>33</v>
      </c>
      <c r="AE44" s="26"/>
      <c r="AF44" s="29">
        <f>(D128-D169)/(D48-D89)</f>
        <v>30499.999999999975</v>
      </c>
      <c r="AG44" s="29">
        <f t="shared" ref="AG44:BB44" si="62">(E128-E169)/(E48-E89)</f>
        <v>39666.666666666628</v>
      </c>
      <c r="AH44" s="29">
        <f t="shared" si="62"/>
        <v>94666.666666666584</v>
      </c>
      <c r="AI44" s="29">
        <f t="shared" si="62"/>
        <v>-824999.9999999993</v>
      </c>
      <c r="AJ44" s="29">
        <f t="shared" si="62"/>
        <v>-336833.33333333459</v>
      </c>
      <c r="AK44" s="29">
        <f t="shared" si="62"/>
        <v>-134000.00000000061</v>
      </c>
      <c r="AL44" s="29">
        <f t="shared" si="62"/>
        <v>-200625.00000000052</v>
      </c>
      <c r="AM44" s="29">
        <f t="shared" si="62"/>
        <v>-236500.00000000035</v>
      </c>
      <c r="AN44" s="29">
        <f t="shared" si="62"/>
        <v>-75350.000000000044</v>
      </c>
      <c r="AO44" s="29">
        <f t="shared" si="62"/>
        <v>-73920.000000000015</v>
      </c>
      <c r="AP44" s="29">
        <f t="shared" si="62"/>
        <v>-109608.69565217395</v>
      </c>
      <c r="AQ44" s="29">
        <f t="shared" si="62"/>
        <v>-32518.518518518558</v>
      </c>
      <c r="AR44" s="29">
        <f t="shared" si="62"/>
        <v>-49107.142857142913</v>
      </c>
      <c r="AS44" s="29">
        <f t="shared" si="62"/>
        <v>-20842.105263157908</v>
      </c>
      <c r="AT44" s="29">
        <f t="shared" si="62"/>
        <v>-258934.78260869574</v>
      </c>
      <c r="AU44" s="29">
        <f t="shared" si="62"/>
        <v>-31072.727272727276</v>
      </c>
      <c r="AV44" s="29">
        <f t="shared" si="62"/>
        <v>-35931.034482758609</v>
      </c>
      <c r="AW44" s="29">
        <f t="shared" si="62"/>
        <v>-28448.275862068953</v>
      </c>
      <c r="AX44" s="29">
        <f t="shared" si="62"/>
        <v>-72470.588235294083</v>
      </c>
      <c r="AY44" s="29">
        <f t="shared" si="62"/>
        <v>-34142.857142857152</v>
      </c>
      <c r="AZ44" s="29">
        <f t="shared" si="62"/>
        <v>-48302.325581395351</v>
      </c>
      <c r="BA44" s="29">
        <f t="shared" si="62"/>
        <v>-60787.234042553195</v>
      </c>
      <c r="BB44" s="29">
        <f t="shared" si="62"/>
        <v>-36773.584905660362</v>
      </c>
      <c r="BH44" s="14" t="s">
        <v>75</v>
      </c>
      <c r="BI44" s="23"/>
      <c r="BJ44" s="23">
        <f>STDEV(BJ111:BJ114)</f>
        <v>100977.00954509301</v>
      </c>
      <c r="BK44" s="23">
        <f t="shared" ref="BK44:CF44" si="63">STDEV(BK111:BK114)</f>
        <v>37570.918368371982</v>
      </c>
      <c r="BL44" s="23">
        <f t="shared" si="63"/>
        <v>13405.064900838208</v>
      </c>
      <c r="BM44" s="23">
        <f t="shared" si="63"/>
        <v>10198.518796023445</v>
      </c>
      <c r="BN44" s="23">
        <f t="shared" si="63"/>
        <v>17167.37756454125</v>
      </c>
      <c r="BO44" s="23">
        <f t="shared" si="63"/>
        <v>22426.752478188693</v>
      </c>
      <c r="BP44" s="23">
        <f t="shared" si="63"/>
        <v>23811.207811755819</v>
      </c>
      <c r="BQ44" s="23">
        <f t="shared" si="63"/>
        <v>21616.946868431827</v>
      </c>
      <c r="BR44" s="23">
        <f t="shared" si="63"/>
        <v>18693.837554867943</v>
      </c>
      <c r="BS44" s="23">
        <f t="shared" si="63"/>
        <v>13455.090418688804</v>
      </c>
      <c r="BT44" s="23">
        <f t="shared" si="63"/>
        <v>10454.148703680652</v>
      </c>
      <c r="BU44" s="23">
        <f t="shared" si="63"/>
        <v>6457.2325714554672</v>
      </c>
      <c r="BV44" s="23">
        <f t="shared" si="63"/>
        <v>3752.5850591112448</v>
      </c>
      <c r="BW44" s="23">
        <f t="shared" si="63"/>
        <v>3111.3435697218347</v>
      </c>
      <c r="BX44" s="23" t="e">
        <f t="shared" si="63"/>
        <v>#VALUE!</v>
      </c>
      <c r="BY44" s="23" t="e">
        <f t="shared" si="63"/>
        <v>#VALUE!</v>
      </c>
      <c r="BZ44" s="23" t="e">
        <f t="shared" si="63"/>
        <v>#VALUE!</v>
      </c>
      <c r="CA44" s="23" t="e">
        <f t="shared" si="63"/>
        <v>#VALUE!</v>
      </c>
      <c r="CB44" s="23" t="e">
        <f t="shared" si="63"/>
        <v>#VALUE!</v>
      </c>
      <c r="CC44" s="23" t="e">
        <f t="shared" si="63"/>
        <v>#VALUE!</v>
      </c>
      <c r="CD44" s="23" t="e">
        <f t="shared" si="63"/>
        <v>#VALUE!</v>
      </c>
      <c r="CE44" s="23" t="e">
        <f t="shared" si="63"/>
        <v>#VALUE!</v>
      </c>
      <c r="CF44" s="23" t="e">
        <f t="shared" si="63"/>
        <v>#VALUE!</v>
      </c>
      <c r="CI44" s="45">
        <v>10137.176806920446</v>
      </c>
    </row>
    <row r="45" spans="1:87" x14ac:dyDescent="0.3">
      <c r="A45" s="27" t="s">
        <v>33</v>
      </c>
      <c r="B45" s="27" t="s">
        <v>33</v>
      </c>
      <c r="C45" s="26">
        <v>6.6000000000000003E-2</v>
      </c>
      <c r="D45" s="29">
        <v>6.7000000000000004E-2</v>
      </c>
      <c r="E45" s="29">
        <v>7.0000000000000007E-2</v>
      </c>
      <c r="F45" s="29">
        <v>0.08</v>
      </c>
      <c r="G45" s="29">
        <v>8.5999999999999993E-2</v>
      </c>
      <c r="H45" s="29">
        <v>9.6000000000000002E-2</v>
      </c>
      <c r="I45" s="29">
        <v>0.105</v>
      </c>
      <c r="J45" s="29">
        <v>0.115</v>
      </c>
      <c r="K45" s="29">
        <v>0.13700000000000001</v>
      </c>
      <c r="L45" s="29">
        <v>0.151</v>
      </c>
      <c r="M45" s="29">
        <v>0.19</v>
      </c>
      <c r="N45" s="51">
        <v>0.24299999999999999</v>
      </c>
      <c r="O45" s="29">
        <v>0.314</v>
      </c>
      <c r="P45" s="29">
        <v>0.41199999999999998</v>
      </c>
      <c r="Q45" s="29">
        <v>0.56299999999999994</v>
      </c>
      <c r="R45" s="29">
        <v>0.69099999999999995</v>
      </c>
      <c r="S45" s="29">
        <v>0.874</v>
      </c>
      <c r="T45" s="29">
        <v>1.109</v>
      </c>
      <c r="U45" s="29">
        <v>1.45</v>
      </c>
      <c r="V45" s="29">
        <v>1.7909999999999999</v>
      </c>
      <c r="W45" s="29">
        <v>2.161</v>
      </c>
      <c r="X45" s="29">
        <v>2.65</v>
      </c>
      <c r="Y45" s="29">
        <v>3.2040000000000002</v>
      </c>
      <c r="Z45" s="29" t="s">
        <v>139</v>
      </c>
      <c r="AA45" s="30" t="s">
        <v>139</v>
      </c>
      <c r="AB45" s="25"/>
      <c r="AD45" s="4" t="s">
        <v>34</v>
      </c>
      <c r="AE45" s="1"/>
      <c r="AF45" s="2">
        <f>(D129-D169)/(D49-D89)</f>
        <v>290911.76470588212</v>
      </c>
      <c r="AG45" s="2">
        <f t="shared" ref="AG45:BB45" si="64">(E129-E169)/(E49-E89)</f>
        <v>145631.57894736843</v>
      </c>
      <c r="AH45" s="2">
        <f t="shared" si="64"/>
        <v>83588.785046728983</v>
      </c>
      <c r="AI45" s="2">
        <f t="shared" si="64"/>
        <v>60536.423841059594</v>
      </c>
      <c r="AJ45" s="2">
        <f t="shared" si="64"/>
        <v>48234.513274336277</v>
      </c>
      <c r="AK45" s="2">
        <f t="shared" si="64"/>
        <v>33123.919308357348</v>
      </c>
      <c r="AL45" s="2">
        <f t="shared" si="64"/>
        <v>26825.367647058822</v>
      </c>
      <c r="AM45" s="2">
        <f t="shared" si="64"/>
        <v>17101.895734597154</v>
      </c>
      <c r="AN45" s="2">
        <f t="shared" si="64"/>
        <v>8996.0567823343845</v>
      </c>
      <c r="AO45" s="2">
        <f t="shared" si="64"/>
        <v>7057.8976953344581</v>
      </c>
      <c r="AP45" s="2">
        <f t="shared" si="64"/>
        <v>5295.2416635443988</v>
      </c>
      <c r="AQ45" s="2">
        <f t="shared" si="64"/>
        <v>5121.1473909063161</v>
      </c>
      <c r="AR45" s="2">
        <f t="shared" si="64"/>
        <v>4656.7982456140344</v>
      </c>
      <c r="AS45" s="2">
        <f t="shared" si="64"/>
        <v>5058.6011342155016</v>
      </c>
      <c r="AT45" s="2">
        <f t="shared" si="64"/>
        <v>7174.7993579454251</v>
      </c>
      <c r="AU45" s="2">
        <f t="shared" si="64"/>
        <v>5395.7462062373042</v>
      </c>
      <c r="AV45" s="2">
        <f t="shared" si="64"/>
        <v>5592.7145901956992</v>
      </c>
      <c r="AW45" s="2">
        <f t="shared" si="64"/>
        <v>5889.6200032900151</v>
      </c>
      <c r="AX45" s="2" t="e">
        <f t="shared" si="64"/>
        <v>#VALUE!</v>
      </c>
      <c r="AY45" s="2" t="e">
        <f t="shared" si="64"/>
        <v>#VALUE!</v>
      </c>
      <c r="AZ45" s="2" t="e">
        <f t="shared" si="64"/>
        <v>#VALUE!</v>
      </c>
      <c r="BA45" s="2" t="e">
        <f t="shared" si="64"/>
        <v>#VALUE!</v>
      </c>
      <c r="BB45" s="2" t="e">
        <f t="shared" si="64"/>
        <v>#VALUE!</v>
      </c>
      <c r="BH45" s="13" t="s">
        <v>76</v>
      </c>
      <c r="BI45" s="22"/>
      <c r="BJ45" s="22">
        <f>AVERAGE(BJ115:BJ118)</f>
        <v>95553.13999725756</v>
      </c>
      <c r="BK45" s="22">
        <f t="shared" ref="BK45:CF45" si="65">AVERAGE(BK115:BK118)</f>
        <v>61667.372489055837</v>
      </c>
      <c r="BL45" s="22">
        <f t="shared" si="65"/>
        <v>44850.143239429184</v>
      </c>
      <c r="BM45" s="22">
        <f t="shared" si="65"/>
        <v>51844.46089071755</v>
      </c>
      <c r="BN45" s="22">
        <f t="shared" si="65"/>
        <v>53332.284332050382</v>
      </c>
      <c r="BO45" s="22">
        <f t="shared" si="65"/>
        <v>52697.698290022228</v>
      </c>
      <c r="BP45" s="22">
        <f t="shared" si="65"/>
        <v>49597.008723314095</v>
      </c>
      <c r="BQ45" s="22">
        <f t="shared" si="65"/>
        <v>44779.056008186082</v>
      </c>
      <c r="BR45" s="22">
        <f t="shared" si="65"/>
        <v>43204.149201661668</v>
      </c>
      <c r="BS45" s="22">
        <f t="shared" si="65"/>
        <v>39123.702751821445</v>
      </c>
      <c r="BT45" s="22">
        <f t="shared" si="65"/>
        <v>32788.086133813573</v>
      </c>
      <c r="BU45" s="22">
        <f t="shared" si="65"/>
        <v>25025.90597082147</v>
      </c>
      <c r="BV45" s="22">
        <f t="shared" si="65"/>
        <v>17286.71726462038</v>
      </c>
      <c r="BW45" s="22">
        <f t="shared" si="65"/>
        <v>14313.387297475112</v>
      </c>
      <c r="BX45" s="22" t="e">
        <f t="shared" si="65"/>
        <v>#VALUE!</v>
      </c>
      <c r="BY45" s="22" t="e">
        <f t="shared" si="65"/>
        <v>#VALUE!</v>
      </c>
      <c r="BZ45" s="22" t="e">
        <f t="shared" si="65"/>
        <v>#VALUE!</v>
      </c>
      <c r="CA45" s="22" t="e">
        <f t="shared" si="65"/>
        <v>#VALUE!</v>
      </c>
      <c r="CB45" s="22" t="e">
        <f t="shared" si="65"/>
        <v>#VALUE!</v>
      </c>
      <c r="CC45" s="22" t="e">
        <f t="shared" si="65"/>
        <v>#VALUE!</v>
      </c>
      <c r="CD45" s="22" t="e">
        <f t="shared" si="65"/>
        <v>#VALUE!</v>
      </c>
      <c r="CE45" s="22" t="e">
        <f t="shared" si="65"/>
        <v>#VALUE!</v>
      </c>
      <c r="CF45" s="22" t="e">
        <f t="shared" si="65"/>
        <v>#VALUE!</v>
      </c>
      <c r="CH45" t="s">
        <v>107</v>
      </c>
      <c r="CI45" s="44">
        <v>71677.134351665009</v>
      </c>
    </row>
    <row r="46" spans="1:87" ht="15" thickBot="1" x14ac:dyDescent="0.35">
      <c r="A46" s="27" t="s">
        <v>33</v>
      </c>
      <c r="B46" s="27" t="s">
        <v>33</v>
      </c>
      <c r="C46" s="26">
        <v>6.6000000000000003E-2</v>
      </c>
      <c r="D46" s="29">
        <v>6.9000000000000006E-2</v>
      </c>
      <c r="E46" s="29">
        <v>7.1999999999999995E-2</v>
      </c>
      <c r="F46" s="29">
        <v>8.4000000000000005E-2</v>
      </c>
      <c r="G46" s="29">
        <v>9.1999999999999998E-2</v>
      </c>
      <c r="H46" s="29">
        <v>0.104</v>
      </c>
      <c r="I46" s="29">
        <v>0.11799999999999999</v>
      </c>
      <c r="J46" s="29">
        <v>0.14499999999999999</v>
      </c>
      <c r="K46" s="29">
        <v>0.18</v>
      </c>
      <c r="L46" s="29">
        <v>0.246</v>
      </c>
      <c r="M46" s="29">
        <v>0.312</v>
      </c>
      <c r="N46" s="29">
        <v>0.442</v>
      </c>
      <c r="O46" s="29">
        <v>0.57699999999999996</v>
      </c>
      <c r="P46" s="29">
        <v>0.72499999999999998</v>
      </c>
      <c r="Q46" s="29">
        <v>0.97299999999999998</v>
      </c>
      <c r="R46" s="29">
        <v>1.17</v>
      </c>
      <c r="S46" s="29">
        <v>1.411</v>
      </c>
      <c r="T46" s="29">
        <v>1.7589999999999999</v>
      </c>
      <c r="U46" s="29">
        <v>2.2389999999999999</v>
      </c>
      <c r="V46" s="29">
        <v>2.589</v>
      </c>
      <c r="W46" s="29">
        <v>3.0329999999999999</v>
      </c>
      <c r="X46" s="29" t="s">
        <v>139</v>
      </c>
      <c r="Y46" s="29" t="s">
        <v>139</v>
      </c>
      <c r="Z46" s="29" t="s">
        <v>139</v>
      </c>
      <c r="AA46" s="30" t="s">
        <v>139</v>
      </c>
      <c r="AB46" s="25"/>
      <c r="AD46" s="4" t="s">
        <v>34</v>
      </c>
      <c r="AE46" s="1"/>
      <c r="AF46" s="2">
        <f>(D130-D169)/(D50-D89)</f>
        <v>285970.58823529386</v>
      </c>
      <c r="AG46" s="2">
        <f t="shared" ref="AG46:BB46" si="66">(E130-E169)/(E50-E89)</f>
        <v>131492.75362318839</v>
      </c>
      <c r="AH46" s="2">
        <f t="shared" si="66"/>
        <v>64672.897196261692</v>
      </c>
      <c r="AI46" s="2">
        <f t="shared" si="66"/>
        <v>65797.202797202786</v>
      </c>
      <c r="AJ46" s="2">
        <f t="shared" si="66"/>
        <v>54220.430107526881</v>
      </c>
      <c r="AK46" s="2">
        <f t="shared" si="66"/>
        <v>40764.478764478765</v>
      </c>
      <c r="AL46" s="2">
        <f t="shared" si="66"/>
        <v>33491.279069767443</v>
      </c>
      <c r="AM46" s="2">
        <f t="shared" si="66"/>
        <v>26182.926829268294</v>
      </c>
      <c r="AN46" s="2">
        <f t="shared" si="66"/>
        <v>19210.294117647056</v>
      </c>
      <c r="AO46" s="2">
        <f t="shared" si="66"/>
        <v>11350.151362260343</v>
      </c>
      <c r="AP46" s="2">
        <f t="shared" si="66"/>
        <v>8591.8367346938794</v>
      </c>
      <c r="AQ46" s="2">
        <f t="shared" si="66"/>
        <v>6132.9870129870123</v>
      </c>
      <c r="AR46" s="2">
        <f t="shared" si="66"/>
        <v>5670.9905660377372</v>
      </c>
      <c r="AS46" s="2">
        <f t="shared" si="66"/>
        <v>4759.1153616258216</v>
      </c>
      <c r="AT46" s="2">
        <f t="shared" si="66"/>
        <v>8435.1632749645032</v>
      </c>
      <c r="AU46" s="2">
        <f t="shared" si="66"/>
        <v>7002.6550350843927</v>
      </c>
      <c r="AV46" s="2">
        <f t="shared" si="66"/>
        <v>6415.8415841584156</v>
      </c>
      <c r="AW46" s="2">
        <f t="shared" si="66"/>
        <v>7208.4235860409144</v>
      </c>
      <c r="AX46" s="2">
        <f t="shared" si="66"/>
        <v>7383.7398373983742</v>
      </c>
      <c r="AY46" s="2">
        <f t="shared" si="66"/>
        <v>7667.5150589632649</v>
      </c>
      <c r="AZ46" s="2" t="e">
        <f t="shared" si="66"/>
        <v>#VALUE!</v>
      </c>
      <c r="BA46" s="2" t="e">
        <f t="shared" si="66"/>
        <v>#VALUE!</v>
      </c>
      <c r="BB46" s="2" t="e">
        <f t="shared" si="66"/>
        <v>#VALUE!</v>
      </c>
      <c r="BH46" s="14" t="s">
        <v>77</v>
      </c>
      <c r="BI46" s="23"/>
      <c r="BJ46" s="23">
        <f>STDEV(BJ115:BJ118)</f>
        <v>132907.84870446599</v>
      </c>
      <c r="BK46" s="23">
        <f t="shared" ref="BK46:CF46" si="67">STDEV(BK115:BK118)</f>
        <v>15593.530614523217</v>
      </c>
      <c r="BL46" s="23">
        <f t="shared" si="67"/>
        <v>12271.770212210504</v>
      </c>
      <c r="BM46" s="23">
        <f t="shared" si="67"/>
        <v>4605.4860514008078</v>
      </c>
      <c r="BN46" s="23">
        <f t="shared" si="67"/>
        <v>4849.858509148251</v>
      </c>
      <c r="BO46" s="23">
        <f t="shared" si="67"/>
        <v>3713.1291803773438</v>
      </c>
      <c r="BP46" s="23">
        <f t="shared" si="67"/>
        <v>6087.3611942689486</v>
      </c>
      <c r="BQ46" s="23">
        <f t="shared" si="67"/>
        <v>4176.2751109416668</v>
      </c>
      <c r="BR46" s="23">
        <f t="shared" si="67"/>
        <v>1653.2281932968467</v>
      </c>
      <c r="BS46" s="23">
        <f t="shared" si="67"/>
        <v>3746.1811336527608</v>
      </c>
      <c r="BT46" s="23">
        <f t="shared" si="67"/>
        <v>3436.9826058211083</v>
      </c>
      <c r="BU46" s="23">
        <f t="shared" si="67"/>
        <v>2521.1640553278121</v>
      </c>
      <c r="BV46" s="23">
        <f t="shared" si="67"/>
        <v>1404.4448851056591</v>
      </c>
      <c r="BW46" s="23">
        <f t="shared" si="67"/>
        <v>2256.2080319007182</v>
      </c>
      <c r="BX46" s="23" t="e">
        <f t="shared" si="67"/>
        <v>#VALUE!</v>
      </c>
      <c r="BY46" s="23" t="e">
        <f t="shared" si="67"/>
        <v>#VALUE!</v>
      </c>
      <c r="BZ46" s="23" t="e">
        <f t="shared" si="67"/>
        <v>#VALUE!</v>
      </c>
      <c r="CA46" s="23" t="e">
        <f t="shared" si="67"/>
        <v>#VALUE!</v>
      </c>
      <c r="CB46" s="23" t="e">
        <f t="shared" si="67"/>
        <v>#VALUE!</v>
      </c>
      <c r="CC46" s="23" t="e">
        <f t="shared" si="67"/>
        <v>#VALUE!</v>
      </c>
      <c r="CD46" s="23" t="e">
        <f t="shared" si="67"/>
        <v>#VALUE!</v>
      </c>
      <c r="CE46" s="23" t="e">
        <f t="shared" si="67"/>
        <v>#VALUE!</v>
      </c>
      <c r="CF46" s="23" t="e">
        <f t="shared" si="67"/>
        <v>#VALUE!</v>
      </c>
      <c r="CI46" s="45">
        <v>16073.310941477586</v>
      </c>
    </row>
    <row r="47" spans="1:87" x14ac:dyDescent="0.3">
      <c r="A47" s="27" t="s">
        <v>33</v>
      </c>
      <c r="B47" s="27" t="s">
        <v>33</v>
      </c>
      <c r="C47" s="26">
        <v>7.0999999999999994E-2</v>
      </c>
      <c r="D47" s="29">
        <v>7.0000000000000007E-2</v>
      </c>
      <c r="E47" s="29">
        <v>7.5999999999999998E-2</v>
      </c>
      <c r="F47" s="29">
        <v>9.0999999999999998E-2</v>
      </c>
      <c r="G47" s="29">
        <v>0.104</v>
      </c>
      <c r="H47" s="29">
        <v>0.124</v>
      </c>
      <c r="I47" s="29">
        <v>0.156</v>
      </c>
      <c r="J47" s="29">
        <v>0.20399999999999999</v>
      </c>
      <c r="K47" s="29">
        <v>0.27800000000000002</v>
      </c>
      <c r="L47" s="29">
        <v>0.39400000000000002</v>
      </c>
      <c r="M47" s="29">
        <v>0.53600000000000003</v>
      </c>
      <c r="N47" s="29">
        <v>0.80600000000000005</v>
      </c>
      <c r="O47" s="29">
        <v>0.99099999999999999</v>
      </c>
      <c r="P47" s="29">
        <v>1.2829999999999999</v>
      </c>
      <c r="Q47" s="29">
        <v>1.4350000000000001</v>
      </c>
      <c r="R47" s="29">
        <v>1.7909999999999999</v>
      </c>
      <c r="S47" s="29">
        <v>2.2309999999999999</v>
      </c>
      <c r="T47" s="29">
        <v>2.7280000000000002</v>
      </c>
      <c r="U47" s="29">
        <v>3.45</v>
      </c>
      <c r="V47" s="29" t="s">
        <v>139</v>
      </c>
      <c r="W47" s="29" t="s">
        <v>139</v>
      </c>
      <c r="X47" s="29" t="s">
        <v>139</v>
      </c>
      <c r="Y47" s="29" t="s">
        <v>139</v>
      </c>
      <c r="Z47" s="29" t="s">
        <v>139</v>
      </c>
      <c r="AA47" s="30" t="s">
        <v>139</v>
      </c>
      <c r="AB47" s="25"/>
      <c r="AD47" s="4" t="s">
        <v>34</v>
      </c>
      <c r="AE47" s="1"/>
      <c r="AF47" s="2">
        <f>(D131-D169)/(D51-D89)</f>
        <v>236833.33333333343</v>
      </c>
      <c r="AG47" s="2">
        <f t="shared" ref="AG47:BB47" si="68">(E131-E169)/(E51-E89)</f>
        <v>109811.59420289854</v>
      </c>
      <c r="AH47" s="2">
        <f t="shared" si="68"/>
        <v>76626.086956521744</v>
      </c>
      <c r="AI47" s="2">
        <f t="shared" si="68"/>
        <v>59132.450331125816</v>
      </c>
      <c r="AJ47" s="2">
        <f t="shared" si="68"/>
        <v>55902.061855670101</v>
      </c>
      <c r="AK47" s="2">
        <f t="shared" si="68"/>
        <v>55157.446808510627</v>
      </c>
      <c r="AL47" s="2">
        <f t="shared" si="68"/>
        <v>47551.829268292669</v>
      </c>
      <c r="AM47" s="2">
        <f t="shared" si="68"/>
        <v>36267.543859649129</v>
      </c>
      <c r="AN47" s="2">
        <f t="shared" si="68"/>
        <v>29829.391891891893</v>
      </c>
      <c r="AO47" s="2">
        <f t="shared" si="68"/>
        <v>19610.108303249097</v>
      </c>
      <c r="AP47" s="2">
        <f t="shared" si="68"/>
        <v>13375.103734439834</v>
      </c>
      <c r="AQ47" s="2">
        <f t="shared" si="68"/>
        <v>9376.3306199123363</v>
      </c>
      <c r="AR47" s="2">
        <f t="shared" si="68"/>
        <v>7143.1518151815171</v>
      </c>
      <c r="AS47" s="2">
        <f t="shared" si="68"/>
        <v>6325.6394260761072</v>
      </c>
      <c r="AT47" s="2">
        <f t="shared" si="68"/>
        <v>9564.3245917862441</v>
      </c>
      <c r="AU47" s="2">
        <f t="shared" si="68"/>
        <v>7230.5150631681236</v>
      </c>
      <c r="AV47" s="2">
        <f t="shared" si="68"/>
        <v>8225.2222588080349</v>
      </c>
      <c r="AW47" s="2">
        <f t="shared" si="68"/>
        <v>8134.8057882711346</v>
      </c>
      <c r="AX47" s="2">
        <f t="shared" si="68"/>
        <v>8463.6401849516606</v>
      </c>
      <c r="AY47" s="2">
        <f t="shared" si="68"/>
        <v>9042.0600056080002</v>
      </c>
      <c r="AZ47" s="2">
        <f t="shared" si="68"/>
        <v>8336.9903632320238</v>
      </c>
      <c r="BA47" s="2" t="e">
        <f t="shared" si="68"/>
        <v>#VALUE!</v>
      </c>
      <c r="BB47" s="2" t="e">
        <f t="shared" si="68"/>
        <v>#VALUE!</v>
      </c>
      <c r="BH47" s="13" t="s">
        <v>78</v>
      </c>
      <c r="BI47" s="22"/>
      <c r="BJ47" s="22">
        <f>AVERAGE(BJ119:BJ122)</f>
        <v>331751.37509549246</v>
      </c>
      <c r="BK47" s="22">
        <f t="shared" ref="BK47:CF47" si="69">AVERAGE(BK119:BK122)</f>
        <v>331250.67338227358</v>
      </c>
      <c r="BL47" s="22">
        <f t="shared" si="69"/>
        <v>160256.3540795962</v>
      </c>
      <c r="BM47" s="22">
        <f t="shared" si="69"/>
        <v>72765.395731725323</v>
      </c>
      <c r="BN47" s="22">
        <f t="shared" si="69"/>
        <v>69579.8092062699</v>
      </c>
      <c r="BO47" s="22">
        <f t="shared" si="69"/>
        <v>65278.398641455708</v>
      </c>
      <c r="BP47" s="22">
        <f t="shared" si="69"/>
        <v>65774.884598209319</v>
      </c>
      <c r="BQ47" s="22">
        <f t="shared" si="69"/>
        <v>49908.973262722931</v>
      </c>
      <c r="BR47" s="22">
        <f t="shared" si="69"/>
        <v>44718.686537168476</v>
      </c>
      <c r="BS47" s="22">
        <f t="shared" si="69"/>
        <v>33883.874145623879</v>
      </c>
      <c r="BT47" s="22">
        <f t="shared" si="69"/>
        <v>24261.736809869508</v>
      </c>
      <c r="BU47" s="22">
        <f t="shared" si="69"/>
        <v>16654.070475907021</v>
      </c>
      <c r="BV47" s="22">
        <f t="shared" si="69"/>
        <v>8668.9130874575676</v>
      </c>
      <c r="BW47" s="22">
        <f t="shared" si="69"/>
        <v>4856.9185873574806</v>
      </c>
      <c r="BX47" s="22" t="e">
        <f t="shared" si="69"/>
        <v>#VALUE!</v>
      </c>
      <c r="BY47" s="22" t="e">
        <f t="shared" si="69"/>
        <v>#VALUE!</v>
      </c>
      <c r="BZ47" s="22" t="e">
        <f t="shared" si="69"/>
        <v>#VALUE!</v>
      </c>
      <c r="CA47" s="22" t="e">
        <f t="shared" si="69"/>
        <v>#VALUE!</v>
      </c>
      <c r="CB47" s="22" t="e">
        <f t="shared" si="69"/>
        <v>#VALUE!</v>
      </c>
      <c r="CC47" s="22" t="e">
        <f t="shared" si="69"/>
        <v>#VALUE!</v>
      </c>
      <c r="CD47" s="22" t="e">
        <f t="shared" si="69"/>
        <v>#VALUE!</v>
      </c>
      <c r="CE47" s="22" t="e">
        <f t="shared" si="69"/>
        <v>#VALUE!</v>
      </c>
      <c r="CF47" s="22" t="e">
        <f t="shared" si="69"/>
        <v>#VALUE!</v>
      </c>
    </row>
    <row r="48" spans="1:87" ht="15" thickBot="1" x14ac:dyDescent="0.35">
      <c r="A48" s="27" t="s">
        <v>33</v>
      </c>
      <c r="B48" s="27" t="s">
        <v>33</v>
      </c>
      <c r="C48" s="26">
        <v>6.5000000000000002E-2</v>
      </c>
      <c r="D48" s="29">
        <v>6.4000000000000001E-2</v>
      </c>
      <c r="E48" s="29">
        <v>6.2E-2</v>
      </c>
      <c r="F48" s="29">
        <v>6.0999999999999999E-2</v>
      </c>
      <c r="G48" s="29">
        <v>5.8999999999999997E-2</v>
      </c>
      <c r="H48" s="29">
        <v>5.8000000000000003E-2</v>
      </c>
      <c r="I48" s="29">
        <v>5.6000000000000001E-2</v>
      </c>
      <c r="J48" s="29">
        <v>5.6000000000000001E-2</v>
      </c>
      <c r="K48" s="29">
        <v>5.5E-2</v>
      </c>
      <c r="L48" s="29">
        <v>5.2999999999999999E-2</v>
      </c>
      <c r="M48" s="29">
        <v>5.2999999999999999E-2</v>
      </c>
      <c r="N48" s="29">
        <v>5.3999999999999999E-2</v>
      </c>
      <c r="O48" s="29">
        <v>0.05</v>
      </c>
      <c r="P48" s="29">
        <v>0.05</v>
      </c>
      <c r="Q48" s="29">
        <v>4.8000000000000001E-2</v>
      </c>
      <c r="R48" s="29">
        <v>0.05</v>
      </c>
      <c r="S48" s="29">
        <v>0.05</v>
      </c>
      <c r="T48" s="29">
        <v>5.1999999999999998E-2</v>
      </c>
      <c r="U48" s="29">
        <v>5.1999999999999998E-2</v>
      </c>
      <c r="V48" s="29">
        <v>5.3999999999999999E-2</v>
      </c>
      <c r="W48" s="29">
        <v>5.5E-2</v>
      </c>
      <c r="X48" s="29">
        <v>5.7000000000000002E-2</v>
      </c>
      <c r="Y48" s="29">
        <v>5.8000000000000003E-2</v>
      </c>
      <c r="Z48" s="29">
        <v>5.8999999999999997E-2</v>
      </c>
      <c r="AA48" s="30">
        <v>6.0999999999999999E-2</v>
      </c>
      <c r="AB48" s="25"/>
      <c r="AD48" s="4" t="s">
        <v>34</v>
      </c>
      <c r="AE48" s="1"/>
      <c r="AF48" s="2">
        <f>(D132-D169)/(D52-D89)</f>
        <v>291192.30769230745</v>
      </c>
      <c r="AG48" s="2">
        <f t="shared" ref="AG48:BB48" si="70">(E132-E169)/(E52-E89)</f>
        <v>114784.61538461538</v>
      </c>
      <c r="AH48" s="2">
        <f t="shared" si="70"/>
        <v>79478.260869565231</v>
      </c>
      <c r="AI48" s="2">
        <f t="shared" si="70"/>
        <v>57846.625766871155</v>
      </c>
      <c r="AJ48" s="2">
        <f t="shared" si="70"/>
        <v>54195.238095238092</v>
      </c>
      <c r="AK48" s="2">
        <f t="shared" si="70"/>
        <v>39540.636042402824</v>
      </c>
      <c r="AL48" s="2">
        <f t="shared" si="70"/>
        <v>37679.6875</v>
      </c>
      <c r="AM48" s="2">
        <f t="shared" si="70"/>
        <v>30190.298507462685</v>
      </c>
      <c r="AN48" s="2">
        <f t="shared" si="70"/>
        <v>22174.870466321245</v>
      </c>
      <c r="AO48" s="2">
        <f t="shared" si="70"/>
        <v>15009.725906277627</v>
      </c>
      <c r="AP48" s="2">
        <f t="shared" si="70"/>
        <v>10837.447320891029</v>
      </c>
      <c r="AQ48" s="2">
        <f t="shared" si="70"/>
        <v>9344.2622950819659</v>
      </c>
      <c r="AR48" s="2">
        <f t="shared" si="70"/>
        <v>8540.6746031746025</v>
      </c>
      <c r="AS48" s="2">
        <f t="shared" si="70"/>
        <v>6926.3831732967528</v>
      </c>
      <c r="AT48" s="2">
        <f t="shared" si="70"/>
        <v>9492.9078014184379</v>
      </c>
      <c r="AU48" s="2">
        <f t="shared" si="70"/>
        <v>7722.1823402727923</v>
      </c>
      <c r="AV48" s="2">
        <f t="shared" si="70"/>
        <v>7734.7622237106498</v>
      </c>
      <c r="AW48" s="2">
        <f t="shared" si="70"/>
        <v>7695.0819672131147</v>
      </c>
      <c r="AX48" s="2" t="e">
        <f t="shared" si="70"/>
        <v>#VALUE!</v>
      </c>
      <c r="AY48" s="2" t="e">
        <f t="shared" si="70"/>
        <v>#VALUE!</v>
      </c>
      <c r="AZ48" s="2" t="e">
        <f t="shared" si="70"/>
        <v>#VALUE!</v>
      </c>
      <c r="BA48" s="2" t="e">
        <f t="shared" si="70"/>
        <v>#VALUE!</v>
      </c>
      <c r="BB48" s="2" t="e">
        <f t="shared" si="70"/>
        <v>#VALUE!</v>
      </c>
      <c r="BH48" s="14" t="s">
        <v>79</v>
      </c>
      <c r="BI48" s="23"/>
      <c r="BJ48" s="23">
        <f>STDEV(BJ119:BJ122)</f>
        <v>212899.55618106559</v>
      </c>
      <c r="BK48" s="23">
        <f t="shared" ref="BK48:CF48" si="71">STDEV(BK119:BK122)</f>
        <v>235012.56071572169</v>
      </c>
      <c r="BL48" s="23">
        <f t="shared" si="71"/>
        <v>34164.639813600232</v>
      </c>
      <c r="BM48" s="23">
        <f t="shared" si="71"/>
        <v>8969.5721425163247</v>
      </c>
      <c r="BN48" s="23">
        <f t="shared" si="71"/>
        <v>15854.62001658905</v>
      </c>
      <c r="BO48" s="23">
        <f t="shared" si="71"/>
        <v>20821.036543761005</v>
      </c>
      <c r="BP48" s="23">
        <f t="shared" si="71"/>
        <v>24052.820959724897</v>
      </c>
      <c r="BQ48" s="23">
        <f t="shared" si="71"/>
        <v>19275.775899860342</v>
      </c>
      <c r="BR48" s="23">
        <f t="shared" si="71"/>
        <v>23173.588373647865</v>
      </c>
      <c r="BS48" s="23">
        <f t="shared" si="71"/>
        <v>19646.971574564086</v>
      </c>
      <c r="BT48" s="23">
        <f t="shared" si="71"/>
        <v>15949.905656490582</v>
      </c>
      <c r="BU48" s="23">
        <f t="shared" si="71"/>
        <v>12309.440302233346</v>
      </c>
      <c r="BV48" s="23">
        <f t="shared" si="71"/>
        <v>7364.6659342732301</v>
      </c>
      <c r="BW48" s="23">
        <f t="shared" si="71"/>
        <v>4669.250680709908</v>
      </c>
      <c r="BX48" s="23" t="e">
        <f t="shared" si="71"/>
        <v>#VALUE!</v>
      </c>
      <c r="BY48" s="23" t="e">
        <f t="shared" si="71"/>
        <v>#VALUE!</v>
      </c>
      <c r="BZ48" s="23" t="e">
        <f t="shared" si="71"/>
        <v>#VALUE!</v>
      </c>
      <c r="CA48" s="23" t="e">
        <f t="shared" si="71"/>
        <v>#VALUE!</v>
      </c>
      <c r="CB48" s="23" t="e">
        <f t="shared" si="71"/>
        <v>#VALUE!</v>
      </c>
      <c r="CC48" s="23" t="e">
        <f t="shared" si="71"/>
        <v>#VALUE!</v>
      </c>
      <c r="CD48" s="23" t="e">
        <f t="shared" si="71"/>
        <v>#VALUE!</v>
      </c>
      <c r="CE48" s="23" t="e">
        <f t="shared" si="71"/>
        <v>#VALUE!</v>
      </c>
      <c r="CF48" s="23" t="e">
        <f t="shared" si="71"/>
        <v>#VALUE!</v>
      </c>
    </row>
    <row r="49" spans="1:84" x14ac:dyDescent="0.3">
      <c r="A49" s="4" t="s">
        <v>34</v>
      </c>
      <c r="B49" s="4" t="s">
        <v>34</v>
      </c>
      <c r="C49" s="1">
        <v>6.6000000000000003E-2</v>
      </c>
      <c r="D49" s="2">
        <v>6.9000000000000006E-2</v>
      </c>
      <c r="E49" s="2">
        <v>7.3999999999999996E-2</v>
      </c>
      <c r="F49" s="2">
        <v>8.6999999999999994E-2</v>
      </c>
      <c r="G49" s="2">
        <v>9.7000000000000003E-2</v>
      </c>
      <c r="H49" s="2">
        <v>0.11600000000000001</v>
      </c>
      <c r="I49" s="2">
        <v>0.14399999999999999</v>
      </c>
      <c r="J49" s="2">
        <v>0.19400000000000001</v>
      </c>
      <c r="K49" s="2">
        <v>0.26900000000000002</v>
      </c>
      <c r="L49" s="2">
        <v>0.375</v>
      </c>
      <c r="M49" s="2">
        <v>0.504</v>
      </c>
      <c r="N49" s="2">
        <v>0.72699999999999998</v>
      </c>
      <c r="O49" s="2">
        <v>0.876</v>
      </c>
      <c r="P49" s="2">
        <v>1.1970000000000001</v>
      </c>
      <c r="Q49" s="2">
        <v>1.38</v>
      </c>
      <c r="R49" s="2">
        <v>1.619</v>
      </c>
      <c r="S49" s="2">
        <v>2.1560000000000001</v>
      </c>
      <c r="T49" s="2">
        <v>2.6469999999999998</v>
      </c>
      <c r="U49" s="2">
        <v>3.1059999999999999</v>
      </c>
      <c r="V49" s="2" t="s">
        <v>139</v>
      </c>
      <c r="W49" s="2" t="s">
        <v>139</v>
      </c>
      <c r="X49" s="2" t="s">
        <v>139</v>
      </c>
      <c r="Y49" s="2" t="s">
        <v>139</v>
      </c>
      <c r="Z49" s="2" t="s">
        <v>139</v>
      </c>
      <c r="AA49" s="3" t="s">
        <v>139</v>
      </c>
      <c r="AB49" s="25"/>
      <c r="AD49" s="27" t="s">
        <v>35</v>
      </c>
      <c r="AE49" s="26"/>
      <c r="AF49" s="29">
        <f>(D133-D169)/(D53-D89)</f>
        <v>363433.33333333302</v>
      </c>
      <c r="AG49" s="29">
        <f t="shared" ref="AG49:BB49" si="72">(E133-E169)/(E53-E89)</f>
        <v>185489.7959183674</v>
      </c>
      <c r="AH49" s="29">
        <f t="shared" si="72"/>
        <v>151428.57142857142</v>
      </c>
      <c r="AI49" s="29">
        <f t="shared" si="72"/>
        <v>154039.99999999997</v>
      </c>
      <c r="AJ49" s="29">
        <f t="shared" si="72"/>
        <v>135166.66666666663</v>
      </c>
      <c r="AK49" s="29">
        <f t="shared" si="72"/>
        <v>174337.34939759033</v>
      </c>
      <c r="AL49" s="29">
        <f t="shared" si="72"/>
        <v>174193.18181818177</v>
      </c>
      <c r="AM49" s="29">
        <f t="shared" si="72"/>
        <v>163134.61538461532</v>
      </c>
      <c r="AN49" s="29">
        <f t="shared" si="72"/>
        <v>172398.14814814809</v>
      </c>
      <c r="AO49" s="29">
        <f t="shared" si="72"/>
        <v>169949.57983193279</v>
      </c>
      <c r="AP49" s="29">
        <f t="shared" si="72"/>
        <v>137621.11801242235</v>
      </c>
      <c r="AQ49" s="29">
        <f t="shared" si="72"/>
        <v>125402.98507462686</v>
      </c>
      <c r="AR49" s="29">
        <f t="shared" si="72"/>
        <v>94653.57142857142</v>
      </c>
      <c r="AS49" s="29">
        <f t="shared" si="72"/>
        <v>83407.035175879399</v>
      </c>
      <c r="AT49" s="29">
        <f t="shared" si="72"/>
        <v>89136.704119850183</v>
      </c>
      <c r="AU49" s="29">
        <f t="shared" si="72"/>
        <v>64515.006002400958</v>
      </c>
      <c r="AV49" s="29">
        <f t="shared" si="72"/>
        <v>54322.480620155038</v>
      </c>
      <c r="AW49" s="29">
        <f t="shared" si="72"/>
        <v>42468.064823641565</v>
      </c>
      <c r="AX49" s="29">
        <f t="shared" si="72"/>
        <v>34196.840826245447</v>
      </c>
      <c r="AY49" s="29">
        <f t="shared" si="72"/>
        <v>21229.585798816566</v>
      </c>
      <c r="AZ49" s="29">
        <f t="shared" si="72"/>
        <v>16942.922899884925</v>
      </c>
      <c r="BA49" s="29">
        <f t="shared" si="72"/>
        <v>13423.264414187259</v>
      </c>
      <c r="BB49" s="29" t="e">
        <f t="shared" si="72"/>
        <v>#VALUE!</v>
      </c>
    </row>
    <row r="50" spans="1:84" x14ac:dyDescent="0.3">
      <c r="A50" s="4" t="s">
        <v>34</v>
      </c>
      <c r="B50" s="4" t="s">
        <v>34</v>
      </c>
      <c r="C50" s="1">
        <v>6.8000000000000005E-2</v>
      </c>
      <c r="D50" s="2">
        <v>6.9000000000000006E-2</v>
      </c>
      <c r="E50" s="2">
        <v>7.6999999999999999E-2</v>
      </c>
      <c r="F50" s="2">
        <v>8.6999999999999994E-2</v>
      </c>
      <c r="G50" s="2">
        <v>9.5000000000000001E-2</v>
      </c>
      <c r="H50" s="2">
        <v>0.106</v>
      </c>
      <c r="I50" s="2">
        <v>0.122</v>
      </c>
      <c r="J50" s="2">
        <v>0.14399999999999999</v>
      </c>
      <c r="K50" s="2">
        <v>0.18099999999999999</v>
      </c>
      <c r="L50" s="2">
        <v>0.22800000000000001</v>
      </c>
      <c r="M50" s="2">
        <v>0.307</v>
      </c>
      <c r="N50" s="2">
        <v>0.41499999999999998</v>
      </c>
      <c r="O50" s="2">
        <v>0.53800000000000003</v>
      </c>
      <c r="P50" s="2">
        <v>0.69299999999999995</v>
      </c>
      <c r="Q50" s="2">
        <v>0.89400000000000002</v>
      </c>
      <c r="R50" s="2">
        <v>1.1180000000000001</v>
      </c>
      <c r="S50" s="2">
        <v>1.3819999999999999</v>
      </c>
      <c r="T50" s="2">
        <v>1.8340000000000001</v>
      </c>
      <c r="U50" s="2">
        <v>2.1440000000000001</v>
      </c>
      <c r="V50" s="2">
        <v>2.5310000000000001</v>
      </c>
      <c r="W50" s="2">
        <v>3.0209999999999999</v>
      </c>
      <c r="X50" s="2" t="s">
        <v>139</v>
      </c>
      <c r="Y50" s="2" t="s">
        <v>139</v>
      </c>
      <c r="Z50" s="2" t="s">
        <v>139</v>
      </c>
      <c r="AA50" s="3" t="s">
        <v>139</v>
      </c>
      <c r="AB50" s="25"/>
      <c r="AD50" s="27" t="s">
        <v>35</v>
      </c>
      <c r="AE50" s="26"/>
      <c r="AF50" s="29">
        <f>(D134-D169)/(D54-D89)</f>
        <v>202940.00000000006</v>
      </c>
      <c r="AG50" s="29">
        <f t="shared" ref="AG50:BB50" si="73">(E134-E169)/(E54-E89)</f>
        <v>123904.10958904108</v>
      </c>
      <c r="AH50" s="29">
        <f t="shared" si="73"/>
        <v>125542.16867469877</v>
      </c>
      <c r="AI50" s="29">
        <f t="shared" si="73"/>
        <v>121954.95495495497</v>
      </c>
      <c r="AJ50" s="29">
        <f t="shared" si="73"/>
        <v>102500</v>
      </c>
      <c r="AK50" s="29">
        <f t="shared" si="73"/>
        <v>96773.006134969299</v>
      </c>
      <c r="AL50" s="29">
        <f t="shared" si="73"/>
        <v>86782.407407407401</v>
      </c>
      <c r="AM50" s="29">
        <f t="shared" si="73"/>
        <v>73317.567567567559</v>
      </c>
      <c r="AN50" s="29">
        <f t="shared" si="73"/>
        <v>61026.442307692305</v>
      </c>
      <c r="AO50" s="29">
        <f t="shared" si="73"/>
        <v>56837.049742710122</v>
      </c>
      <c r="AP50" s="29">
        <f t="shared" si="73"/>
        <v>50883.229813664591</v>
      </c>
      <c r="AQ50" s="29">
        <f t="shared" si="73"/>
        <v>43869.451697127937</v>
      </c>
      <c r="AR50" s="29">
        <f t="shared" si="73"/>
        <v>37711.309523809527</v>
      </c>
      <c r="AS50" s="29">
        <f t="shared" si="73"/>
        <v>32255.093002657217</v>
      </c>
      <c r="AT50" s="29">
        <f t="shared" si="73"/>
        <v>26726.299694189602</v>
      </c>
      <c r="AU50" s="29">
        <f t="shared" si="73"/>
        <v>22461.482024944973</v>
      </c>
      <c r="AV50" s="29">
        <f t="shared" si="73"/>
        <v>16535.396773131379</v>
      </c>
      <c r="AW50" s="29">
        <f t="shared" si="73"/>
        <v>13714.387295567669</v>
      </c>
      <c r="AX50" s="29">
        <f t="shared" si="73"/>
        <v>11630.411058566753</v>
      </c>
      <c r="AY50" s="29" t="e">
        <f t="shared" si="73"/>
        <v>#VALUE!</v>
      </c>
      <c r="AZ50" s="29" t="e">
        <f t="shared" si="73"/>
        <v>#VALUE!</v>
      </c>
      <c r="BA50" s="29" t="e">
        <f t="shared" si="73"/>
        <v>#VALUE!</v>
      </c>
      <c r="BB50" s="29" t="e">
        <f t="shared" si="73"/>
        <v>#VALUE!</v>
      </c>
    </row>
    <row r="51" spans="1:84" ht="15" thickBot="1" x14ac:dyDescent="0.35">
      <c r="A51" s="4" t="s">
        <v>34</v>
      </c>
      <c r="B51" s="4" t="s">
        <v>34</v>
      </c>
      <c r="C51" s="1">
        <v>6.4000000000000001E-2</v>
      </c>
      <c r="D51" s="2">
        <v>7.0999999999999994E-2</v>
      </c>
      <c r="E51" s="2">
        <v>7.6999999999999999E-2</v>
      </c>
      <c r="F51" s="2">
        <v>8.8999999999999996E-2</v>
      </c>
      <c r="G51" s="2">
        <v>9.7000000000000003E-2</v>
      </c>
      <c r="H51" s="2">
        <v>0.108</v>
      </c>
      <c r="I51" s="2">
        <v>0.11600000000000001</v>
      </c>
      <c r="J51" s="2">
        <v>0.14000000000000001</v>
      </c>
      <c r="K51" s="2">
        <v>0.17199999999999999</v>
      </c>
      <c r="L51" s="2">
        <v>0.20599999999999999</v>
      </c>
      <c r="M51" s="2">
        <v>0.26700000000000002</v>
      </c>
      <c r="N51" s="2">
        <v>0.36099999999999999</v>
      </c>
      <c r="O51" s="2">
        <v>0.45600000000000002</v>
      </c>
      <c r="P51" s="2">
        <v>0.66300000000000003</v>
      </c>
      <c r="Q51" s="2">
        <v>0.85899999999999999</v>
      </c>
      <c r="R51" s="2">
        <v>1.0720000000000001</v>
      </c>
      <c r="S51" s="2">
        <v>1.35</v>
      </c>
      <c r="T51" s="2">
        <v>1.585</v>
      </c>
      <c r="U51" s="2">
        <v>2.036</v>
      </c>
      <c r="V51" s="2">
        <v>2.4500000000000002</v>
      </c>
      <c r="W51" s="2">
        <v>2.7490000000000001</v>
      </c>
      <c r="X51" s="2">
        <v>3.4510000000000001</v>
      </c>
      <c r="Y51" s="2" t="s">
        <v>139</v>
      </c>
      <c r="Z51" s="2" t="s">
        <v>139</v>
      </c>
      <c r="AA51" s="3" t="s">
        <v>139</v>
      </c>
      <c r="AB51" s="25"/>
      <c r="AD51" s="27" t="s">
        <v>35</v>
      </c>
      <c r="AE51" s="26"/>
      <c r="AF51" s="29">
        <f>(D135-D169)/(D55-D89)</f>
        <v>288205.88235294091</v>
      </c>
      <c r="AG51" s="29">
        <f t="shared" ref="AG51:BB51" si="74">(E135-E169)/(E55-E89)</f>
        <v>192510.20408163269</v>
      </c>
      <c r="AH51" s="29">
        <f t="shared" si="74"/>
        <v>181890.90909090912</v>
      </c>
      <c r="AI51" s="29">
        <f t="shared" si="74"/>
        <v>210127.27272727276</v>
      </c>
      <c r="AJ51" s="29">
        <f t="shared" si="74"/>
        <v>247870.37037037039</v>
      </c>
      <c r="AK51" s="29">
        <f t="shared" si="74"/>
        <v>233525.42372881356</v>
      </c>
      <c r="AL51" s="29">
        <f t="shared" si="74"/>
        <v>248816.66666666669</v>
      </c>
      <c r="AM51" s="29">
        <f t="shared" si="74"/>
        <v>258218.75</v>
      </c>
      <c r="AN51" s="29">
        <f t="shared" si="74"/>
        <v>281125</v>
      </c>
      <c r="AO51" s="29">
        <f t="shared" si="74"/>
        <v>248238.80597014923</v>
      </c>
      <c r="AP51" s="29">
        <f t="shared" si="74"/>
        <v>234424.65753424654</v>
      </c>
      <c r="AQ51" s="29">
        <f t="shared" si="74"/>
        <v>209325.84269662914</v>
      </c>
      <c r="AR51" s="29">
        <f t="shared" si="74"/>
        <v>165883.92857142849</v>
      </c>
      <c r="AS51" s="29">
        <f t="shared" si="74"/>
        <v>147740.2597402597</v>
      </c>
      <c r="AT51" s="29">
        <f t="shared" si="74"/>
        <v>184618.27956989247</v>
      </c>
      <c r="AU51" s="29">
        <f t="shared" si="74"/>
        <v>107725.27472527472</v>
      </c>
      <c r="AV51" s="29">
        <f t="shared" si="74"/>
        <v>80497.65258215963</v>
      </c>
      <c r="AW51" s="29">
        <f t="shared" si="74"/>
        <v>71350.769230769234</v>
      </c>
      <c r="AX51" s="29">
        <f t="shared" si="74"/>
        <v>59586.345381526102</v>
      </c>
      <c r="AY51" s="29">
        <f t="shared" si="74"/>
        <v>49559.266535690891</v>
      </c>
      <c r="AZ51" s="29">
        <f t="shared" si="74"/>
        <v>40396.388650042994</v>
      </c>
      <c r="BA51" s="29">
        <f t="shared" si="74"/>
        <v>31617.730095990966</v>
      </c>
      <c r="BB51" s="29">
        <f t="shared" si="74"/>
        <v>24292.596944770856</v>
      </c>
    </row>
    <row r="52" spans="1:84" ht="15" thickBot="1" x14ac:dyDescent="0.35">
      <c r="A52" s="4" t="s">
        <v>34</v>
      </c>
      <c r="B52" s="4" t="s">
        <v>34</v>
      </c>
      <c r="C52" s="1">
        <v>6.2E-2</v>
      </c>
      <c r="D52" s="2">
        <v>6.7000000000000004E-2</v>
      </c>
      <c r="E52" s="2">
        <v>7.5999999999999998E-2</v>
      </c>
      <c r="F52" s="2">
        <v>8.8999999999999996E-2</v>
      </c>
      <c r="G52" s="2">
        <v>0.1</v>
      </c>
      <c r="H52" s="2">
        <v>0.112</v>
      </c>
      <c r="I52" s="2">
        <v>0.128</v>
      </c>
      <c r="J52" s="2">
        <v>0.154</v>
      </c>
      <c r="K52" s="2">
        <v>0.192</v>
      </c>
      <c r="L52" s="2">
        <v>0.251</v>
      </c>
      <c r="M52" s="2">
        <v>0.34200000000000003</v>
      </c>
      <c r="N52" s="2">
        <v>0.47499999999999998</v>
      </c>
      <c r="O52" s="2">
        <v>0.621</v>
      </c>
      <c r="P52" s="2">
        <v>0.81299999999999994</v>
      </c>
      <c r="Q52" s="2">
        <v>1.151</v>
      </c>
      <c r="R52" s="2">
        <v>1.401</v>
      </c>
      <c r="S52" s="2">
        <v>1.8049999999999999</v>
      </c>
      <c r="T52" s="2">
        <v>2.306</v>
      </c>
      <c r="U52" s="2">
        <v>2.964</v>
      </c>
      <c r="V52" s="2" t="s">
        <v>139</v>
      </c>
      <c r="W52" s="2" t="s">
        <v>139</v>
      </c>
      <c r="X52" s="2" t="s">
        <v>139</v>
      </c>
      <c r="Y52" s="2" t="s">
        <v>139</v>
      </c>
      <c r="Z52" s="2" t="s">
        <v>139</v>
      </c>
      <c r="AA52" s="3" t="s">
        <v>139</v>
      </c>
      <c r="AB52" s="25"/>
      <c r="AD52" s="27" t="s">
        <v>35</v>
      </c>
      <c r="AE52" s="26"/>
      <c r="AF52" s="29">
        <f>(D136-D169)/(D56-D89)</f>
        <v>262710.52631578926</v>
      </c>
      <c r="AG52" s="29">
        <f>(E136-$E$169)/(E56-$E$89)</f>
        <v>181452.83018867928</v>
      </c>
      <c r="AH52" s="29">
        <f>(F136-$F$169)/(F56-$F$89)</f>
        <v>151940.29850746266</v>
      </c>
      <c r="AI52" s="29">
        <f>(G136-$G$169)/(G56-$G$89)</f>
        <v>169647.88732394364</v>
      </c>
      <c r="AJ52" s="29">
        <f>(H136-$H$169)/(H56-$H$89)</f>
        <v>168863.63636363635</v>
      </c>
      <c r="AK52" s="29">
        <f>(I136-$I$169)/(I56-$I$89)</f>
        <v>166266.66666666663</v>
      </c>
      <c r="AL52" s="29">
        <f>(J136-$J$169)/(J56-$J$89)</f>
        <v>197291.66666666666</v>
      </c>
      <c r="AM52" s="29">
        <f>(K136-$K$169)/(K56-$K$89)</f>
        <v>187547.61904761899</v>
      </c>
      <c r="AN52" s="29">
        <f>(L136-$L$169)/(L56-$L$89)</f>
        <v>190380.43478260865</v>
      </c>
      <c r="AO52" s="29">
        <f>(M136-$M$169)/(M56-$M$89)</f>
        <v>155798.31932773109</v>
      </c>
      <c r="AP52" s="29">
        <f>(N136-$N$169)/(N56-$N$89)</f>
        <v>147124.13793103446</v>
      </c>
      <c r="AQ52" s="29">
        <f>(O136-$O$169)/(O56-$O$89)</f>
        <v>117129.53367875647</v>
      </c>
      <c r="AR52" s="29">
        <f>(P136-$P$169)/(P56-$P$89)</f>
        <v>91054.347826086945</v>
      </c>
      <c r="AS52" s="29">
        <f>(Q136-$Q$169)/(Q56-$Q$89)</f>
        <v>77035.897435897437</v>
      </c>
      <c r="AT52" s="29">
        <f>(R136-$R$169)/(R56-$R$89)</f>
        <v>91916.356877323415</v>
      </c>
      <c r="AU52" s="29">
        <f>(S136-$S$169)/(S56-$S$89)</f>
        <v>61827.238335435053</v>
      </c>
      <c r="AV52" s="29">
        <f>(T136-$T$169)/(T56-$T$89)</f>
        <v>54827.47068676717</v>
      </c>
      <c r="AW52" s="29">
        <f>(U136-$U$169)/(U56-$U$89)</f>
        <v>44686.879823594267</v>
      </c>
      <c r="AX52" s="29">
        <f>(V136-$V$169)/(V56-$V$89)</f>
        <v>36916.542473919522</v>
      </c>
      <c r="AY52" s="29">
        <f>(W136-$W$169)/(W56-$W$89)</f>
        <v>29986.490212296667</v>
      </c>
      <c r="AZ52" s="29">
        <f>(X136-$X$169)/(X56-$X$89)</f>
        <v>24120.870579090555</v>
      </c>
      <c r="BA52" s="29">
        <f>(Y136-$Y$169)/(Y56-$Y$89)</f>
        <v>18922.243821160788</v>
      </c>
      <c r="BB52" s="29">
        <f>(Z136-$Z$169)/(Z56-$Z$89)</f>
        <v>15272.783377905782</v>
      </c>
      <c r="BH52" s="59" t="s">
        <v>97</v>
      </c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1"/>
    </row>
    <row r="53" spans="1:84" ht="29.4" thickBot="1" x14ac:dyDescent="0.35">
      <c r="A53" s="27" t="s">
        <v>35</v>
      </c>
      <c r="B53" s="27" t="s">
        <v>35</v>
      </c>
      <c r="C53" s="26">
        <v>6.4000000000000001E-2</v>
      </c>
      <c r="D53" s="29">
        <v>6.8000000000000005E-2</v>
      </c>
      <c r="E53" s="29">
        <v>7.1999999999999995E-2</v>
      </c>
      <c r="F53" s="29">
        <v>7.5999999999999998E-2</v>
      </c>
      <c r="G53" s="29">
        <v>7.8E-2</v>
      </c>
      <c r="H53" s="29">
        <v>8.2000000000000003E-2</v>
      </c>
      <c r="I53" s="29">
        <v>7.8E-2</v>
      </c>
      <c r="J53" s="29">
        <v>0.08</v>
      </c>
      <c r="K53" s="29">
        <v>8.4000000000000005E-2</v>
      </c>
      <c r="L53" s="29">
        <v>8.5000000000000006E-2</v>
      </c>
      <c r="M53" s="29">
        <v>8.8999999999999996E-2</v>
      </c>
      <c r="N53" s="29">
        <v>0.1</v>
      </c>
      <c r="O53" s="51">
        <v>0.107</v>
      </c>
      <c r="P53" s="51">
        <v>0.127</v>
      </c>
      <c r="Q53" s="51">
        <v>0.157</v>
      </c>
      <c r="R53" s="51">
        <v>0.19500000000000001</v>
      </c>
      <c r="S53" s="51">
        <v>0.27200000000000002</v>
      </c>
      <c r="T53" s="51">
        <v>0.38900000000000001</v>
      </c>
      <c r="U53" s="51">
        <v>0.59099999999999997</v>
      </c>
      <c r="V53" s="29">
        <v>0.89400000000000002</v>
      </c>
      <c r="W53" s="29">
        <v>1.5529999999999999</v>
      </c>
      <c r="X53" s="29">
        <v>2.2509999999999999</v>
      </c>
      <c r="Y53" s="29">
        <v>3.056</v>
      </c>
      <c r="Z53" s="29" t="s">
        <v>139</v>
      </c>
      <c r="AA53" s="30" t="s">
        <v>139</v>
      </c>
      <c r="AB53" s="25"/>
      <c r="AD53" s="4" t="s">
        <v>36</v>
      </c>
      <c r="AE53" s="1"/>
      <c r="AF53" s="33">
        <f>(D137-$D$169)/(D57-$D$89)</f>
        <v>263763.15789473662</v>
      </c>
      <c r="AG53" s="33">
        <f t="shared" ref="AG53:AG83" si="75">(E137-$E$169)/(E57-$E$89)</f>
        <v>128428.57142857141</v>
      </c>
      <c r="AH53" s="33">
        <f t="shared" ref="AH53:AH84" si="76">(F137-$F$169)/(F57-$F$89)</f>
        <v>105982.60869565218</v>
      </c>
      <c r="AI53" s="33">
        <f t="shared" ref="AI53:AI84" si="77">(G137-$G$169)/(G57-$G$89)</f>
        <v>72235.602094240836</v>
      </c>
      <c r="AJ53" s="33">
        <f t="shared" ref="AJ53:AJ84" si="78">(H137-$H$169)/(H57-$H$89)</f>
        <v>65351.851851851847</v>
      </c>
      <c r="AK53" s="33">
        <f t="shared" ref="AK53:AK84" si="79">(I137-$I$169)/(I57-$I$89)</f>
        <v>55530.343007915566</v>
      </c>
      <c r="AL53" s="33">
        <f t="shared" ref="AL53:AL84" si="80">(J137-$J$169)/(J57-$J$89)</f>
        <v>45722.789115646265</v>
      </c>
      <c r="AM53" s="33">
        <f t="shared" ref="AM53:AM84" si="81">(K137-$K$169)/(K57-$K$89)</f>
        <v>38006.976744186039</v>
      </c>
      <c r="AN53" s="33">
        <f t="shared" ref="AN53:AN84" si="82">(L137-$L$169)/(L57-$L$89)</f>
        <v>34410.194174757286</v>
      </c>
      <c r="AO53" s="33">
        <f t="shared" ref="AO53:AO84" si="83">(M137-$M$169)/(M57-$M$89)</f>
        <v>30940.442427680093</v>
      </c>
      <c r="AP53" s="33">
        <f t="shared" ref="AP53:AP84" si="84">(N137-$N$169)/(N57-$N$89)</f>
        <v>22848.611639406619</v>
      </c>
      <c r="AQ53" s="33">
        <f t="shared" ref="AQ53:AQ84" si="85">(O137-$O$169)/(O57-$O$89)</f>
        <v>19546.700669429392</v>
      </c>
      <c r="AR53" s="33">
        <f t="shared" ref="AR53:AR84" si="86">(P137-$P$169)/(P57-$P$89)</f>
        <v>14762.762078395624</v>
      </c>
      <c r="AS53" s="33">
        <f t="shared" ref="AS53:AS84" si="87">(Q137-$Q$169)/(Q57-$Q$89)</f>
        <v>11926.927292656192</v>
      </c>
      <c r="AT53" s="33">
        <f t="shared" ref="AT53:AT84" si="88">(R137-$R$169)/(R57-$R$89)</f>
        <v>12711.052138620042</v>
      </c>
      <c r="AU53" s="33">
        <f t="shared" ref="AU53:AU84" si="89">(S137-$S$169)/(S57-$S$89)</f>
        <v>10733.760409993592</v>
      </c>
      <c r="AV53" s="33">
        <f t="shared" ref="AV53:AV84" si="90">(T137-$T$169)/(T57-$T$89)</f>
        <v>8828.9449456821949</v>
      </c>
      <c r="AW53" s="33">
        <f t="shared" ref="AW53:AW84" si="91">(U137-$U$169)/(U57-$U$89)</f>
        <v>8378.844711177795</v>
      </c>
      <c r="AX53" s="33" t="e">
        <f t="shared" ref="AX53:AX84" si="92">(V137-$V$169)/(V57-$V$89)</f>
        <v>#VALUE!</v>
      </c>
      <c r="AY53" s="33" t="e">
        <f t="shared" ref="AY53:AY84" si="93">(W137-$W$169)/(W57-$W$89)</f>
        <v>#VALUE!</v>
      </c>
      <c r="AZ53" s="33" t="e">
        <f t="shared" ref="AZ53:AZ84" si="94">(X137-$X$169)/(X57-$X$89)</f>
        <v>#VALUE!</v>
      </c>
      <c r="BA53" s="33" t="e">
        <f t="shared" ref="BA53:BA84" si="95">(Y137-$Y$169)/(Y57-$Y$89)</f>
        <v>#VALUE!</v>
      </c>
      <c r="BB53" s="33" t="e">
        <f t="shared" ref="BB53:BB84" si="96">(Z137-$Z$169)/(Z57-$Z$89)</f>
        <v>#VALUE!</v>
      </c>
      <c r="BH53" s="15" t="s">
        <v>8</v>
      </c>
      <c r="BI53" s="17" t="s">
        <v>9</v>
      </c>
      <c r="BJ53" s="18" t="s">
        <v>9</v>
      </c>
      <c r="BK53" s="18" t="s">
        <v>9</v>
      </c>
      <c r="BL53" s="18" t="s">
        <v>9</v>
      </c>
      <c r="BM53" s="18" t="s">
        <v>9</v>
      </c>
      <c r="BN53" s="18" t="s">
        <v>9</v>
      </c>
      <c r="BO53" s="18" t="s">
        <v>9</v>
      </c>
      <c r="BP53" s="18" t="s">
        <v>9</v>
      </c>
      <c r="BQ53" s="18" t="s">
        <v>9</v>
      </c>
      <c r="BR53" s="18" t="s">
        <v>9</v>
      </c>
      <c r="BS53" s="19" t="s">
        <v>9</v>
      </c>
      <c r="BT53" s="18" t="s">
        <v>9</v>
      </c>
      <c r="BU53" s="18" t="s">
        <v>9</v>
      </c>
      <c r="BV53" s="19" t="s">
        <v>9</v>
      </c>
      <c r="BW53" s="18" t="s">
        <v>9</v>
      </c>
      <c r="BX53" s="18" t="s">
        <v>9</v>
      </c>
      <c r="BY53" s="18" t="s">
        <v>9</v>
      </c>
      <c r="BZ53" s="18" t="s">
        <v>9</v>
      </c>
      <c r="CA53" s="19" t="s">
        <v>9</v>
      </c>
      <c r="CB53" s="18" t="s">
        <v>9</v>
      </c>
      <c r="CC53" s="18" t="s">
        <v>9</v>
      </c>
      <c r="CD53" s="18" t="s">
        <v>9</v>
      </c>
      <c r="CE53" s="18" t="s">
        <v>9</v>
      </c>
      <c r="CF53" s="19" t="s">
        <v>9</v>
      </c>
    </row>
    <row r="54" spans="1:84" ht="15" thickBot="1" x14ac:dyDescent="0.35">
      <c r="A54" s="27" t="s">
        <v>35</v>
      </c>
      <c r="B54" s="27" t="s">
        <v>35</v>
      </c>
      <c r="C54" s="26">
        <v>7.0000000000000007E-2</v>
      </c>
      <c r="D54" s="29">
        <v>7.2999999999999995E-2</v>
      </c>
      <c r="E54" s="29">
        <v>7.8E-2</v>
      </c>
      <c r="F54" s="29">
        <v>8.1000000000000003E-2</v>
      </c>
      <c r="G54" s="29">
        <v>8.6999999999999994E-2</v>
      </c>
      <c r="H54" s="29">
        <v>9.1999999999999998E-2</v>
      </c>
      <c r="I54" s="29">
        <v>9.8000000000000004E-2</v>
      </c>
      <c r="J54" s="29">
        <v>0.112</v>
      </c>
      <c r="K54" s="29">
        <v>0.13200000000000001</v>
      </c>
      <c r="L54" s="29">
        <v>0.16200000000000001</v>
      </c>
      <c r="M54" s="29">
        <v>0.20499999999999999</v>
      </c>
      <c r="N54" s="29">
        <v>0.26100000000000001</v>
      </c>
      <c r="O54" s="51">
        <v>0.34399999999999997</v>
      </c>
      <c r="P54" s="51">
        <v>0.47699999999999998</v>
      </c>
      <c r="Q54" s="51">
        <v>0.622</v>
      </c>
      <c r="R54" s="51">
        <v>0.879</v>
      </c>
      <c r="S54" s="51">
        <v>1.0860000000000001</v>
      </c>
      <c r="T54" s="51">
        <v>1.585</v>
      </c>
      <c r="U54" s="51">
        <v>2.1760000000000002</v>
      </c>
      <c r="V54" s="29">
        <v>2.82</v>
      </c>
      <c r="W54" s="29" t="s">
        <v>139</v>
      </c>
      <c r="X54" s="29" t="s">
        <v>139</v>
      </c>
      <c r="Y54" s="29" t="s">
        <v>139</v>
      </c>
      <c r="Z54" s="29" t="s">
        <v>139</v>
      </c>
      <c r="AA54" s="30" t="s">
        <v>139</v>
      </c>
      <c r="AB54" s="25"/>
      <c r="AD54" s="32" t="s">
        <v>36</v>
      </c>
      <c r="AE54" s="31"/>
      <c r="AF54" s="33">
        <f t="shared" ref="AF54:AF77" si="97">(D138-$D$169)/(D58-$D$89)</f>
        <v>313617.64705882326</v>
      </c>
      <c r="AG54" s="33">
        <f t="shared" si="75"/>
        <v>157602.73972602739</v>
      </c>
      <c r="AH54" s="33">
        <f t="shared" si="76"/>
        <v>105478.99159663866</v>
      </c>
      <c r="AI54" s="33">
        <f t="shared" si="77"/>
        <v>70957.219251336894</v>
      </c>
      <c r="AJ54" s="33">
        <f t="shared" si="78"/>
        <v>66921.052631578947</v>
      </c>
      <c r="AK54" s="33">
        <f t="shared" si="79"/>
        <v>53191.815856777488</v>
      </c>
      <c r="AL54" s="33">
        <f t="shared" si="80"/>
        <v>40743.197278911568</v>
      </c>
      <c r="AM54" s="33">
        <f t="shared" si="81"/>
        <v>37534.722222222219</v>
      </c>
      <c r="AN54" s="33">
        <f t="shared" si="82"/>
        <v>34563.114754098358</v>
      </c>
      <c r="AO54" s="33">
        <f t="shared" si="83"/>
        <v>28914.032168607875</v>
      </c>
      <c r="AP54" s="33">
        <f t="shared" si="84"/>
        <v>22229.540918163671</v>
      </c>
      <c r="AQ54" s="33">
        <f t="shared" si="85"/>
        <v>18579.806731089633</v>
      </c>
      <c r="AR54" s="33">
        <f t="shared" si="86"/>
        <v>13273.580586080585</v>
      </c>
      <c r="AS54" s="33">
        <f t="shared" si="87"/>
        <v>11030.455034037977</v>
      </c>
      <c r="AT54" s="33">
        <f t="shared" si="88"/>
        <v>10960.467870891325</v>
      </c>
      <c r="AU54" s="33">
        <f t="shared" si="89"/>
        <v>9403.1921424186621</v>
      </c>
      <c r="AV54" s="33">
        <f t="shared" si="90"/>
        <v>8593.4786803009847</v>
      </c>
      <c r="AW54" s="33">
        <f t="shared" si="91"/>
        <v>7600.6755764429427</v>
      </c>
      <c r="AX54" s="33" t="e">
        <f t="shared" si="92"/>
        <v>#VALUE!</v>
      </c>
      <c r="AY54" s="33" t="e">
        <f t="shared" si="93"/>
        <v>#VALUE!</v>
      </c>
      <c r="AZ54" s="33" t="e">
        <f t="shared" si="94"/>
        <v>#VALUE!</v>
      </c>
      <c r="BA54" s="33" t="e">
        <f t="shared" si="95"/>
        <v>#VALUE!</v>
      </c>
      <c r="BB54" s="33" t="e">
        <f t="shared" si="96"/>
        <v>#VALUE!</v>
      </c>
      <c r="BH54" s="16" t="s">
        <v>10</v>
      </c>
      <c r="BI54" s="20">
        <v>0</v>
      </c>
      <c r="BJ54" s="21">
        <v>30</v>
      </c>
      <c r="BK54" s="21">
        <v>60</v>
      </c>
      <c r="BL54" s="21">
        <v>90</v>
      </c>
      <c r="BM54" s="21">
        <v>120</v>
      </c>
      <c r="BN54" s="21">
        <v>150</v>
      </c>
      <c r="BO54" s="21">
        <v>180</v>
      </c>
      <c r="BP54" s="21">
        <v>210</v>
      </c>
      <c r="BQ54" s="21">
        <v>240</v>
      </c>
      <c r="BR54" s="21">
        <v>270</v>
      </c>
      <c r="BS54" s="21">
        <v>300</v>
      </c>
      <c r="BT54" s="21">
        <v>330</v>
      </c>
      <c r="BU54" s="21">
        <v>360</v>
      </c>
      <c r="BV54" s="21">
        <v>390</v>
      </c>
      <c r="BW54" s="21">
        <v>420</v>
      </c>
      <c r="BX54" s="21">
        <v>450</v>
      </c>
      <c r="BY54" s="21">
        <v>480</v>
      </c>
      <c r="BZ54" s="21">
        <v>510</v>
      </c>
      <c r="CA54" s="21">
        <v>540</v>
      </c>
      <c r="CB54" s="21">
        <v>570</v>
      </c>
      <c r="CC54" s="21">
        <v>600</v>
      </c>
      <c r="CD54" s="21">
        <v>630</v>
      </c>
      <c r="CE54" s="21">
        <v>660</v>
      </c>
      <c r="CF54" s="21">
        <v>690</v>
      </c>
    </row>
    <row r="55" spans="1:84" x14ac:dyDescent="0.3">
      <c r="A55" s="27" t="s">
        <v>35</v>
      </c>
      <c r="B55" s="27" t="s">
        <v>35</v>
      </c>
      <c r="C55" s="26">
        <v>6.5000000000000002E-2</v>
      </c>
      <c r="D55" s="29">
        <v>6.9000000000000006E-2</v>
      </c>
      <c r="E55" s="29">
        <v>7.1999999999999995E-2</v>
      </c>
      <c r="F55" s="29">
        <v>7.3999999999999996E-2</v>
      </c>
      <c r="G55" s="29">
        <v>7.2999999999999995E-2</v>
      </c>
      <c r="H55" s="29">
        <v>7.2999999999999995E-2</v>
      </c>
      <c r="I55" s="29">
        <v>7.1999999999999995E-2</v>
      </c>
      <c r="J55" s="29">
        <v>7.2999999999999995E-2</v>
      </c>
      <c r="K55" s="29">
        <v>7.3999999999999996E-2</v>
      </c>
      <c r="L55" s="29">
        <v>7.1999999999999995E-2</v>
      </c>
      <c r="M55" s="29">
        <v>7.5999999999999998E-2</v>
      </c>
      <c r="N55" s="29">
        <v>7.8E-2</v>
      </c>
      <c r="O55" s="51">
        <v>7.9000000000000001E-2</v>
      </c>
      <c r="P55" s="51">
        <v>8.5000000000000006E-2</v>
      </c>
      <c r="Q55" s="51">
        <v>9.6000000000000002E-2</v>
      </c>
      <c r="R55" s="51">
        <v>0.108</v>
      </c>
      <c r="S55" s="51">
        <v>0.13200000000000001</v>
      </c>
      <c r="T55" s="51">
        <v>0.17299999999999999</v>
      </c>
      <c r="U55" s="51">
        <v>0.22900000000000001</v>
      </c>
      <c r="V55" s="29">
        <v>0.32</v>
      </c>
      <c r="W55" s="29">
        <v>0.45600000000000002</v>
      </c>
      <c r="X55" s="29">
        <v>0.66</v>
      </c>
      <c r="Y55" s="29">
        <v>0.96699999999999997</v>
      </c>
      <c r="Z55" s="29">
        <v>1.3620000000000001</v>
      </c>
      <c r="AA55" s="30">
        <v>1.9019999999999999</v>
      </c>
      <c r="AB55" s="25"/>
      <c r="AD55" s="4" t="s">
        <v>36</v>
      </c>
      <c r="AE55" s="1"/>
      <c r="AF55" s="33">
        <f t="shared" si="97"/>
        <v>270899.99999999977</v>
      </c>
      <c r="AG55" s="33">
        <f t="shared" si="75"/>
        <v>136323.07692307691</v>
      </c>
      <c r="AH55" s="33">
        <f t="shared" si="76"/>
        <v>89565.217391304352</v>
      </c>
      <c r="AI55" s="33">
        <f t="shared" si="77"/>
        <v>76365.269461077827</v>
      </c>
      <c r="AJ55" s="33">
        <f t="shared" si="78"/>
        <v>59743.902439024394</v>
      </c>
      <c r="AK55" s="33">
        <f t="shared" si="79"/>
        <v>49215.258855585831</v>
      </c>
      <c r="AL55" s="33">
        <f t="shared" si="80"/>
        <v>46332.720588235294</v>
      </c>
      <c r="AM55" s="33">
        <f t="shared" si="81"/>
        <v>39040.476190476184</v>
      </c>
      <c r="AN55" s="33">
        <f t="shared" si="82"/>
        <v>35943.965517241384</v>
      </c>
      <c r="AO55" s="33">
        <f t="shared" si="83"/>
        <v>28661.007357102437</v>
      </c>
      <c r="AP55" s="33">
        <f t="shared" si="84"/>
        <v>22949.187838400663</v>
      </c>
      <c r="AQ55" s="33">
        <f t="shared" si="85"/>
        <v>18721.246271130261</v>
      </c>
      <c r="AR55" s="33">
        <f t="shared" si="86"/>
        <v>13630.108991825613</v>
      </c>
      <c r="AS55" s="33">
        <f t="shared" si="87"/>
        <v>11735.124760076773</v>
      </c>
      <c r="AT55" s="33">
        <f t="shared" si="88"/>
        <v>11940.495598304531</v>
      </c>
      <c r="AU55" s="33">
        <f t="shared" si="89"/>
        <v>9599.3067145975092</v>
      </c>
      <c r="AV55" s="33">
        <f t="shared" si="90"/>
        <v>8448.5223102182736</v>
      </c>
      <c r="AW55" s="33">
        <f t="shared" si="91"/>
        <v>7345.6753987999409</v>
      </c>
      <c r="AX55" s="33" t="e">
        <f t="shared" si="92"/>
        <v>#VALUE!</v>
      </c>
      <c r="AY55" s="33" t="e">
        <f t="shared" si="93"/>
        <v>#VALUE!</v>
      </c>
      <c r="AZ55" s="33" t="e">
        <f t="shared" si="94"/>
        <v>#VALUE!</v>
      </c>
      <c r="BA55" s="33" t="e">
        <f t="shared" si="95"/>
        <v>#VALUE!</v>
      </c>
      <c r="BB55" s="33" t="e">
        <f t="shared" si="96"/>
        <v>#VALUE!</v>
      </c>
      <c r="BH55" s="27" t="s">
        <v>27</v>
      </c>
      <c r="BI55" s="26"/>
      <c r="BJ55" s="29">
        <f>AF17-$AF$85</f>
        <v>3243.582887700526</v>
      </c>
      <c r="BK55" s="29">
        <f>AG17-$AG$85</f>
        <v>-656.68362853134749</v>
      </c>
      <c r="BL55" s="29">
        <f>AH17-$AH$85</f>
        <v>29353.796222039564</v>
      </c>
      <c r="BM55" s="29">
        <f>AI17-$AI$85</f>
        <v>28769.29018999535</v>
      </c>
      <c r="BN55" s="29">
        <f>AJ17-$AJ$85</f>
        <v>30676.797141323059</v>
      </c>
      <c r="BO55" s="29">
        <f>AK17-$AK$85</f>
        <v>29608.89949058857</v>
      </c>
      <c r="BP55" s="29">
        <f>AL17-$AL$85</f>
        <v>30298.371216942305</v>
      </c>
      <c r="BQ55" s="29">
        <f>AM17-$AM$85</f>
        <v>27365.019796990848</v>
      </c>
      <c r="BR55" s="29">
        <f>AN17-$AN$85</f>
        <v>24051.371263782061</v>
      </c>
      <c r="BS55" s="29">
        <f>AO17-$AO$85</f>
        <v>16916.57111730257</v>
      </c>
      <c r="BT55" s="29">
        <f>AP17-$AP$85</f>
        <v>12429.500246849753</v>
      </c>
      <c r="BU55" s="29">
        <f>AQ17-$AQ$85</f>
        <v>8052.4527236072299</v>
      </c>
      <c r="BV55" s="29">
        <f>AR17-$AR$85</f>
        <v>5427.7400146391692</v>
      </c>
      <c r="BW55" s="29">
        <f>AS17-$AS$85</f>
        <v>3855.7284041595503</v>
      </c>
      <c r="BX55" s="29" t="e">
        <f>AT17-$AT$85</f>
        <v>#VALUE!</v>
      </c>
      <c r="BY55" s="29" t="e">
        <f>AU17-$AU$85</f>
        <v>#VALUE!</v>
      </c>
      <c r="BZ55" s="29" t="e">
        <f>AV17-$AV$85</f>
        <v>#VALUE!</v>
      </c>
      <c r="CA55" s="29" t="e">
        <f>AW17-$AW$85</f>
        <v>#VALUE!</v>
      </c>
      <c r="CB55" s="29" t="e">
        <f>AX17-$AX$85</f>
        <v>#VALUE!</v>
      </c>
      <c r="CC55" s="29" t="e">
        <f>AY17-$AY$85</f>
        <v>#VALUE!</v>
      </c>
      <c r="CD55" s="29" t="e">
        <f>AZ17-$AZ$85</f>
        <v>#VALUE!</v>
      </c>
      <c r="CE55" s="29" t="e">
        <f>BA17-$BA$85</f>
        <v>#VALUE!</v>
      </c>
      <c r="CF55" s="29" t="e">
        <f>BB17-$BB$85</f>
        <v>#VALUE!</v>
      </c>
    </row>
    <row r="56" spans="1:84" x14ac:dyDescent="0.3">
      <c r="A56" s="27" t="s">
        <v>35</v>
      </c>
      <c r="B56" s="27" t="s">
        <v>35</v>
      </c>
      <c r="C56" s="26">
        <v>6.8000000000000005E-2</v>
      </c>
      <c r="D56" s="29">
        <v>7.0000000000000007E-2</v>
      </c>
      <c r="E56" s="29">
        <v>7.2999999999999995E-2</v>
      </c>
      <c r="F56" s="29">
        <v>7.6999999999999999E-2</v>
      </c>
      <c r="G56" s="29">
        <v>7.6999999999999999E-2</v>
      </c>
      <c r="H56" s="29">
        <v>7.5999999999999998E-2</v>
      </c>
      <c r="I56" s="29">
        <v>7.5999999999999998E-2</v>
      </c>
      <c r="J56" s="29">
        <v>7.5999999999999998E-2</v>
      </c>
      <c r="K56" s="29">
        <v>7.9000000000000001E-2</v>
      </c>
      <c r="L56" s="29">
        <v>8.1000000000000003E-2</v>
      </c>
      <c r="M56" s="29">
        <v>8.8999999999999996E-2</v>
      </c>
      <c r="N56" s="29">
        <v>9.6000000000000002E-2</v>
      </c>
      <c r="O56" s="51">
        <v>0.105</v>
      </c>
      <c r="P56" s="51">
        <v>0.126</v>
      </c>
      <c r="Q56" s="51">
        <v>0.155</v>
      </c>
      <c r="R56" s="51">
        <v>0.19600000000000001</v>
      </c>
      <c r="S56" s="51">
        <v>0.26200000000000001</v>
      </c>
      <c r="T56" s="51">
        <v>0.36499999999999999</v>
      </c>
      <c r="U56" s="51">
        <v>0.52</v>
      </c>
      <c r="V56" s="29">
        <v>0.74199999999999999</v>
      </c>
      <c r="W56" s="29">
        <v>0.98099999999999998</v>
      </c>
      <c r="X56" s="29">
        <v>1.365</v>
      </c>
      <c r="Y56" s="29">
        <v>1.8819999999999999</v>
      </c>
      <c r="Z56" s="29">
        <v>2.516</v>
      </c>
      <c r="AA56" s="30" t="s">
        <v>139</v>
      </c>
      <c r="AB56" s="25"/>
      <c r="AD56" s="4" t="s">
        <v>36</v>
      </c>
      <c r="AE56" s="1"/>
      <c r="AF56" s="33">
        <f t="shared" si="97"/>
        <v>394884.61538461503</v>
      </c>
      <c r="AG56" s="33">
        <f t="shared" si="75"/>
        <v>128384.61538461538</v>
      </c>
      <c r="AH56" s="33">
        <f t="shared" si="76"/>
        <v>88684.684684684689</v>
      </c>
      <c r="AI56" s="33">
        <f t="shared" si="77"/>
        <v>71343.558282208571</v>
      </c>
      <c r="AJ56" s="33">
        <f t="shared" si="78"/>
        <v>58439.130434782601</v>
      </c>
      <c r="AK56" s="33">
        <f t="shared" si="79"/>
        <v>51809.798270893378</v>
      </c>
      <c r="AL56" s="33">
        <f t="shared" si="80"/>
        <v>40440.384615384617</v>
      </c>
      <c r="AM56" s="33">
        <f t="shared" si="81"/>
        <v>35272.5</v>
      </c>
      <c r="AN56" s="33">
        <f t="shared" si="82"/>
        <v>32148.576512455515</v>
      </c>
      <c r="AO56" s="33">
        <f t="shared" si="83"/>
        <v>26371.072910491999</v>
      </c>
      <c r="AP56" s="33">
        <f t="shared" si="84"/>
        <v>22079.168509509065</v>
      </c>
      <c r="AQ56" s="33">
        <f t="shared" si="85"/>
        <v>16712.284131638971</v>
      </c>
      <c r="AR56" s="33">
        <f t="shared" si="86"/>
        <v>13118.868868868867</v>
      </c>
      <c r="AS56" s="33">
        <f t="shared" si="87"/>
        <v>11469.221361598042</v>
      </c>
      <c r="AT56" s="33">
        <f t="shared" si="88"/>
        <v>10854.320591069707</v>
      </c>
      <c r="AU56" s="33">
        <f t="shared" si="89"/>
        <v>9355.6146179401985</v>
      </c>
      <c r="AV56" s="33">
        <f t="shared" si="90"/>
        <v>8536.2776025236599</v>
      </c>
      <c r="AW56" s="33">
        <f t="shared" si="91"/>
        <v>7665.1368628093751</v>
      </c>
      <c r="AX56" s="33" t="e">
        <f t="shared" si="92"/>
        <v>#VALUE!</v>
      </c>
      <c r="AY56" s="33" t="e">
        <f t="shared" si="93"/>
        <v>#VALUE!</v>
      </c>
      <c r="AZ56" s="33" t="e">
        <f t="shared" si="94"/>
        <v>#VALUE!</v>
      </c>
      <c r="BA56" s="33" t="e">
        <f t="shared" si="95"/>
        <v>#VALUE!</v>
      </c>
      <c r="BB56" s="33" t="e">
        <f t="shared" si="96"/>
        <v>#VALUE!</v>
      </c>
      <c r="BH56" s="27" t="s">
        <v>27</v>
      </c>
      <c r="BI56" s="26"/>
      <c r="BJ56" s="29">
        <f t="shared" ref="BJ56:BJ119" si="98">AF18-$AF$85</f>
        <v>-148415.67637155842</v>
      </c>
      <c r="BK56" s="29">
        <f t="shared" ref="BK56:BK119" si="99">AG18-$AG$85</f>
        <v>-34892.225864073553</v>
      </c>
      <c r="BL56" s="29">
        <f t="shared" ref="BL56:BL119" si="100">AH18-$AH$85</f>
        <v>14187.352404875193</v>
      </c>
      <c r="BM56" s="29">
        <f t="shared" ref="BM56:BM119" si="101">AI18-$AI$85</f>
        <v>18276.224311469268</v>
      </c>
      <c r="BN56" s="29">
        <f t="shared" ref="BN56:BN119" si="102">AJ18-$AJ$85</f>
        <v>23755.614875313218</v>
      </c>
      <c r="BO56" s="29">
        <f t="shared" ref="BO56:BO119" si="103">AK18-$AK$85</f>
        <v>27282.794336875944</v>
      </c>
      <c r="BP56" s="29">
        <f t="shared" ref="BP56:BP119" si="104">AL18-$AL$85</f>
        <v>28440.126720329008</v>
      </c>
      <c r="BQ56" s="29">
        <f t="shared" ref="BQ56:BQ119" si="105">AM18-$AM$85</f>
        <v>25012.261871390707</v>
      </c>
      <c r="BR56" s="29">
        <f t="shared" ref="BR56:BR119" si="106">AN18-$AN$85</f>
        <v>18933.830219423384</v>
      </c>
      <c r="BS56" s="29">
        <f t="shared" ref="BS56:BS119" si="107">AO18-$AO$85</f>
        <v>13420.261782478679</v>
      </c>
      <c r="BT56" s="29">
        <f t="shared" ref="BT56:BT119" si="108">AP18-$AP$85</f>
        <v>7620.4815425431952</v>
      </c>
      <c r="BU56" s="29">
        <f t="shared" ref="BU56:BU119" si="109">AQ18-$AQ$85</f>
        <v>4471.0745957712134</v>
      </c>
      <c r="BV56" s="29">
        <f t="shared" ref="BV56:BV119" si="110">AR18-$AR$85</f>
        <v>3967.0593637481788</v>
      </c>
      <c r="BW56" s="29">
        <f t="shared" ref="BW56:BW119" si="111">AS18-$AS$85</f>
        <v>3026.4516538094294</v>
      </c>
      <c r="BX56" s="29" t="e">
        <f t="shared" ref="BX56:BX119" si="112">AT18-$AT$85</f>
        <v>#VALUE!</v>
      </c>
      <c r="BY56" s="29" t="e">
        <f t="shared" ref="BY56:BY119" si="113">AU18-$AU$85</f>
        <v>#VALUE!</v>
      </c>
      <c r="BZ56" s="29" t="e">
        <f t="shared" ref="BZ56:BZ119" si="114">AV18-$AV$85</f>
        <v>#VALUE!</v>
      </c>
      <c r="CA56" s="29" t="e">
        <f t="shared" ref="CA56:CA119" si="115">AW18-$AW$85</f>
        <v>#VALUE!</v>
      </c>
      <c r="CB56" s="29" t="e">
        <f t="shared" ref="CB56:CB119" si="116">AX18-$AX$85</f>
        <v>#VALUE!</v>
      </c>
      <c r="CC56" s="29" t="e">
        <f t="shared" ref="CC56:CC119" si="117">AY18-$AY$85</f>
        <v>#VALUE!</v>
      </c>
      <c r="CD56" s="29" t="e">
        <f t="shared" ref="CD56:CD119" si="118">AZ18-$AZ$85</f>
        <v>#VALUE!</v>
      </c>
      <c r="CE56" s="29" t="e">
        <f t="shared" ref="CE56:CE119" si="119">BA18-$BA$85</f>
        <v>#VALUE!</v>
      </c>
      <c r="CF56" s="29" t="e">
        <f t="shared" ref="CF56:CF119" si="120">BB18-$BB$85</f>
        <v>#VALUE!</v>
      </c>
    </row>
    <row r="57" spans="1:84" x14ac:dyDescent="0.3">
      <c r="A57" s="4" t="s">
        <v>36</v>
      </c>
      <c r="B57" s="4" t="s">
        <v>36</v>
      </c>
      <c r="C57" s="1">
        <v>6.8000000000000005E-2</v>
      </c>
      <c r="D57" s="2">
        <v>7.0000000000000007E-2</v>
      </c>
      <c r="E57" s="2">
        <v>7.9000000000000001E-2</v>
      </c>
      <c r="F57" s="2">
        <v>8.8999999999999996E-2</v>
      </c>
      <c r="G57" s="2">
        <v>0.107</v>
      </c>
      <c r="H57" s="2">
        <v>0.127</v>
      </c>
      <c r="I57" s="2">
        <v>0.152</v>
      </c>
      <c r="J57" s="2">
        <v>0.20499999999999999</v>
      </c>
      <c r="K57" s="2">
        <v>0.27300000000000002</v>
      </c>
      <c r="L57" s="2">
        <v>0.36699999999999999</v>
      </c>
      <c r="M57" s="2">
        <v>0.5</v>
      </c>
      <c r="N57" s="2">
        <v>0.71699999999999997</v>
      </c>
      <c r="O57" s="2">
        <v>0.84099999999999997</v>
      </c>
      <c r="P57" s="2">
        <v>1.1539999999999999</v>
      </c>
      <c r="Q57" s="2">
        <v>1.4259999999999999</v>
      </c>
      <c r="R57" s="2">
        <v>1.663</v>
      </c>
      <c r="S57" s="2">
        <v>2.0150000000000001</v>
      </c>
      <c r="T57" s="2">
        <v>2.782</v>
      </c>
      <c r="U57" s="2">
        <v>3.399</v>
      </c>
      <c r="V57" s="2" t="s">
        <v>139</v>
      </c>
      <c r="W57" s="2" t="s">
        <v>139</v>
      </c>
      <c r="X57" s="2" t="s">
        <v>139</v>
      </c>
      <c r="Y57" s="2" t="s">
        <v>139</v>
      </c>
      <c r="Z57" s="2" t="s">
        <v>139</v>
      </c>
      <c r="AA57" s="3" t="s">
        <v>139</v>
      </c>
      <c r="AB57" s="25"/>
      <c r="AD57" s="27" t="s">
        <v>37</v>
      </c>
      <c r="AE57" s="26"/>
      <c r="AF57" s="29">
        <f t="shared" si="97"/>
        <v>231552.63157894716</v>
      </c>
      <c r="AG57" s="29">
        <f t="shared" si="75"/>
        <v>119376.81159420288</v>
      </c>
      <c r="AH57" s="29">
        <f t="shared" si="76"/>
        <v>68000.000000000015</v>
      </c>
      <c r="AI57" s="29">
        <f t="shared" si="77"/>
        <v>45217.142857142862</v>
      </c>
      <c r="AJ57" s="29">
        <f t="shared" si="78"/>
        <v>34350.393700787405</v>
      </c>
      <c r="AK57" s="29">
        <f t="shared" si="79"/>
        <v>25029.023746701845</v>
      </c>
      <c r="AL57" s="29">
        <f t="shared" si="80"/>
        <v>17037.234042553191</v>
      </c>
      <c r="AM57" s="29">
        <f t="shared" si="81"/>
        <v>11265.90909090909</v>
      </c>
      <c r="AN57" s="29">
        <f t="shared" si="82"/>
        <v>6576.4984227129335</v>
      </c>
      <c r="AO57" s="29">
        <f t="shared" si="83"/>
        <v>4532.7558202490527</v>
      </c>
      <c r="AP57" s="29">
        <f t="shared" si="84"/>
        <v>3838.5248836376654</v>
      </c>
      <c r="AQ57" s="29">
        <f t="shared" si="85"/>
        <v>4132.5681492109034</v>
      </c>
      <c r="AR57" s="29">
        <f t="shared" si="86"/>
        <v>3954.440333024977</v>
      </c>
      <c r="AS57" s="29">
        <f t="shared" si="87"/>
        <v>4412.327311370881</v>
      </c>
      <c r="AT57" s="29">
        <f t="shared" si="88"/>
        <v>6386.6323128220665</v>
      </c>
      <c r="AU57" s="29">
        <f t="shared" si="89"/>
        <v>5380.9289146236297</v>
      </c>
      <c r="AV57" s="29">
        <f t="shared" si="90"/>
        <v>5819.714916683397</v>
      </c>
      <c r="AW57" s="29">
        <f t="shared" si="91"/>
        <v>5546.6644485110628</v>
      </c>
      <c r="AX57" s="29" t="e">
        <f t="shared" si="92"/>
        <v>#VALUE!</v>
      </c>
      <c r="AY57" s="29" t="e">
        <f t="shared" si="93"/>
        <v>#VALUE!</v>
      </c>
      <c r="AZ57" s="29" t="e">
        <f t="shared" si="94"/>
        <v>#VALUE!</v>
      </c>
      <c r="BA57" s="29" t="e">
        <f t="shared" si="95"/>
        <v>#VALUE!</v>
      </c>
      <c r="BB57" s="29" t="e">
        <f t="shared" si="96"/>
        <v>#VALUE!</v>
      </c>
      <c r="BH57" s="27" t="s">
        <v>27</v>
      </c>
      <c r="BI57" s="26"/>
      <c r="BJ57" s="29">
        <f t="shared" si="98"/>
        <v>17228.198272315902</v>
      </c>
      <c r="BK57" s="29">
        <f t="shared" si="99"/>
        <v>67988.565858823451</v>
      </c>
      <c r="BL57" s="29">
        <f t="shared" si="100"/>
        <v>39356.398070721545</v>
      </c>
      <c r="BM57" s="29">
        <f t="shared" si="101"/>
        <v>49705.133114843025</v>
      </c>
      <c r="BN57" s="29">
        <f t="shared" si="102"/>
        <v>41078.157685540747</v>
      </c>
      <c r="BO57" s="29">
        <f t="shared" si="103"/>
        <v>40895.239719125551</v>
      </c>
      <c r="BP57" s="29">
        <f t="shared" si="104"/>
        <v>39652.862589523</v>
      </c>
      <c r="BQ57" s="29">
        <f t="shared" si="105"/>
        <v>35622.045368122737</v>
      </c>
      <c r="BR57" s="29">
        <f t="shared" si="106"/>
        <v>31461.05133398336</v>
      </c>
      <c r="BS57" s="29">
        <f t="shared" si="107"/>
        <v>22683.966249470697</v>
      </c>
      <c r="BT57" s="29">
        <f t="shared" si="108"/>
        <v>16897.310199056672</v>
      </c>
      <c r="BU57" s="29">
        <f t="shared" si="109"/>
        <v>10560.124023424352</v>
      </c>
      <c r="BV57" s="29">
        <f t="shared" si="110"/>
        <v>7865.6153770302908</v>
      </c>
      <c r="BW57" s="29">
        <f t="shared" si="111"/>
        <v>5005.0048284832446</v>
      </c>
      <c r="BX57" s="29" t="e">
        <f t="shared" si="112"/>
        <v>#VALUE!</v>
      </c>
      <c r="BY57" s="29" t="e">
        <f t="shared" si="113"/>
        <v>#VALUE!</v>
      </c>
      <c r="BZ57" s="29" t="e">
        <f t="shared" si="114"/>
        <v>#VALUE!</v>
      </c>
      <c r="CA57" s="29" t="e">
        <f t="shared" si="115"/>
        <v>#VALUE!</v>
      </c>
      <c r="CB57" s="29" t="e">
        <f t="shared" si="116"/>
        <v>#VALUE!</v>
      </c>
      <c r="CC57" s="29" t="e">
        <f t="shared" si="117"/>
        <v>#VALUE!</v>
      </c>
      <c r="CD57" s="29" t="e">
        <f t="shared" si="118"/>
        <v>#VALUE!</v>
      </c>
      <c r="CE57" s="29" t="e">
        <f t="shared" si="119"/>
        <v>#VALUE!</v>
      </c>
      <c r="CF57" s="29" t="e">
        <f t="shared" si="120"/>
        <v>#VALUE!</v>
      </c>
    </row>
    <row r="58" spans="1:84" x14ac:dyDescent="0.3">
      <c r="A58" s="32" t="s">
        <v>36</v>
      </c>
      <c r="B58" s="32" t="s">
        <v>36</v>
      </c>
      <c r="C58" s="31">
        <v>6.4000000000000001E-2</v>
      </c>
      <c r="D58" s="33">
        <v>6.9000000000000006E-2</v>
      </c>
      <c r="E58" s="33">
        <v>7.8E-2</v>
      </c>
      <c r="F58" s="33">
        <v>0.09</v>
      </c>
      <c r="G58" s="33">
        <v>0.106</v>
      </c>
      <c r="H58" s="33">
        <v>0.126</v>
      </c>
      <c r="I58" s="33">
        <v>0.155</v>
      </c>
      <c r="J58" s="33">
        <v>0.20499999999999999</v>
      </c>
      <c r="K58" s="33">
        <v>0.27400000000000002</v>
      </c>
      <c r="L58" s="2">
        <v>0.36299999999999999</v>
      </c>
      <c r="M58" s="2">
        <v>0.51</v>
      </c>
      <c r="N58" s="2">
        <v>0.68600000000000005</v>
      </c>
      <c r="O58" s="2">
        <v>0.80700000000000005</v>
      </c>
      <c r="P58" s="2">
        <v>1.149</v>
      </c>
      <c r="Q58" s="2">
        <v>1.4530000000000001</v>
      </c>
      <c r="R58" s="2">
        <v>1.75</v>
      </c>
      <c r="S58" s="2">
        <v>2.1</v>
      </c>
      <c r="T58" s="2">
        <v>2.6579999999999999</v>
      </c>
      <c r="U58" s="2">
        <v>3.4710000000000001</v>
      </c>
      <c r="V58" s="33" t="s">
        <v>139</v>
      </c>
      <c r="W58" s="33" t="s">
        <v>139</v>
      </c>
      <c r="X58" s="33" t="s">
        <v>139</v>
      </c>
      <c r="Y58" s="33" t="s">
        <v>139</v>
      </c>
      <c r="Z58" s="33" t="s">
        <v>139</v>
      </c>
      <c r="AA58" s="34" t="s">
        <v>139</v>
      </c>
      <c r="AB58" s="35"/>
      <c r="AD58" s="27" t="s">
        <v>37</v>
      </c>
      <c r="AE58" s="26"/>
      <c r="AF58" s="29">
        <f t="shared" si="97"/>
        <v>317499.99999999971</v>
      </c>
      <c r="AG58" s="29">
        <f t="shared" si="75"/>
        <v>93082.474226804101</v>
      </c>
      <c r="AH58" s="29">
        <f t="shared" si="76"/>
        <v>67318.518518518511</v>
      </c>
      <c r="AI58" s="29">
        <f t="shared" si="77"/>
        <v>49167.487684729058</v>
      </c>
      <c r="AJ58" s="29">
        <f t="shared" si="78"/>
        <v>37271.241830065352</v>
      </c>
      <c r="AK58" s="29">
        <f t="shared" si="79"/>
        <v>25696.84210526316</v>
      </c>
      <c r="AL58" s="29">
        <f t="shared" si="80"/>
        <v>17453.910614525139</v>
      </c>
      <c r="AM58" s="29">
        <f t="shared" si="81"/>
        <v>11871.268656716416</v>
      </c>
      <c r="AN58" s="29">
        <f t="shared" si="82"/>
        <v>7342.80303030303</v>
      </c>
      <c r="AO58" s="29">
        <f t="shared" si="83"/>
        <v>4767.6943117672599</v>
      </c>
      <c r="AP58" s="29">
        <f t="shared" si="84"/>
        <v>4928.5954866958564</v>
      </c>
      <c r="AQ58" s="29">
        <f t="shared" si="85"/>
        <v>4007.1684587813625</v>
      </c>
      <c r="AR58" s="29">
        <f t="shared" si="86"/>
        <v>4789.1542678151909</v>
      </c>
      <c r="AS58" s="29">
        <f t="shared" si="87"/>
        <v>4869.565217391304</v>
      </c>
      <c r="AT58" s="29">
        <f t="shared" si="88"/>
        <v>6616.2356704878694</v>
      </c>
      <c r="AU58" s="29">
        <f t="shared" si="89"/>
        <v>5520.0129463804087</v>
      </c>
      <c r="AV58" s="29">
        <f t="shared" si="90"/>
        <v>5669.9567099567093</v>
      </c>
      <c r="AW58" s="29">
        <f t="shared" si="91"/>
        <v>5749.0823667596533</v>
      </c>
      <c r="AX58" s="29" t="e">
        <f t="shared" si="92"/>
        <v>#VALUE!</v>
      </c>
      <c r="AY58" s="29" t="e">
        <f t="shared" si="93"/>
        <v>#VALUE!</v>
      </c>
      <c r="AZ58" s="29" t="e">
        <f t="shared" si="94"/>
        <v>#VALUE!</v>
      </c>
      <c r="BA58" s="29" t="e">
        <f t="shared" si="95"/>
        <v>#VALUE!</v>
      </c>
      <c r="BB58" s="29" t="e">
        <f t="shared" si="96"/>
        <v>#VALUE!</v>
      </c>
      <c r="BH58" s="27" t="s">
        <v>27</v>
      </c>
      <c r="BI58" s="26"/>
      <c r="BJ58" s="29">
        <f t="shared" si="98"/>
        <v>-90823.083778965753</v>
      </c>
      <c r="BK58" s="29">
        <f t="shared" si="99"/>
        <v>-17601.527020433568</v>
      </c>
      <c r="BL58" s="29">
        <f t="shared" si="100"/>
        <v>14880.143890119514</v>
      </c>
      <c r="BM58" s="29">
        <f t="shared" si="101"/>
        <v>22420.630950340848</v>
      </c>
      <c r="BN58" s="29">
        <f t="shared" si="102"/>
        <v>24391.863495733687</v>
      </c>
      <c r="BO58" s="29">
        <f t="shared" si="103"/>
        <v>26644.187749860721</v>
      </c>
      <c r="BP58" s="29">
        <f t="shared" si="104"/>
        <v>25304.990675070392</v>
      </c>
      <c r="BQ58" s="29">
        <f t="shared" si="105"/>
        <v>23661.19306190405</v>
      </c>
      <c r="BR58" s="29">
        <f t="shared" si="106"/>
        <v>18534.723840531533</v>
      </c>
      <c r="BS58" s="29">
        <f t="shared" si="107"/>
        <v>14375.164294686892</v>
      </c>
      <c r="BT58" s="29">
        <f t="shared" si="108"/>
        <v>8343.2912036463731</v>
      </c>
      <c r="BU58" s="29">
        <f t="shared" si="109"/>
        <v>5287.2917723391474</v>
      </c>
      <c r="BV58" s="29">
        <f t="shared" si="110"/>
        <v>3817.9181482566028</v>
      </c>
      <c r="BW58" s="29">
        <f t="shared" si="111"/>
        <v>2765.8704753568836</v>
      </c>
      <c r="BX58" s="29" t="e">
        <f t="shared" si="112"/>
        <v>#VALUE!</v>
      </c>
      <c r="BY58" s="29" t="e">
        <f t="shared" si="113"/>
        <v>#VALUE!</v>
      </c>
      <c r="BZ58" s="29" t="e">
        <f t="shared" si="114"/>
        <v>#VALUE!</v>
      </c>
      <c r="CA58" s="29" t="e">
        <f t="shared" si="115"/>
        <v>#VALUE!</v>
      </c>
      <c r="CB58" s="29" t="e">
        <f t="shared" si="116"/>
        <v>#VALUE!</v>
      </c>
      <c r="CC58" s="29" t="e">
        <f t="shared" si="117"/>
        <v>#VALUE!</v>
      </c>
      <c r="CD58" s="29" t="e">
        <f t="shared" si="118"/>
        <v>#VALUE!</v>
      </c>
      <c r="CE58" s="29" t="e">
        <f t="shared" si="119"/>
        <v>#VALUE!</v>
      </c>
      <c r="CF58" s="29" t="e">
        <f t="shared" si="120"/>
        <v>#VALUE!</v>
      </c>
    </row>
    <row r="59" spans="1:84" x14ac:dyDescent="0.3">
      <c r="A59" s="4" t="s">
        <v>36</v>
      </c>
      <c r="B59" s="4" t="s">
        <v>36</v>
      </c>
      <c r="C59" s="1">
        <v>6.6000000000000003E-2</v>
      </c>
      <c r="D59" s="2">
        <v>6.8000000000000005E-2</v>
      </c>
      <c r="E59" s="2">
        <v>7.5999999999999998E-2</v>
      </c>
      <c r="F59" s="2">
        <v>8.8999999999999996E-2</v>
      </c>
      <c r="G59" s="2">
        <v>0.10100000000000001</v>
      </c>
      <c r="H59" s="2">
        <v>0.121</v>
      </c>
      <c r="I59" s="2">
        <v>0.14899999999999999</v>
      </c>
      <c r="J59" s="2">
        <v>0.19400000000000001</v>
      </c>
      <c r="K59" s="2">
        <v>0.26800000000000002</v>
      </c>
      <c r="L59" s="2">
        <v>0.34799999999999998</v>
      </c>
      <c r="M59" s="2">
        <v>0.501</v>
      </c>
      <c r="N59" s="2">
        <v>0.66</v>
      </c>
      <c r="O59" s="2">
        <v>0.81100000000000005</v>
      </c>
      <c r="P59" s="2">
        <v>1.1579999999999999</v>
      </c>
      <c r="Q59" s="2">
        <v>1.36</v>
      </c>
      <c r="R59" s="2">
        <v>1.595</v>
      </c>
      <c r="S59" s="2">
        <v>2.0110000000000001</v>
      </c>
      <c r="T59" s="2">
        <v>2.6549999999999998</v>
      </c>
      <c r="U59" s="2">
        <v>3.4830000000000001</v>
      </c>
      <c r="V59" s="2" t="s">
        <v>139</v>
      </c>
      <c r="W59" s="2" t="s">
        <v>139</v>
      </c>
      <c r="X59" s="2" t="s">
        <v>139</v>
      </c>
      <c r="Y59" s="2" t="s">
        <v>139</v>
      </c>
      <c r="Z59" s="2" t="s">
        <v>139</v>
      </c>
      <c r="AA59" s="3" t="s">
        <v>139</v>
      </c>
      <c r="AB59" s="25"/>
      <c r="AD59" s="27" t="s">
        <v>37</v>
      </c>
      <c r="AE59" s="26"/>
      <c r="AF59" s="29">
        <f t="shared" si="97"/>
        <v>374115.38461538428</v>
      </c>
      <c r="AG59" s="29">
        <f t="shared" si="75"/>
        <v>160849.05660377361</v>
      </c>
      <c r="AH59" s="29">
        <f t="shared" si="76"/>
        <v>88970.873786407785</v>
      </c>
      <c r="AI59" s="29">
        <f t="shared" si="77"/>
        <v>47574.850299401187</v>
      </c>
      <c r="AJ59" s="29">
        <f t="shared" si="78"/>
        <v>36404.347826086952</v>
      </c>
      <c r="AK59" s="29">
        <f t="shared" si="79"/>
        <v>28296.495956873314</v>
      </c>
      <c r="AL59" s="29">
        <f t="shared" si="80"/>
        <v>19029.929577464787</v>
      </c>
      <c r="AM59" s="29">
        <f t="shared" si="81"/>
        <v>11397.777777777779</v>
      </c>
      <c r="AN59" s="29">
        <f t="shared" si="82"/>
        <v>7880.0940438871476</v>
      </c>
      <c r="AO59" s="29">
        <f t="shared" si="83"/>
        <v>5280.3391626921039</v>
      </c>
      <c r="AP59" s="29">
        <f t="shared" si="84"/>
        <v>3303.3972418432554</v>
      </c>
      <c r="AQ59" s="29">
        <f t="shared" si="85"/>
        <v>4779.3744716821639</v>
      </c>
      <c r="AR59" s="29">
        <f t="shared" si="86"/>
        <v>4548.0418943533696</v>
      </c>
      <c r="AS59" s="29">
        <f t="shared" si="87"/>
        <v>4883.4065562690103</v>
      </c>
      <c r="AT59" s="29">
        <f t="shared" si="88"/>
        <v>7003.0077341735896</v>
      </c>
      <c r="AU59" s="29">
        <f t="shared" si="89"/>
        <v>5681.658944513505</v>
      </c>
      <c r="AV59" s="29">
        <f t="shared" si="90"/>
        <v>5719.7604790419164</v>
      </c>
      <c r="AW59" s="29">
        <f t="shared" si="91"/>
        <v>6116.9845322120436</v>
      </c>
      <c r="AX59" s="29" t="e">
        <f t="shared" si="92"/>
        <v>#VALUE!</v>
      </c>
      <c r="AY59" s="29" t="e">
        <f t="shared" si="93"/>
        <v>#VALUE!</v>
      </c>
      <c r="AZ59" s="29" t="e">
        <f t="shared" si="94"/>
        <v>#VALUE!</v>
      </c>
      <c r="BA59" s="29" t="e">
        <f t="shared" si="95"/>
        <v>#VALUE!</v>
      </c>
      <c r="BB59" s="29" t="e">
        <f t="shared" si="96"/>
        <v>#VALUE!</v>
      </c>
      <c r="BH59" s="32" t="s">
        <v>28</v>
      </c>
      <c r="BI59" s="31"/>
      <c r="BJ59" s="33">
        <f t="shared" si="98"/>
        <v>60612.813656931277</v>
      </c>
      <c r="BK59" s="33">
        <f t="shared" si="99"/>
        <v>-4999.9924935793242</v>
      </c>
      <c r="BL59" s="33">
        <f t="shared" si="100"/>
        <v>10975.203302252114</v>
      </c>
      <c r="BM59" s="33">
        <f t="shared" si="101"/>
        <v>32615.050841095821</v>
      </c>
      <c r="BN59" s="33">
        <f t="shared" si="102"/>
        <v>28096.85390575069</v>
      </c>
      <c r="BO59" s="33">
        <f t="shared" si="103"/>
        <v>27167.377948067238</v>
      </c>
      <c r="BP59" s="33">
        <f t="shared" si="104"/>
        <v>27408.23260463752</v>
      </c>
      <c r="BQ59" s="33">
        <f t="shared" si="105"/>
        <v>24288.910114580598</v>
      </c>
      <c r="BR59" s="33">
        <f t="shared" si="106"/>
        <v>22427.629208697315</v>
      </c>
      <c r="BS59" s="33">
        <f t="shared" si="107"/>
        <v>17802.921084567351</v>
      </c>
      <c r="BT59" s="33">
        <f t="shared" si="108"/>
        <v>12403.289485575546</v>
      </c>
      <c r="BU59" s="33">
        <f t="shared" si="109"/>
        <v>8249.8492789096217</v>
      </c>
      <c r="BV59" s="33">
        <f t="shared" si="110"/>
        <v>4943.6468738836184</v>
      </c>
      <c r="BW59" s="33">
        <f t="shared" si="111"/>
        <v>3985.9120786022777</v>
      </c>
      <c r="BX59" s="33" t="e">
        <f t="shared" si="112"/>
        <v>#VALUE!</v>
      </c>
      <c r="BY59" s="33" t="e">
        <f t="shared" si="113"/>
        <v>#VALUE!</v>
      </c>
      <c r="BZ59" s="33" t="e">
        <f t="shared" si="114"/>
        <v>#VALUE!</v>
      </c>
      <c r="CA59" s="33" t="e">
        <f t="shared" si="115"/>
        <v>#VALUE!</v>
      </c>
      <c r="CB59" s="33" t="e">
        <f t="shared" si="116"/>
        <v>#VALUE!</v>
      </c>
      <c r="CC59" s="33" t="e">
        <f t="shared" si="117"/>
        <v>#VALUE!</v>
      </c>
      <c r="CD59" s="33" t="e">
        <f t="shared" si="118"/>
        <v>#VALUE!</v>
      </c>
      <c r="CE59" s="33" t="e">
        <f t="shared" si="119"/>
        <v>#VALUE!</v>
      </c>
      <c r="CF59" s="33" t="e">
        <f t="shared" si="120"/>
        <v>#VALUE!</v>
      </c>
    </row>
    <row r="60" spans="1:84" x14ac:dyDescent="0.3">
      <c r="A60" s="4" t="s">
        <v>36</v>
      </c>
      <c r="B60" s="4" t="s">
        <v>36</v>
      </c>
      <c r="C60" s="1">
        <v>6.4000000000000001E-2</v>
      </c>
      <c r="D60" s="2">
        <v>6.7000000000000004E-2</v>
      </c>
      <c r="E60" s="2">
        <v>7.5999999999999998E-2</v>
      </c>
      <c r="F60" s="2">
        <v>8.7999999999999995E-2</v>
      </c>
      <c r="G60" s="2">
        <v>0.1</v>
      </c>
      <c r="H60" s="2">
        <v>0.11700000000000001</v>
      </c>
      <c r="I60" s="2">
        <v>0.14399999999999999</v>
      </c>
      <c r="J60" s="2">
        <v>0.188</v>
      </c>
      <c r="K60" s="2">
        <v>0.25800000000000001</v>
      </c>
      <c r="L60" s="2">
        <v>0.33900000000000002</v>
      </c>
      <c r="M60" s="2">
        <v>0.48099999999999998</v>
      </c>
      <c r="N60" s="2">
        <v>0.625</v>
      </c>
      <c r="O60" s="2">
        <v>0.82399999999999995</v>
      </c>
      <c r="P60" s="2">
        <v>1.056</v>
      </c>
      <c r="Q60" s="2">
        <v>1.284</v>
      </c>
      <c r="R60" s="2">
        <v>1.6180000000000001</v>
      </c>
      <c r="S60" s="2">
        <v>1.9450000000000001</v>
      </c>
      <c r="T60" s="2">
        <v>2.444</v>
      </c>
      <c r="U60" s="2">
        <v>3.117</v>
      </c>
      <c r="V60" s="2" t="s">
        <v>139</v>
      </c>
      <c r="W60" s="2" t="s">
        <v>139</v>
      </c>
      <c r="X60" s="2" t="s">
        <v>139</v>
      </c>
      <c r="Y60" s="2" t="s">
        <v>139</v>
      </c>
      <c r="Z60" s="2" t="s">
        <v>139</v>
      </c>
      <c r="AA60" s="3" t="s">
        <v>139</v>
      </c>
      <c r="AB60" s="25"/>
      <c r="AD60" s="27" t="s">
        <v>37</v>
      </c>
      <c r="AE60" s="26"/>
      <c r="AF60" s="29">
        <f t="shared" si="97"/>
        <v>234676.4705882351</v>
      </c>
      <c r="AG60" s="29">
        <f t="shared" si="75"/>
        <v>91518.518518518496</v>
      </c>
      <c r="AH60" s="29">
        <f t="shared" si="76"/>
        <v>57333.333333333328</v>
      </c>
      <c r="AI60" s="29">
        <f t="shared" si="77"/>
        <v>43571.428571428565</v>
      </c>
      <c r="AJ60" s="29">
        <f t="shared" si="78"/>
        <v>40028.301886792447</v>
      </c>
      <c r="AK60" s="29">
        <f t="shared" si="79"/>
        <v>31358.811040339704</v>
      </c>
      <c r="AL60" s="29">
        <f t="shared" si="80"/>
        <v>25509.562841530056</v>
      </c>
      <c r="AM60" s="29">
        <f t="shared" si="81"/>
        <v>18479.927007299269</v>
      </c>
      <c r="AN60" s="29">
        <f t="shared" si="82"/>
        <v>11392.772511848341</v>
      </c>
      <c r="AO60" s="29">
        <f t="shared" si="83"/>
        <v>8370.2304495655462</v>
      </c>
      <c r="AP60" s="29">
        <f t="shared" si="84"/>
        <v>7585.1830498702793</v>
      </c>
      <c r="AQ60" s="29">
        <f t="shared" si="85"/>
        <v>6558.3282613106112</v>
      </c>
      <c r="AR60" s="29">
        <f t="shared" si="86"/>
        <v>5671.7955957086388</v>
      </c>
      <c r="AS60" s="29">
        <f t="shared" si="87"/>
        <v>6487.5927347147608</v>
      </c>
      <c r="AT60" s="29">
        <f t="shared" si="88"/>
        <v>7176.2801648028262</v>
      </c>
      <c r="AU60" s="29">
        <f t="shared" si="89"/>
        <v>6032.6643053915777</v>
      </c>
      <c r="AV60" s="29" t="e">
        <f t="shared" si="90"/>
        <v>#VALUE!</v>
      </c>
      <c r="AW60" s="29" t="e">
        <f t="shared" si="91"/>
        <v>#VALUE!</v>
      </c>
      <c r="AX60" s="29" t="e">
        <f t="shared" si="92"/>
        <v>#VALUE!</v>
      </c>
      <c r="AY60" s="29" t="e">
        <f t="shared" si="93"/>
        <v>#VALUE!</v>
      </c>
      <c r="AZ60" s="29" t="e">
        <f t="shared" si="94"/>
        <v>#VALUE!</v>
      </c>
      <c r="BA60" s="29" t="e">
        <f t="shared" si="95"/>
        <v>#VALUE!</v>
      </c>
      <c r="BB60" s="29" t="e">
        <f t="shared" si="96"/>
        <v>#VALUE!</v>
      </c>
      <c r="BH60" s="32" t="s">
        <v>28</v>
      </c>
      <c r="BI60" s="31"/>
      <c r="BJ60" s="33">
        <f t="shared" si="98"/>
        <v>10176.91622103384</v>
      </c>
      <c r="BK60" s="33">
        <f t="shared" si="99"/>
        <v>50023.653578121681</v>
      </c>
      <c r="BL60" s="33">
        <f t="shared" si="100"/>
        <v>32280.57523447612</v>
      </c>
      <c r="BM60" s="33">
        <f t="shared" si="101"/>
        <v>38580.000522884067</v>
      </c>
      <c r="BN60" s="33">
        <f t="shared" si="102"/>
        <v>23253.364458897577</v>
      </c>
      <c r="BO60" s="33">
        <f t="shared" si="103"/>
        <v>29057.262843194476</v>
      </c>
      <c r="BP60" s="33">
        <f t="shared" si="104"/>
        <v>22941.025157829008</v>
      </c>
      <c r="BQ60" s="33">
        <f t="shared" si="105"/>
        <v>26396.487471743203</v>
      </c>
      <c r="BR60" s="33">
        <f t="shared" si="106"/>
        <v>24590.645563119917</v>
      </c>
      <c r="BS60" s="33">
        <f t="shared" si="107"/>
        <v>20280.34683109686</v>
      </c>
      <c r="BT60" s="33">
        <f t="shared" si="108"/>
        <v>13588.323675196838</v>
      </c>
      <c r="BU60" s="33">
        <f t="shared" si="109"/>
        <v>10368.220808255393</v>
      </c>
      <c r="BV60" s="33">
        <f t="shared" si="110"/>
        <v>6082.7343977248574</v>
      </c>
      <c r="BW60" s="33">
        <f t="shared" si="111"/>
        <v>4637.8036804343137</v>
      </c>
      <c r="BX60" s="33" t="e">
        <f t="shared" si="112"/>
        <v>#VALUE!</v>
      </c>
      <c r="BY60" s="33" t="e">
        <f t="shared" si="113"/>
        <v>#VALUE!</v>
      </c>
      <c r="BZ60" s="33" t="e">
        <f t="shared" si="114"/>
        <v>#VALUE!</v>
      </c>
      <c r="CA60" s="33" t="e">
        <f t="shared" si="115"/>
        <v>#VALUE!</v>
      </c>
      <c r="CB60" s="33" t="e">
        <f t="shared" si="116"/>
        <v>#VALUE!</v>
      </c>
      <c r="CC60" s="33" t="e">
        <f t="shared" si="117"/>
        <v>#VALUE!</v>
      </c>
      <c r="CD60" s="33" t="e">
        <f t="shared" si="118"/>
        <v>#VALUE!</v>
      </c>
      <c r="CE60" s="33" t="e">
        <f t="shared" si="119"/>
        <v>#VALUE!</v>
      </c>
      <c r="CF60" s="33" t="e">
        <f t="shared" si="120"/>
        <v>#VALUE!</v>
      </c>
    </row>
    <row r="61" spans="1:84" x14ac:dyDescent="0.3">
      <c r="A61" s="27" t="s">
        <v>37</v>
      </c>
      <c r="B61" s="27" t="s">
        <v>37</v>
      </c>
      <c r="C61" s="26">
        <v>6.7000000000000004E-2</v>
      </c>
      <c r="D61" s="29">
        <v>7.0000000000000007E-2</v>
      </c>
      <c r="E61" s="29">
        <v>7.6999999999999999E-2</v>
      </c>
      <c r="F61" s="29">
        <v>8.7999999999999995E-2</v>
      </c>
      <c r="G61" s="29">
        <v>0.10299999999999999</v>
      </c>
      <c r="H61" s="29">
        <v>0.123</v>
      </c>
      <c r="I61" s="29">
        <v>0.152</v>
      </c>
      <c r="J61" s="29">
        <v>0.19900000000000001</v>
      </c>
      <c r="K61" s="29">
        <v>0.27800000000000002</v>
      </c>
      <c r="L61" s="51">
        <v>0.375</v>
      </c>
      <c r="M61" s="51">
        <v>0.52100000000000002</v>
      </c>
      <c r="N61" s="51">
        <v>0.75800000000000001</v>
      </c>
      <c r="O61" s="51">
        <v>0.92800000000000005</v>
      </c>
      <c r="P61" s="29">
        <v>1.1379999999999999</v>
      </c>
      <c r="Q61" s="29">
        <v>1.4690000000000001</v>
      </c>
      <c r="R61" s="29">
        <v>1.7110000000000001</v>
      </c>
      <c r="S61" s="29">
        <v>2.093</v>
      </c>
      <c r="T61" s="29">
        <v>2.5569999999999999</v>
      </c>
      <c r="U61" s="29">
        <v>3.0720000000000001</v>
      </c>
      <c r="V61" s="29" t="s">
        <v>139</v>
      </c>
      <c r="W61" s="29" t="s">
        <v>139</v>
      </c>
      <c r="X61" s="29" t="s">
        <v>139</v>
      </c>
      <c r="Y61" s="29" t="s">
        <v>139</v>
      </c>
      <c r="Z61" s="29" t="s">
        <v>139</v>
      </c>
      <c r="AA61" s="29" t="s">
        <v>139</v>
      </c>
      <c r="AB61" s="25"/>
      <c r="AD61" s="32" t="s">
        <v>38</v>
      </c>
      <c r="AE61" s="31"/>
      <c r="AF61" s="33">
        <f t="shared" si="97"/>
        <v>287852.94117647031</v>
      </c>
      <c r="AG61" s="33">
        <f t="shared" si="75"/>
        <v>106391.30434782608</v>
      </c>
      <c r="AH61" s="33">
        <f t="shared" si="76"/>
        <v>96208.695652173919</v>
      </c>
      <c r="AI61" s="33">
        <f t="shared" si="77"/>
        <v>76580.83832335328</v>
      </c>
      <c r="AJ61" s="33">
        <f t="shared" si="78"/>
        <v>62508.130081300813</v>
      </c>
      <c r="AK61" s="33">
        <f t="shared" si="79"/>
        <v>53067.055393586008</v>
      </c>
      <c r="AL61" s="33">
        <f t="shared" si="80"/>
        <v>49001.937984496122</v>
      </c>
      <c r="AM61" s="33">
        <f t="shared" si="81"/>
        <v>43033.678756476686</v>
      </c>
      <c r="AN61" s="33">
        <f t="shared" si="82"/>
        <v>45385.687732342005</v>
      </c>
      <c r="AO61" s="33">
        <f t="shared" si="83"/>
        <v>39315.508021390378</v>
      </c>
      <c r="AP61" s="33">
        <f t="shared" si="84"/>
        <v>35648.896293211161</v>
      </c>
      <c r="AQ61" s="33">
        <f t="shared" si="85"/>
        <v>26489.272777932572</v>
      </c>
      <c r="AR61" s="33">
        <f t="shared" si="86"/>
        <v>22850.65789473684</v>
      </c>
      <c r="AS61" s="33">
        <f t="shared" si="87"/>
        <v>17782.737118477191</v>
      </c>
      <c r="AT61" s="33">
        <f t="shared" si="88"/>
        <v>7705.8150931068276</v>
      </c>
      <c r="AU61" s="33">
        <f t="shared" si="89"/>
        <v>14642.641459892346</v>
      </c>
      <c r="AV61" s="33">
        <f t="shared" si="90"/>
        <v>9927.9525763793899</v>
      </c>
      <c r="AW61" s="33" t="e">
        <f t="shared" si="91"/>
        <v>#VALUE!</v>
      </c>
      <c r="AX61" s="33" t="e">
        <f t="shared" si="92"/>
        <v>#VALUE!</v>
      </c>
      <c r="AY61" s="33" t="e">
        <f t="shared" si="93"/>
        <v>#VALUE!</v>
      </c>
      <c r="AZ61" s="33" t="e">
        <f t="shared" si="94"/>
        <v>#VALUE!</v>
      </c>
      <c r="BA61" s="33" t="e">
        <f t="shared" si="95"/>
        <v>#VALUE!</v>
      </c>
      <c r="BB61" s="33">
        <f t="shared" si="96"/>
        <v>-743.85063030037463</v>
      </c>
      <c r="BH61" s="32" t="s">
        <v>28</v>
      </c>
      <c r="BI61" s="31"/>
      <c r="BJ61" s="33">
        <f t="shared" si="98"/>
        <v>232065.8051099226</v>
      </c>
      <c r="BK61" s="33">
        <f t="shared" si="99"/>
        <v>55134.544011752936</v>
      </c>
      <c r="BL61" s="33">
        <f t="shared" si="100"/>
        <v>36691.790187747138</v>
      </c>
      <c r="BM61" s="33">
        <f t="shared" si="101"/>
        <v>31564.975358488933</v>
      </c>
      <c r="BN61" s="33">
        <f t="shared" si="102"/>
        <v>30511.383607488478</v>
      </c>
      <c r="BO61" s="33">
        <f t="shared" si="103"/>
        <v>31720.702192765952</v>
      </c>
      <c r="BP61" s="33">
        <f t="shared" si="104"/>
        <v>27053.887583864507</v>
      </c>
      <c r="BQ61" s="33">
        <f t="shared" si="105"/>
        <v>26221.2571483336</v>
      </c>
      <c r="BR61" s="33">
        <f t="shared" si="106"/>
        <v>26052.177732566659</v>
      </c>
      <c r="BS61" s="33">
        <f t="shared" si="107"/>
        <v>20228.582226101684</v>
      </c>
      <c r="BT61" s="33">
        <f t="shared" si="108"/>
        <v>14358.478412248662</v>
      </c>
      <c r="BU61" s="33">
        <f t="shared" si="109"/>
        <v>10489.041677534113</v>
      </c>
      <c r="BV61" s="33">
        <f t="shared" si="110"/>
        <v>8299.4283936979591</v>
      </c>
      <c r="BW61" s="33">
        <f t="shared" si="111"/>
        <v>4990.2421583369469</v>
      </c>
      <c r="BX61" s="33" t="e">
        <f t="shared" si="112"/>
        <v>#VALUE!</v>
      </c>
      <c r="BY61" s="33" t="e">
        <f t="shared" si="113"/>
        <v>#VALUE!</v>
      </c>
      <c r="BZ61" s="33" t="e">
        <f t="shared" si="114"/>
        <v>#VALUE!</v>
      </c>
      <c r="CA61" s="33" t="e">
        <f t="shared" si="115"/>
        <v>#VALUE!</v>
      </c>
      <c r="CB61" s="33" t="e">
        <f t="shared" si="116"/>
        <v>#VALUE!</v>
      </c>
      <c r="CC61" s="33" t="e">
        <f t="shared" si="117"/>
        <v>#VALUE!</v>
      </c>
      <c r="CD61" s="33" t="e">
        <f t="shared" si="118"/>
        <v>#VALUE!</v>
      </c>
      <c r="CE61" s="33" t="e">
        <f t="shared" si="119"/>
        <v>#VALUE!</v>
      </c>
      <c r="CF61" s="33" t="e">
        <f t="shared" si="120"/>
        <v>#VALUE!</v>
      </c>
    </row>
    <row r="62" spans="1:84" x14ac:dyDescent="0.3">
      <c r="A62" s="27" t="s">
        <v>37</v>
      </c>
      <c r="B62" s="27" t="s">
        <v>37</v>
      </c>
      <c r="C62" s="26">
        <v>7.0000000000000007E-2</v>
      </c>
      <c r="D62" s="29">
        <v>6.9000000000000006E-2</v>
      </c>
      <c r="E62" s="29">
        <v>8.4000000000000005E-2</v>
      </c>
      <c r="F62" s="29">
        <v>9.4E-2</v>
      </c>
      <c r="G62" s="29">
        <v>0.11</v>
      </c>
      <c r="H62" s="29">
        <v>0.13600000000000001</v>
      </c>
      <c r="I62" s="29">
        <v>0.17599999999999999</v>
      </c>
      <c r="J62" s="29">
        <v>0.23699999999999999</v>
      </c>
      <c r="K62" s="29">
        <v>0.32600000000000001</v>
      </c>
      <c r="L62" s="51">
        <v>0.45400000000000001</v>
      </c>
      <c r="M62" s="51">
        <v>0.63500000000000001</v>
      </c>
      <c r="N62" s="51">
        <v>0.80200000000000005</v>
      </c>
      <c r="O62" s="51">
        <v>1.103</v>
      </c>
      <c r="P62" s="29">
        <v>1.3340000000000001</v>
      </c>
      <c r="Q62" s="29">
        <v>1.61</v>
      </c>
      <c r="R62" s="29">
        <v>1.9370000000000001</v>
      </c>
      <c r="S62" s="29">
        <v>2.3809999999999998</v>
      </c>
      <c r="T62" s="29">
        <v>2.9540000000000002</v>
      </c>
      <c r="U62" s="29">
        <v>3.472</v>
      </c>
      <c r="V62" s="29" t="s">
        <v>139</v>
      </c>
      <c r="W62" s="29" t="s">
        <v>139</v>
      </c>
      <c r="X62" s="29" t="s">
        <v>139</v>
      </c>
      <c r="Y62" s="29" t="s">
        <v>139</v>
      </c>
      <c r="Z62" s="29" t="s">
        <v>139</v>
      </c>
      <c r="AA62" s="29" t="s">
        <v>139</v>
      </c>
      <c r="AB62" s="25"/>
      <c r="AD62" s="32" t="s">
        <v>38</v>
      </c>
      <c r="AE62" s="31"/>
      <c r="AF62" s="33">
        <f t="shared" si="97"/>
        <v>300088.23529411736</v>
      </c>
      <c r="AG62" s="33">
        <f t="shared" si="75"/>
        <v>180622.641509434</v>
      </c>
      <c r="AH62" s="33">
        <f t="shared" si="76"/>
        <v>106461.53846153844</v>
      </c>
      <c r="AI62" s="33">
        <f t="shared" si="77"/>
        <v>88456.953642384091</v>
      </c>
      <c r="AJ62" s="33">
        <f t="shared" si="78"/>
        <v>69173.267326732675</v>
      </c>
      <c r="AK62" s="33">
        <f t="shared" si="79"/>
        <v>59710.247349823316</v>
      </c>
      <c r="AL62" s="33">
        <f t="shared" si="80"/>
        <v>57093.434343434339</v>
      </c>
      <c r="AM62" s="33">
        <f t="shared" si="81"/>
        <v>47915.54054054054</v>
      </c>
      <c r="AN62" s="33">
        <f t="shared" si="82"/>
        <v>47496.445497630324</v>
      </c>
      <c r="AO62" s="33">
        <f t="shared" si="83"/>
        <v>45392.340425531918</v>
      </c>
      <c r="AP62" s="33">
        <f t="shared" si="84"/>
        <v>40528.445747800586</v>
      </c>
      <c r="AQ62" s="33">
        <f t="shared" si="85"/>
        <v>36232.477144101002</v>
      </c>
      <c r="AR62" s="33">
        <f t="shared" si="86"/>
        <v>25679.108796296292</v>
      </c>
      <c r="AS62" s="33">
        <f t="shared" si="87"/>
        <v>24214.745175655618</v>
      </c>
      <c r="AT62" s="33">
        <f t="shared" si="88"/>
        <v>8961.1131588647258</v>
      </c>
      <c r="AU62" s="33">
        <f t="shared" si="89"/>
        <v>15890.658942795075</v>
      </c>
      <c r="AV62" s="33">
        <f t="shared" si="90"/>
        <v>13292.772384034521</v>
      </c>
      <c r="AW62" s="33">
        <f t="shared" si="91"/>
        <v>10441.777247651708</v>
      </c>
      <c r="AX62" s="33" t="e">
        <f t="shared" si="92"/>
        <v>#VALUE!</v>
      </c>
      <c r="AY62" s="33" t="e">
        <f t="shared" si="93"/>
        <v>#VALUE!</v>
      </c>
      <c r="AZ62" s="33" t="e">
        <f t="shared" si="94"/>
        <v>#VALUE!</v>
      </c>
      <c r="BA62" s="33" t="e">
        <f t="shared" si="95"/>
        <v>#VALUE!</v>
      </c>
      <c r="BB62" s="33" t="e">
        <f t="shared" si="96"/>
        <v>#VALUE!</v>
      </c>
      <c r="BH62" s="32" t="s">
        <v>28</v>
      </c>
      <c r="BI62" s="31"/>
      <c r="BJ62" s="33">
        <f t="shared" si="98"/>
        <v>-70979.946524064115</v>
      </c>
      <c r="BK62" s="33">
        <f t="shared" si="99"/>
        <v>-19325.274297122014</v>
      </c>
      <c r="BL62" s="33">
        <f t="shared" si="100"/>
        <v>7322.8666350005296</v>
      </c>
      <c r="BM62" s="33">
        <f t="shared" si="101"/>
        <v>25045.80020106076</v>
      </c>
      <c r="BN62" s="33">
        <f t="shared" si="102"/>
        <v>20454.574919100847</v>
      </c>
      <c r="BO62" s="33">
        <f t="shared" si="103"/>
        <v>28094.352438756621</v>
      </c>
      <c r="BP62" s="33">
        <f t="shared" si="104"/>
        <v>28517.828255174147</v>
      </c>
      <c r="BQ62" s="33">
        <f t="shared" si="105"/>
        <v>25455.425623377989</v>
      </c>
      <c r="BR62" s="33">
        <f t="shared" si="106"/>
        <v>25754.688867788223</v>
      </c>
      <c r="BS62" s="33">
        <f t="shared" si="107"/>
        <v>18616.621913464362</v>
      </c>
      <c r="BT62" s="33">
        <f t="shared" si="108"/>
        <v>11831.098170844258</v>
      </c>
      <c r="BU62" s="33">
        <f t="shared" si="109"/>
        <v>8846.8081217846357</v>
      </c>
      <c r="BV62" s="33">
        <f t="shared" si="110"/>
        <v>5998.0686327858702</v>
      </c>
      <c r="BW62" s="33">
        <f t="shared" si="111"/>
        <v>4628.0122274818223</v>
      </c>
      <c r="BX62" s="33" t="e">
        <f t="shared" si="112"/>
        <v>#VALUE!</v>
      </c>
      <c r="BY62" s="33" t="e">
        <f t="shared" si="113"/>
        <v>#VALUE!</v>
      </c>
      <c r="BZ62" s="33" t="e">
        <f t="shared" si="114"/>
        <v>#VALUE!</v>
      </c>
      <c r="CA62" s="33" t="e">
        <f t="shared" si="115"/>
        <v>#VALUE!</v>
      </c>
      <c r="CB62" s="33" t="e">
        <f t="shared" si="116"/>
        <v>#VALUE!</v>
      </c>
      <c r="CC62" s="33" t="e">
        <f t="shared" si="117"/>
        <v>#VALUE!</v>
      </c>
      <c r="CD62" s="33" t="e">
        <f t="shared" si="118"/>
        <v>#VALUE!</v>
      </c>
      <c r="CE62" s="33" t="e">
        <f t="shared" si="119"/>
        <v>#VALUE!</v>
      </c>
      <c r="CF62" s="33" t="e">
        <f t="shared" si="120"/>
        <v>#VALUE!</v>
      </c>
    </row>
    <row r="63" spans="1:84" x14ac:dyDescent="0.3">
      <c r="A63" s="27" t="s">
        <v>37</v>
      </c>
      <c r="B63" s="27" t="s">
        <v>37</v>
      </c>
      <c r="C63" s="26">
        <v>6.5000000000000002E-2</v>
      </c>
      <c r="D63" s="29">
        <v>6.7000000000000004E-2</v>
      </c>
      <c r="E63" s="29">
        <v>7.2999999999999995E-2</v>
      </c>
      <c r="F63" s="29">
        <v>8.5999999999999993E-2</v>
      </c>
      <c r="G63" s="29">
        <v>0.10100000000000001</v>
      </c>
      <c r="H63" s="29">
        <v>0.11700000000000001</v>
      </c>
      <c r="I63" s="29">
        <v>0.15</v>
      </c>
      <c r="J63" s="29">
        <v>0.2</v>
      </c>
      <c r="K63" s="29">
        <v>0.28299999999999997</v>
      </c>
      <c r="L63" s="51">
        <v>0.377</v>
      </c>
      <c r="M63" s="51">
        <v>0.53100000000000003</v>
      </c>
      <c r="N63" s="51">
        <v>0.80300000000000005</v>
      </c>
      <c r="O63" s="51">
        <v>0.94399999999999995</v>
      </c>
      <c r="P63" s="29">
        <v>1.155</v>
      </c>
      <c r="Q63" s="29">
        <v>1.5369999999999999</v>
      </c>
      <c r="R63" s="29">
        <v>1.8069999999999999</v>
      </c>
      <c r="S63" s="29">
        <v>2.2759999999999998</v>
      </c>
      <c r="T63" s="29">
        <v>2.9889999999999999</v>
      </c>
      <c r="U63" s="29">
        <v>3.3959999999999999</v>
      </c>
      <c r="V63" s="29" t="s">
        <v>139</v>
      </c>
      <c r="W63" s="29" t="s">
        <v>139</v>
      </c>
      <c r="X63" s="29" t="s">
        <v>139</v>
      </c>
      <c r="Y63" s="29" t="s">
        <v>139</v>
      </c>
      <c r="Z63" s="29" t="s">
        <v>139</v>
      </c>
      <c r="AA63" s="30" t="s">
        <v>139</v>
      </c>
      <c r="AB63" s="25"/>
      <c r="AD63" s="32" t="s">
        <v>38</v>
      </c>
      <c r="AE63" s="31"/>
      <c r="AF63" s="33">
        <f t="shared" si="97"/>
        <v>210642.85714285725</v>
      </c>
      <c r="AG63" s="33">
        <f t="shared" si="75"/>
        <v>142180.32786885247</v>
      </c>
      <c r="AH63" s="33">
        <f t="shared" si="76"/>
        <v>106568.42105263154</v>
      </c>
      <c r="AI63" s="33">
        <f t="shared" si="77"/>
        <v>70322.404371584707</v>
      </c>
      <c r="AJ63" s="33">
        <f t="shared" si="78"/>
        <v>72539.603960396038</v>
      </c>
      <c r="AK63" s="33">
        <f t="shared" si="79"/>
        <v>57172.881355932193</v>
      </c>
      <c r="AL63" s="33">
        <f t="shared" si="80"/>
        <v>50094.907407407401</v>
      </c>
      <c r="AM63" s="33">
        <f t="shared" si="81"/>
        <v>48447.019867549672</v>
      </c>
      <c r="AN63" s="33">
        <f t="shared" si="82"/>
        <v>45582.17592592592</v>
      </c>
      <c r="AO63" s="33">
        <f t="shared" si="83"/>
        <v>43368.765331152907</v>
      </c>
      <c r="AP63" s="33">
        <f t="shared" si="84"/>
        <v>42551.45746579417</v>
      </c>
      <c r="AQ63" s="33">
        <f t="shared" si="85"/>
        <v>33703.012303775984</v>
      </c>
      <c r="AR63" s="33">
        <f t="shared" si="86"/>
        <v>25300.303030303032</v>
      </c>
      <c r="AS63" s="33">
        <f t="shared" si="87"/>
        <v>22792.227204783263</v>
      </c>
      <c r="AT63" s="33">
        <f t="shared" si="88"/>
        <v>8112.2905027932975</v>
      </c>
      <c r="AU63" s="33">
        <f t="shared" si="89"/>
        <v>15473.692055447904</v>
      </c>
      <c r="AV63" s="33">
        <f t="shared" si="90"/>
        <v>11763.766632548619</v>
      </c>
      <c r="AW63" s="33">
        <f t="shared" si="91"/>
        <v>10092.899694091127</v>
      </c>
      <c r="AX63" s="33" t="e">
        <f t="shared" si="92"/>
        <v>#VALUE!</v>
      </c>
      <c r="AY63" s="33" t="e">
        <f t="shared" si="93"/>
        <v>#VALUE!</v>
      </c>
      <c r="AZ63" s="33" t="e">
        <f t="shared" si="94"/>
        <v>#VALUE!</v>
      </c>
      <c r="BA63" s="33" t="e">
        <f t="shared" si="95"/>
        <v>#VALUE!</v>
      </c>
      <c r="BB63" s="33" t="e">
        <f t="shared" si="96"/>
        <v>#VALUE!</v>
      </c>
      <c r="BH63" s="27" t="s">
        <v>29</v>
      </c>
      <c r="BI63" s="26"/>
      <c r="BJ63" s="29">
        <f t="shared" si="98"/>
        <v>244065.8051099226</v>
      </c>
      <c r="BK63" s="29">
        <f t="shared" si="99"/>
        <v>11242.626937445879</v>
      </c>
      <c r="BL63" s="29">
        <f t="shared" si="100"/>
        <v>31614.04702402265</v>
      </c>
      <c r="BM63" s="29">
        <f t="shared" si="101"/>
        <v>28177.70198095448</v>
      </c>
      <c r="BN63" s="29">
        <f t="shared" si="102"/>
        <v>37625.964538343236</v>
      </c>
      <c r="BO63" s="29">
        <f t="shared" si="103"/>
        <v>41598.55723063265</v>
      </c>
      <c r="BP63" s="29">
        <f t="shared" si="104"/>
        <v>38370.604303557651</v>
      </c>
      <c r="BQ63" s="29">
        <f t="shared" si="105"/>
        <v>35908.677312567175</v>
      </c>
      <c r="BR63" s="29">
        <f t="shared" si="106"/>
        <v>33014.176545195209</v>
      </c>
      <c r="BS63" s="29">
        <f t="shared" si="107"/>
        <v>23214.736506225327</v>
      </c>
      <c r="BT63" s="29">
        <f t="shared" si="108"/>
        <v>17678.90159855735</v>
      </c>
      <c r="BU63" s="29">
        <f t="shared" si="109"/>
        <v>11432.107553794631</v>
      </c>
      <c r="BV63" s="29">
        <f t="shared" si="110"/>
        <v>9740.5371295221885</v>
      </c>
      <c r="BW63" s="29">
        <f t="shared" si="111"/>
        <v>4951.693300729803</v>
      </c>
      <c r="BX63" s="29" t="e">
        <f t="shared" si="112"/>
        <v>#VALUE!</v>
      </c>
      <c r="BY63" s="29" t="e">
        <f t="shared" si="113"/>
        <v>#VALUE!</v>
      </c>
      <c r="BZ63" s="29" t="e">
        <f t="shared" si="114"/>
        <v>#VALUE!</v>
      </c>
      <c r="CA63" s="29" t="e">
        <f t="shared" si="115"/>
        <v>#VALUE!</v>
      </c>
      <c r="CB63" s="29" t="e">
        <f t="shared" si="116"/>
        <v>#VALUE!</v>
      </c>
      <c r="CC63" s="29" t="e">
        <f t="shared" si="117"/>
        <v>#VALUE!</v>
      </c>
      <c r="CD63" s="29" t="e">
        <f t="shared" si="118"/>
        <v>#VALUE!</v>
      </c>
      <c r="CE63" s="29" t="e">
        <f t="shared" si="119"/>
        <v>#VALUE!</v>
      </c>
      <c r="CF63" s="29" t="e">
        <f t="shared" si="120"/>
        <v>#VALUE!</v>
      </c>
    </row>
    <row r="64" spans="1:84" x14ac:dyDescent="0.3">
      <c r="A64" s="27" t="s">
        <v>37</v>
      </c>
      <c r="B64" s="27" t="s">
        <v>37</v>
      </c>
      <c r="C64" s="26">
        <v>6.4000000000000001E-2</v>
      </c>
      <c r="D64" s="29">
        <v>6.9000000000000006E-2</v>
      </c>
      <c r="E64" s="29">
        <v>0.08</v>
      </c>
      <c r="F64" s="29">
        <v>9.4E-2</v>
      </c>
      <c r="G64" s="29">
        <v>0.11</v>
      </c>
      <c r="H64" s="29">
        <v>0.13900000000000001</v>
      </c>
      <c r="I64" s="29">
        <v>0.17499999999999999</v>
      </c>
      <c r="J64" s="29">
        <v>0.24099999999999999</v>
      </c>
      <c r="K64" s="29">
        <v>0.33200000000000002</v>
      </c>
      <c r="L64" s="51">
        <v>0.48</v>
      </c>
      <c r="M64" s="51">
        <v>0.72099999999999997</v>
      </c>
      <c r="N64" s="51">
        <v>0.92700000000000005</v>
      </c>
      <c r="O64" s="51">
        <v>1.2889999999999999</v>
      </c>
      <c r="P64" s="29">
        <v>1.8280000000000001</v>
      </c>
      <c r="Q64" s="29">
        <v>2.012</v>
      </c>
      <c r="R64" s="29">
        <v>2.61</v>
      </c>
      <c r="S64" s="29">
        <v>3.24</v>
      </c>
      <c r="T64" s="29" t="s">
        <v>139</v>
      </c>
      <c r="U64" s="29" t="s">
        <v>139</v>
      </c>
      <c r="V64" s="29" t="s">
        <v>139</v>
      </c>
      <c r="W64" s="29" t="s">
        <v>139</v>
      </c>
      <c r="X64" s="29" t="s">
        <v>139</v>
      </c>
      <c r="Y64" s="29" t="s">
        <v>139</v>
      </c>
      <c r="Z64" s="29" t="s">
        <v>139</v>
      </c>
      <c r="AA64" s="30" t="s">
        <v>139</v>
      </c>
      <c r="AB64" s="25"/>
      <c r="AD64" s="4" t="s">
        <v>38</v>
      </c>
      <c r="AE64" s="1"/>
      <c r="AF64" s="33">
        <f t="shared" si="97"/>
        <v>273617.64705882326</v>
      </c>
      <c r="AG64" s="33">
        <f t="shared" si="75"/>
        <v>214877.55102040822</v>
      </c>
      <c r="AH64" s="33">
        <f t="shared" si="76"/>
        <v>146933.33333333331</v>
      </c>
      <c r="AI64" s="33">
        <f t="shared" si="77"/>
        <v>102382.11382113821</v>
      </c>
      <c r="AJ64" s="33">
        <f t="shared" si="78"/>
        <v>78319.277108433715</v>
      </c>
      <c r="AK64" s="33">
        <f t="shared" si="79"/>
        <v>73224.66960352422</v>
      </c>
      <c r="AL64" s="33">
        <f t="shared" si="80"/>
        <v>62271.341463414617</v>
      </c>
      <c r="AM64" s="33">
        <f t="shared" si="81"/>
        <v>51858.974358974359</v>
      </c>
      <c r="AN64" s="33">
        <f t="shared" si="82"/>
        <v>46917.151162790695</v>
      </c>
      <c r="AO64" s="33">
        <f t="shared" si="83"/>
        <v>44301.166489925774</v>
      </c>
      <c r="AP64" s="33">
        <f t="shared" si="84"/>
        <v>39382.417582417576</v>
      </c>
      <c r="AQ64" s="33">
        <f t="shared" si="85"/>
        <v>34624.128686327073</v>
      </c>
      <c r="AR64" s="33">
        <f t="shared" si="86"/>
        <v>27534.711388455537</v>
      </c>
      <c r="AS64" s="33">
        <f t="shared" si="87"/>
        <v>22638.006230529594</v>
      </c>
      <c r="AT64" s="33">
        <f t="shared" si="88"/>
        <v>8406.9553201289709</v>
      </c>
      <c r="AU64" s="33">
        <f t="shared" si="89"/>
        <v>16098.466654350637</v>
      </c>
      <c r="AV64" s="33">
        <f t="shared" si="90"/>
        <v>13409.153192655522</v>
      </c>
      <c r="AW64" s="33">
        <f t="shared" si="91"/>
        <v>11456.076283221748</v>
      </c>
      <c r="AX64" s="33">
        <f t="shared" si="92"/>
        <v>9770.6193588546539</v>
      </c>
      <c r="AY64" s="33" t="e">
        <f t="shared" si="93"/>
        <v>#VALUE!</v>
      </c>
      <c r="AZ64" s="33" t="e">
        <f t="shared" si="94"/>
        <v>#VALUE!</v>
      </c>
      <c r="BA64" s="33" t="e">
        <f t="shared" si="95"/>
        <v>#VALUE!</v>
      </c>
      <c r="BB64" s="33" t="e">
        <f t="shared" si="96"/>
        <v>#VALUE!</v>
      </c>
      <c r="BH64" s="27" t="s">
        <v>29</v>
      </c>
      <c r="BI64" s="26"/>
      <c r="BJ64" s="29">
        <f t="shared" si="98"/>
        <v>-78632.607588489569</v>
      </c>
      <c r="BK64" s="29">
        <f t="shared" si="99"/>
        <v>-22734.605706453425</v>
      </c>
      <c r="BL64" s="29">
        <f t="shared" si="100"/>
        <v>29668.756851960825</v>
      </c>
      <c r="BM64" s="29">
        <f t="shared" si="101"/>
        <v>36366.899087563761</v>
      </c>
      <c r="BN64" s="29">
        <f t="shared" si="102"/>
        <v>40264.974481224548</v>
      </c>
      <c r="BO64" s="29">
        <f t="shared" si="103"/>
        <v>41372.58658938056</v>
      </c>
      <c r="BP64" s="29">
        <f t="shared" si="104"/>
        <v>41913.616621243644</v>
      </c>
      <c r="BQ64" s="29">
        <f t="shared" si="105"/>
        <v>39063.313999559046</v>
      </c>
      <c r="BR64" s="29">
        <f t="shared" si="106"/>
        <v>34659.852201517162</v>
      </c>
      <c r="BS64" s="29">
        <f t="shared" si="107"/>
        <v>29290.339877494178</v>
      </c>
      <c r="BT64" s="29">
        <f t="shared" si="108"/>
        <v>18346.980269712498</v>
      </c>
      <c r="BU64" s="29">
        <f t="shared" si="109"/>
        <v>16038.337542960106</v>
      </c>
      <c r="BV64" s="29">
        <f t="shared" si="110"/>
        <v>10580.785861150671</v>
      </c>
      <c r="BW64" s="29">
        <f t="shared" si="111"/>
        <v>8245.7197952193947</v>
      </c>
      <c r="BX64" s="29" t="e">
        <f t="shared" si="112"/>
        <v>#VALUE!</v>
      </c>
      <c r="BY64" s="29" t="e">
        <f t="shared" si="113"/>
        <v>#VALUE!</v>
      </c>
      <c r="BZ64" s="29" t="e">
        <f t="shared" si="114"/>
        <v>#VALUE!</v>
      </c>
      <c r="CA64" s="29" t="e">
        <f t="shared" si="115"/>
        <v>#VALUE!</v>
      </c>
      <c r="CB64" s="29" t="e">
        <f t="shared" si="116"/>
        <v>#VALUE!</v>
      </c>
      <c r="CC64" s="29" t="e">
        <f t="shared" si="117"/>
        <v>#VALUE!</v>
      </c>
      <c r="CD64" s="29" t="e">
        <f t="shared" si="118"/>
        <v>#VALUE!</v>
      </c>
      <c r="CE64" s="29" t="e">
        <f t="shared" si="119"/>
        <v>#VALUE!</v>
      </c>
      <c r="CF64" s="29" t="e">
        <f t="shared" si="120"/>
        <v>#VALUE!</v>
      </c>
    </row>
    <row r="65" spans="1:84" x14ac:dyDescent="0.3">
      <c r="A65" s="32" t="s">
        <v>38</v>
      </c>
      <c r="B65" s="32" t="s">
        <v>38</v>
      </c>
      <c r="C65" s="31">
        <v>6.7000000000000004E-2</v>
      </c>
      <c r="D65" s="33">
        <v>6.9000000000000006E-2</v>
      </c>
      <c r="E65" s="33">
        <v>7.6999999999999999E-2</v>
      </c>
      <c r="F65" s="33">
        <v>8.8999999999999996E-2</v>
      </c>
      <c r="G65" s="33">
        <v>0.10100000000000001</v>
      </c>
      <c r="H65" s="33">
        <v>0.121</v>
      </c>
      <c r="I65" s="33">
        <v>0.14299999999999999</v>
      </c>
      <c r="J65" s="33">
        <v>0.187</v>
      </c>
      <c r="K65" s="33">
        <v>0.251</v>
      </c>
      <c r="L65" s="2">
        <v>0.32700000000000001</v>
      </c>
      <c r="M65" s="2">
        <v>0.48</v>
      </c>
      <c r="N65" s="2">
        <v>0.66</v>
      </c>
      <c r="O65" s="2">
        <v>0.95399999999999996</v>
      </c>
      <c r="P65" s="33">
        <v>1.1970000000000001</v>
      </c>
      <c r="Q65" s="33">
        <v>1.581</v>
      </c>
      <c r="R65" s="33">
        <v>1.5920000000000001</v>
      </c>
      <c r="S65" s="33">
        <v>1.968</v>
      </c>
      <c r="T65" s="33">
        <v>3.3559999999999999</v>
      </c>
      <c r="U65" s="33" t="s">
        <v>139</v>
      </c>
      <c r="V65" s="33" t="s">
        <v>139</v>
      </c>
      <c r="W65" s="33" t="s">
        <v>139</v>
      </c>
      <c r="X65" s="33" t="s">
        <v>139</v>
      </c>
      <c r="Y65" s="33" t="s">
        <v>139</v>
      </c>
      <c r="Z65" s="33">
        <v>-93.480999999999995</v>
      </c>
      <c r="AA65" s="34">
        <v>-47.033000000000001</v>
      </c>
      <c r="AB65" s="25"/>
      <c r="AD65" s="27" t="s">
        <v>39</v>
      </c>
      <c r="AE65" s="26"/>
      <c r="AF65" s="29">
        <f t="shared" si="97"/>
        <v>480136.36363636318</v>
      </c>
      <c r="AG65" s="29">
        <f t="shared" si="75"/>
        <v>261324.32432432409</v>
      </c>
      <c r="AH65" s="29">
        <f t="shared" si="76"/>
        <v>168542.37288135593</v>
      </c>
      <c r="AI65" s="29">
        <f t="shared" si="77"/>
        <v>80126.213592232976</v>
      </c>
      <c r="AJ65" s="29">
        <f t="shared" si="78"/>
        <v>73584.507042253506</v>
      </c>
      <c r="AK65" s="29">
        <f t="shared" si="79"/>
        <v>52707.692307692305</v>
      </c>
      <c r="AL65" s="29">
        <f t="shared" si="80"/>
        <v>48086.805555555547</v>
      </c>
      <c r="AM65" s="29">
        <f t="shared" si="81"/>
        <v>37062.5</v>
      </c>
      <c r="AN65" s="29">
        <f t="shared" si="82"/>
        <v>31073.12925170068</v>
      </c>
      <c r="AO65" s="29">
        <f t="shared" si="83"/>
        <v>23941.104294478526</v>
      </c>
      <c r="AP65" s="29">
        <f t="shared" si="84"/>
        <v>15749.362786745964</v>
      </c>
      <c r="AQ65" s="29">
        <f t="shared" si="85"/>
        <v>10467.188440698374</v>
      </c>
      <c r="AR65" s="29">
        <f t="shared" si="86"/>
        <v>8024.2077464788727</v>
      </c>
      <c r="AS65" s="29">
        <f t="shared" si="87"/>
        <v>5988.3645765998708</v>
      </c>
      <c r="AT65" s="29">
        <f t="shared" si="88"/>
        <v>3021.3032581453635</v>
      </c>
      <c r="AU65" s="29">
        <f t="shared" si="89"/>
        <v>7859.6075048522744</v>
      </c>
      <c r="AV65" s="29">
        <f t="shared" si="90"/>
        <v>7797.4683544303798</v>
      </c>
      <c r="AW65" s="29">
        <f t="shared" si="91"/>
        <v>7481.9218636253345</v>
      </c>
      <c r="AX65" s="29">
        <f t="shared" si="92"/>
        <v>7184.3283582089562</v>
      </c>
      <c r="AY65" s="29" t="e">
        <f t="shared" si="93"/>
        <v>#VALUE!</v>
      </c>
      <c r="AZ65" s="29" t="e">
        <f t="shared" si="94"/>
        <v>#VALUE!</v>
      </c>
      <c r="BA65" s="29" t="e">
        <f t="shared" si="95"/>
        <v>#VALUE!</v>
      </c>
      <c r="BB65" s="29" t="e">
        <f t="shared" si="96"/>
        <v>#VALUE!</v>
      </c>
      <c r="BH65" s="27" t="s">
        <v>29</v>
      </c>
      <c r="BI65" s="26"/>
      <c r="BJ65" s="29">
        <f t="shared" si="98"/>
        <v>-35051.153954404697</v>
      </c>
      <c r="BK65" s="29">
        <f t="shared" si="99"/>
        <v>20550.930674973381</v>
      </c>
      <c r="BL65" s="29">
        <f t="shared" si="100"/>
        <v>34422.357773796823</v>
      </c>
      <c r="BM65" s="29">
        <f t="shared" si="101"/>
        <v>45683.113668320955</v>
      </c>
      <c r="BN65" s="29">
        <f t="shared" si="102"/>
        <v>38375.666617170966</v>
      </c>
      <c r="BO65" s="29">
        <f t="shared" si="103"/>
        <v>44999.983606917624</v>
      </c>
      <c r="BP65" s="29">
        <f t="shared" si="104"/>
        <v>42047.542453426497</v>
      </c>
      <c r="BQ65" s="29">
        <f t="shared" si="105"/>
        <v>35400.712373542789</v>
      </c>
      <c r="BR65" s="29">
        <f t="shared" si="106"/>
        <v>32456.526826100631</v>
      </c>
      <c r="BS65" s="29">
        <f t="shared" si="107"/>
        <v>27672.291817220597</v>
      </c>
      <c r="BT65" s="29">
        <f t="shared" si="108"/>
        <v>16319.720783094703</v>
      </c>
      <c r="BU65" s="29">
        <f t="shared" si="109"/>
        <v>13167.119855859104</v>
      </c>
      <c r="BV65" s="29">
        <f t="shared" si="110"/>
        <v>8931.9394336412188</v>
      </c>
      <c r="BW65" s="29">
        <f t="shared" si="111"/>
        <v>5726.2438054662398</v>
      </c>
      <c r="BX65" s="29" t="e">
        <f t="shared" si="112"/>
        <v>#VALUE!</v>
      </c>
      <c r="BY65" s="29" t="e">
        <f t="shared" si="113"/>
        <v>#VALUE!</v>
      </c>
      <c r="BZ65" s="29" t="e">
        <f t="shared" si="114"/>
        <v>#VALUE!</v>
      </c>
      <c r="CA65" s="29" t="e">
        <f t="shared" si="115"/>
        <v>#VALUE!</v>
      </c>
      <c r="CB65" s="29" t="e">
        <f t="shared" si="116"/>
        <v>#VALUE!</v>
      </c>
      <c r="CC65" s="29" t="e">
        <f t="shared" si="117"/>
        <v>#VALUE!</v>
      </c>
      <c r="CD65" s="29" t="e">
        <f t="shared" si="118"/>
        <v>#VALUE!</v>
      </c>
      <c r="CE65" s="29" t="e">
        <f t="shared" si="119"/>
        <v>#VALUE!</v>
      </c>
      <c r="CF65" s="29" t="e">
        <f t="shared" si="120"/>
        <v>#VALUE!</v>
      </c>
    </row>
    <row r="66" spans="1:84" x14ac:dyDescent="0.3">
      <c r="A66" s="32" t="s">
        <v>38</v>
      </c>
      <c r="B66" s="32" t="s">
        <v>38</v>
      </c>
      <c r="C66" s="31">
        <v>6.8000000000000005E-2</v>
      </c>
      <c r="D66" s="33">
        <v>6.9000000000000006E-2</v>
      </c>
      <c r="E66" s="33">
        <v>7.2999999999999995E-2</v>
      </c>
      <c r="F66" s="33">
        <v>8.3000000000000004E-2</v>
      </c>
      <c r="G66" s="33">
        <v>9.7000000000000003E-2</v>
      </c>
      <c r="H66" s="33">
        <v>0.11</v>
      </c>
      <c r="I66" s="33">
        <v>0.128</v>
      </c>
      <c r="J66" s="33">
        <v>0.157</v>
      </c>
      <c r="K66" s="33">
        <v>0.20599999999999999</v>
      </c>
      <c r="L66" s="2">
        <v>0.26900000000000002</v>
      </c>
      <c r="M66" s="2">
        <v>0.35299999999999998</v>
      </c>
      <c r="N66" s="2">
        <v>0.48599999999999999</v>
      </c>
      <c r="O66" s="2">
        <v>0.63100000000000001</v>
      </c>
      <c r="P66" s="33">
        <v>0.92100000000000004</v>
      </c>
      <c r="Q66" s="33">
        <v>1.0680000000000001</v>
      </c>
      <c r="R66" s="33">
        <v>1.4179999999999999</v>
      </c>
      <c r="S66" s="33">
        <v>1.79</v>
      </c>
      <c r="T66" s="33">
        <v>2.3839999999999999</v>
      </c>
      <c r="U66" s="33">
        <v>3.42</v>
      </c>
      <c r="V66" s="33" t="s">
        <v>139</v>
      </c>
      <c r="W66" s="33" t="s">
        <v>139</v>
      </c>
      <c r="X66" s="33" t="s">
        <v>139</v>
      </c>
      <c r="Y66" s="33" t="s">
        <v>139</v>
      </c>
      <c r="Z66" s="33" t="s">
        <v>139</v>
      </c>
      <c r="AA66" s="34" t="s">
        <v>139</v>
      </c>
      <c r="AB66" s="35"/>
      <c r="AD66" s="27" t="s">
        <v>39</v>
      </c>
      <c r="AE66" s="26"/>
      <c r="AF66" s="29">
        <f t="shared" si="97"/>
        <v>921899.99999999919</v>
      </c>
      <c r="AG66" s="29">
        <f t="shared" si="75"/>
        <v>206513.51351351332</v>
      </c>
      <c r="AH66" s="29">
        <f t="shared" si="76"/>
        <v>134328.35820895521</v>
      </c>
      <c r="AI66" s="29">
        <f t="shared" si="77"/>
        <v>97101.010101010062</v>
      </c>
      <c r="AJ66" s="29">
        <f t="shared" si="78"/>
        <v>59819.999999999993</v>
      </c>
      <c r="AK66" s="29">
        <f t="shared" si="79"/>
        <v>52958.139534883718</v>
      </c>
      <c r="AL66" s="29">
        <f t="shared" si="80"/>
        <v>36108.552631578939</v>
      </c>
      <c r="AM66" s="29">
        <f t="shared" si="81"/>
        <v>27004.385964912282</v>
      </c>
      <c r="AN66" s="29">
        <f t="shared" si="82"/>
        <v>20574.242424242424</v>
      </c>
      <c r="AO66" s="29">
        <f t="shared" si="83"/>
        <v>13233.809001097696</v>
      </c>
      <c r="AP66" s="29">
        <f t="shared" si="84"/>
        <v>9881.8660647103079</v>
      </c>
      <c r="AQ66" s="29">
        <f t="shared" si="85"/>
        <v>7223.2686980609415</v>
      </c>
      <c r="AR66" s="29">
        <f t="shared" si="86"/>
        <v>4735.0393700787399</v>
      </c>
      <c r="AS66" s="29">
        <f t="shared" si="87"/>
        <v>6039.1661402400505</v>
      </c>
      <c r="AT66" s="29">
        <f t="shared" si="88"/>
        <v>2657.0286788904564</v>
      </c>
      <c r="AU66" s="29">
        <f t="shared" si="89"/>
        <v>7271.1928693343452</v>
      </c>
      <c r="AV66" s="29">
        <f t="shared" si="90"/>
        <v>6840.7104595432756</v>
      </c>
      <c r="AW66" s="29">
        <f t="shared" si="91"/>
        <v>6338.5990438578256</v>
      </c>
      <c r="AX66" s="29">
        <f t="shared" si="92"/>
        <v>6311.5561391989495</v>
      </c>
      <c r="AY66" s="29" t="e">
        <f t="shared" si="93"/>
        <v>#VALUE!</v>
      </c>
      <c r="AZ66" s="29" t="e">
        <f t="shared" si="94"/>
        <v>#VALUE!</v>
      </c>
      <c r="BA66" s="29" t="e">
        <f t="shared" si="95"/>
        <v>#VALUE!</v>
      </c>
      <c r="BB66" s="29" t="e">
        <f t="shared" si="96"/>
        <v>#VALUE!</v>
      </c>
      <c r="BH66" s="27" t="s">
        <v>29</v>
      </c>
      <c r="BI66" s="26"/>
      <c r="BJ66" s="29">
        <f t="shared" si="98"/>
        <v>-46630.101322825707</v>
      </c>
      <c r="BK66" s="29">
        <f t="shared" si="99"/>
        <v>454.89296691620257</v>
      </c>
      <c r="BL66" s="29">
        <f t="shared" si="100"/>
        <v>44471.906458260048</v>
      </c>
      <c r="BM66" s="29">
        <f t="shared" si="101"/>
        <v>44505.077904353027</v>
      </c>
      <c r="BN66" s="29">
        <f t="shared" si="102"/>
        <v>56527.228589069942</v>
      </c>
      <c r="BO66" s="29">
        <f t="shared" si="103"/>
        <v>49986.126565824874</v>
      </c>
      <c r="BP66" s="29">
        <f t="shared" si="104"/>
        <v>46639.060872114722</v>
      </c>
      <c r="BQ66" s="29">
        <f t="shared" si="105"/>
        <v>45670.930602040855</v>
      </c>
      <c r="BR66" s="29">
        <f t="shared" si="106"/>
        <v>38812.906250467888</v>
      </c>
      <c r="BS66" s="29">
        <f t="shared" si="107"/>
        <v>31130.111518320729</v>
      </c>
      <c r="BT66" s="29">
        <f t="shared" si="108"/>
        <v>20809.187956423601</v>
      </c>
      <c r="BU66" s="29">
        <f t="shared" si="109"/>
        <v>14742.198843786415</v>
      </c>
      <c r="BV66" s="29">
        <f t="shared" si="110"/>
        <v>10929.405109934829</v>
      </c>
      <c r="BW66" s="29">
        <f t="shared" si="111"/>
        <v>7729.2298409068408</v>
      </c>
      <c r="BX66" s="29" t="e">
        <f t="shared" si="112"/>
        <v>#VALUE!</v>
      </c>
      <c r="BY66" s="29" t="e">
        <f t="shared" si="113"/>
        <v>#VALUE!</v>
      </c>
      <c r="BZ66" s="29" t="e">
        <f t="shared" si="114"/>
        <v>#VALUE!</v>
      </c>
      <c r="CA66" s="29" t="e">
        <f t="shared" si="115"/>
        <v>#VALUE!</v>
      </c>
      <c r="CB66" s="29" t="e">
        <f t="shared" si="116"/>
        <v>#VALUE!</v>
      </c>
      <c r="CC66" s="29" t="e">
        <f t="shared" si="117"/>
        <v>#VALUE!</v>
      </c>
      <c r="CD66" s="29" t="e">
        <f t="shared" si="118"/>
        <v>#VALUE!</v>
      </c>
      <c r="CE66" s="29" t="e">
        <f t="shared" si="119"/>
        <v>#VALUE!</v>
      </c>
      <c r="CF66" s="29" t="e">
        <f t="shared" si="120"/>
        <v>#VALUE!</v>
      </c>
    </row>
    <row r="67" spans="1:84" x14ac:dyDescent="0.3">
      <c r="A67" s="32" t="s">
        <v>38</v>
      </c>
      <c r="B67" s="32" t="s">
        <v>38</v>
      </c>
      <c r="C67" s="31">
        <v>6.8000000000000005E-2</v>
      </c>
      <c r="D67" s="33">
        <v>7.0999999999999994E-2</v>
      </c>
      <c r="E67" s="33">
        <v>7.4999999999999997E-2</v>
      </c>
      <c r="F67" s="33">
        <v>8.4000000000000005E-2</v>
      </c>
      <c r="G67" s="33">
        <v>0.105</v>
      </c>
      <c r="H67" s="33">
        <v>0.11</v>
      </c>
      <c r="I67" s="33">
        <v>0.13100000000000001</v>
      </c>
      <c r="J67" s="33">
        <v>0.16600000000000001</v>
      </c>
      <c r="K67" s="33">
        <v>0.20899999999999999</v>
      </c>
      <c r="L67" s="2">
        <v>0.27400000000000002</v>
      </c>
      <c r="M67" s="2">
        <v>0.36499999999999999</v>
      </c>
      <c r="N67" s="2">
        <v>0.48</v>
      </c>
      <c r="O67" s="2">
        <v>0.64600000000000002</v>
      </c>
      <c r="P67" s="33">
        <v>0.88200000000000001</v>
      </c>
      <c r="Q67" s="33">
        <v>1.0609999999999999</v>
      </c>
      <c r="R67" s="33">
        <v>1.4039999999999999</v>
      </c>
      <c r="S67" s="33">
        <v>1.7410000000000001</v>
      </c>
      <c r="T67" s="33">
        <v>2.5089999999999999</v>
      </c>
      <c r="U67" s="33">
        <v>3.1720000000000002</v>
      </c>
      <c r="V67" s="33" t="s">
        <v>139</v>
      </c>
      <c r="W67" s="33" t="s">
        <v>139</v>
      </c>
      <c r="X67" s="33" t="s">
        <v>139</v>
      </c>
      <c r="Y67" s="33" t="s">
        <v>139</v>
      </c>
      <c r="Z67" s="33" t="s">
        <v>139</v>
      </c>
      <c r="AA67" s="34" t="s">
        <v>139</v>
      </c>
      <c r="AB67" s="35"/>
      <c r="AD67" s="27" t="s">
        <v>39</v>
      </c>
      <c r="AE67" s="26"/>
      <c r="AF67" s="29">
        <f t="shared" si="97"/>
        <v>437590.90909090871</v>
      </c>
      <c r="AG67" s="29">
        <f t="shared" si="75"/>
        <v>212024.39024390225</v>
      </c>
      <c r="AH67" s="29">
        <f t="shared" si="76"/>
        <v>114734.17721518985</v>
      </c>
      <c r="AI67" s="29">
        <f t="shared" si="77"/>
        <v>72008.403361344535</v>
      </c>
      <c r="AJ67" s="29">
        <f t="shared" si="78"/>
        <v>51535.294117647063</v>
      </c>
      <c r="AK67" s="29">
        <f t="shared" si="79"/>
        <v>37744.680851063822</v>
      </c>
      <c r="AL67" s="29">
        <f t="shared" si="80"/>
        <v>29571.022727272728</v>
      </c>
      <c r="AM67" s="29">
        <f t="shared" si="81"/>
        <v>21377.862595419847</v>
      </c>
      <c r="AN67" s="29">
        <f t="shared" si="82"/>
        <v>15586.683417085427</v>
      </c>
      <c r="AO67" s="29">
        <f t="shared" si="83"/>
        <v>12571.428571428569</v>
      </c>
      <c r="AP67" s="29">
        <f t="shared" si="84"/>
        <v>7263.7508283631551</v>
      </c>
      <c r="AQ67" s="29">
        <f t="shared" si="85"/>
        <v>6188.6242100145846</v>
      </c>
      <c r="AR67" s="29">
        <f t="shared" si="86"/>
        <v>4383.3771353482261</v>
      </c>
      <c r="AS67" s="29">
        <f t="shared" si="87"/>
        <v>4875.5807950438821</v>
      </c>
      <c r="AT67" s="29">
        <f t="shared" si="88"/>
        <v>2406.3444108761328</v>
      </c>
      <c r="AU67" s="29">
        <f t="shared" si="89"/>
        <v>6455.632355688399</v>
      </c>
      <c r="AV67" s="29">
        <f t="shared" si="90"/>
        <v>5844.760672703751</v>
      </c>
      <c r="AW67" s="29">
        <f t="shared" si="91"/>
        <v>6210.7120614490341</v>
      </c>
      <c r="AX67" s="29">
        <f t="shared" si="92"/>
        <v>6687.8571428571431</v>
      </c>
      <c r="AY67" s="29" t="e">
        <f t="shared" si="93"/>
        <v>#VALUE!</v>
      </c>
      <c r="AZ67" s="29" t="e">
        <f t="shared" si="94"/>
        <v>#VALUE!</v>
      </c>
      <c r="BA67" s="29" t="e">
        <f t="shared" si="95"/>
        <v>#VALUE!</v>
      </c>
      <c r="BB67" s="29" t="e">
        <f t="shared" si="96"/>
        <v>#VALUE!</v>
      </c>
      <c r="BH67" s="32" t="s">
        <v>30</v>
      </c>
      <c r="BI67" s="31"/>
      <c r="BJ67" s="33">
        <f t="shared" si="98"/>
        <v>58920.50596462359</v>
      </c>
      <c r="BK67" s="33">
        <f t="shared" si="99"/>
        <v>88115.676087224652</v>
      </c>
      <c r="BL67" s="33">
        <f t="shared" si="100"/>
        <v>29514.945981232311</v>
      </c>
      <c r="BM67" s="33">
        <f t="shared" si="101"/>
        <v>30220.719085758326</v>
      </c>
      <c r="BN67" s="33">
        <f t="shared" si="102"/>
        <v>29831.460659622953</v>
      </c>
      <c r="BO67" s="33">
        <f t="shared" si="103"/>
        <v>26300.830457245087</v>
      </c>
      <c r="BP67" s="33">
        <f t="shared" si="104"/>
        <v>19984.289046717895</v>
      </c>
      <c r="BQ67" s="33">
        <f t="shared" si="105"/>
        <v>14202.307120259482</v>
      </c>
      <c r="BR67" s="33">
        <f t="shared" si="106"/>
        <v>8764.9840206442168</v>
      </c>
      <c r="BS67" s="33">
        <f t="shared" si="107"/>
        <v>5569.8528603208633</v>
      </c>
      <c r="BT67" s="33">
        <f t="shared" si="108"/>
        <v>1190.5591896315946</v>
      </c>
      <c r="BU67" s="33">
        <f t="shared" si="109"/>
        <v>1333.2170695157729</v>
      </c>
      <c r="BV67" s="33">
        <f t="shared" si="110"/>
        <v>846.62742958263061</v>
      </c>
      <c r="BW67" s="33">
        <f t="shared" si="111"/>
        <v>1353.6909087342374</v>
      </c>
      <c r="BX67" s="33" t="e">
        <f t="shared" si="112"/>
        <v>#VALUE!</v>
      </c>
      <c r="BY67" s="33" t="e">
        <f t="shared" si="113"/>
        <v>#VALUE!</v>
      </c>
      <c r="BZ67" s="33" t="e">
        <f t="shared" si="114"/>
        <v>#VALUE!</v>
      </c>
      <c r="CA67" s="33" t="e">
        <f t="shared" si="115"/>
        <v>#VALUE!</v>
      </c>
      <c r="CB67" s="33" t="e">
        <f t="shared" si="116"/>
        <v>#VALUE!</v>
      </c>
      <c r="CC67" s="33" t="e">
        <f t="shared" si="117"/>
        <v>#VALUE!</v>
      </c>
      <c r="CD67" s="33" t="e">
        <f t="shared" si="118"/>
        <v>#VALUE!</v>
      </c>
      <c r="CE67" s="33" t="e">
        <f t="shared" si="119"/>
        <v>#VALUE!</v>
      </c>
      <c r="CF67" s="33" t="e">
        <f t="shared" si="120"/>
        <v>#VALUE!</v>
      </c>
    </row>
    <row r="68" spans="1:84" x14ac:dyDescent="0.3">
      <c r="A68" s="4" t="s">
        <v>38</v>
      </c>
      <c r="B68" s="4" t="s">
        <v>38</v>
      </c>
      <c r="C68" s="1">
        <v>6.8000000000000005E-2</v>
      </c>
      <c r="D68" s="2">
        <v>6.9000000000000006E-2</v>
      </c>
      <c r="E68" s="2">
        <v>7.1999999999999995E-2</v>
      </c>
      <c r="F68" s="2">
        <v>7.9000000000000001E-2</v>
      </c>
      <c r="G68" s="2">
        <v>0.09</v>
      </c>
      <c r="H68" s="2">
        <v>0.10100000000000001</v>
      </c>
      <c r="I68" s="2">
        <v>0.114</v>
      </c>
      <c r="J68" s="2">
        <v>0.14000000000000001</v>
      </c>
      <c r="K68" s="2">
        <v>0.17499999999999999</v>
      </c>
      <c r="L68" s="2">
        <v>0.23</v>
      </c>
      <c r="M68" s="2">
        <v>0.29499999999999998</v>
      </c>
      <c r="N68" s="2">
        <v>0.40100000000000002</v>
      </c>
      <c r="O68" s="2">
        <v>0.52300000000000002</v>
      </c>
      <c r="P68" s="2">
        <v>0.69799999999999995</v>
      </c>
      <c r="Q68" s="2">
        <v>0.86</v>
      </c>
      <c r="R68" s="2">
        <v>1.147</v>
      </c>
      <c r="S68" s="2">
        <v>1.417</v>
      </c>
      <c r="T68" s="2">
        <v>1.891</v>
      </c>
      <c r="U68" s="2">
        <v>2.5310000000000001</v>
      </c>
      <c r="V68" s="2">
        <v>3.2839999999999998</v>
      </c>
      <c r="W68" s="2" t="s">
        <v>139</v>
      </c>
      <c r="X68" s="2" t="s">
        <v>139</v>
      </c>
      <c r="Y68" s="2" t="s">
        <v>139</v>
      </c>
      <c r="Z68" s="2" t="s">
        <v>139</v>
      </c>
      <c r="AA68" s="3" t="s">
        <v>139</v>
      </c>
      <c r="AB68" s="25"/>
      <c r="AD68" s="27" t="s">
        <v>39</v>
      </c>
      <c r="AE68" s="26"/>
      <c r="AF68" s="29">
        <f t="shared" si="97"/>
        <v>698214.2857142851</v>
      </c>
      <c r="AG68" s="29">
        <f t="shared" si="75"/>
        <v>1036999.9999999991</v>
      </c>
      <c r="AH68" s="29">
        <f t="shared" si="76"/>
        <v>361777.77777777746</v>
      </c>
      <c r="AI68" s="29">
        <f t="shared" si="77"/>
        <v>306885.71428571403</v>
      </c>
      <c r="AJ68" s="29">
        <f t="shared" si="78"/>
        <v>130378.78787878787</v>
      </c>
      <c r="AK68" s="29">
        <f t="shared" si="79"/>
        <v>87570.093457943891</v>
      </c>
      <c r="AL68" s="29">
        <f t="shared" si="80"/>
        <v>62559.210526315779</v>
      </c>
      <c r="AM68" s="29">
        <f t="shared" si="81"/>
        <v>46991.379310344819</v>
      </c>
      <c r="AN68" s="29">
        <f t="shared" si="82"/>
        <v>36996.913580246903</v>
      </c>
      <c r="AO68" s="29">
        <f t="shared" si="83"/>
        <v>28457.883369330455</v>
      </c>
      <c r="AP68" s="29">
        <f t="shared" si="84"/>
        <v>18311.669128508122</v>
      </c>
      <c r="AQ68" s="29">
        <f t="shared" si="85"/>
        <v>12393.476044852192</v>
      </c>
      <c r="AR68" s="29">
        <f t="shared" si="86"/>
        <v>7467.270194986073</v>
      </c>
      <c r="AS68" s="29">
        <f t="shared" si="87"/>
        <v>5426.8415741675071</v>
      </c>
      <c r="AT68" s="29">
        <f t="shared" si="88"/>
        <v>1748.4121383203951</v>
      </c>
      <c r="AU68" s="29">
        <f t="shared" si="89"/>
        <v>6114.536113629495</v>
      </c>
      <c r="AV68" s="29">
        <f t="shared" si="90"/>
        <v>5970.0374531835205</v>
      </c>
      <c r="AW68" s="29">
        <f t="shared" si="91"/>
        <v>6922.5934502150176</v>
      </c>
      <c r="AX68" s="29">
        <f t="shared" si="92"/>
        <v>7107.5156576200416</v>
      </c>
      <c r="AY68" s="29">
        <f t="shared" si="93"/>
        <v>6751.796740560786</v>
      </c>
      <c r="AZ68" s="29">
        <f t="shared" si="94"/>
        <v>6323.5864538266442</v>
      </c>
      <c r="BA68" s="29" t="e">
        <f t="shared" si="95"/>
        <v>#VALUE!</v>
      </c>
      <c r="BB68" s="29" t="e">
        <f t="shared" si="96"/>
        <v>#VALUE!</v>
      </c>
      <c r="BH68" s="32" t="s">
        <v>30</v>
      </c>
      <c r="BI68" s="31"/>
      <c r="BJ68" s="33">
        <f t="shared" si="98"/>
        <v>55689.736733854341</v>
      </c>
      <c r="BK68" s="33">
        <f t="shared" si="99"/>
        <v>41714.191398081399</v>
      </c>
      <c r="BL68" s="33">
        <f t="shared" si="100"/>
        <v>-3658.9430392113063</v>
      </c>
      <c r="BM68" s="33">
        <f t="shared" si="101"/>
        <v>10415.538004071444</v>
      </c>
      <c r="BN68" s="33">
        <f t="shared" si="102"/>
        <v>12336.859706495121</v>
      </c>
      <c r="BO68" s="33">
        <f t="shared" si="103"/>
        <v>17012.359602546923</v>
      </c>
      <c r="BP68" s="33">
        <f t="shared" si="104"/>
        <v>7572.153206609496</v>
      </c>
      <c r="BQ68" s="33">
        <f t="shared" si="105"/>
        <v>5063.2422635475687</v>
      </c>
      <c r="BR68" s="33">
        <f t="shared" si="106"/>
        <v>2427.439174913532</v>
      </c>
      <c r="BS68" s="33">
        <f t="shared" si="107"/>
        <v>1284.1023945020183</v>
      </c>
      <c r="BT68" s="33">
        <f t="shared" si="108"/>
        <v>-845.18247655209689</v>
      </c>
      <c r="BU68" s="33">
        <f t="shared" si="109"/>
        <v>-703.91611512119835</v>
      </c>
      <c r="BV68" s="33">
        <f t="shared" si="110"/>
        <v>75.33713597158112</v>
      </c>
      <c r="BW68" s="33">
        <f t="shared" si="111"/>
        <v>219.02361747188388</v>
      </c>
      <c r="BX68" s="33" t="e">
        <f t="shared" si="112"/>
        <v>#VALUE!</v>
      </c>
      <c r="BY68" s="33" t="e">
        <f t="shared" si="113"/>
        <v>#VALUE!</v>
      </c>
      <c r="BZ68" s="33" t="e">
        <f t="shared" si="114"/>
        <v>#VALUE!</v>
      </c>
      <c r="CA68" s="33" t="e">
        <f t="shared" si="115"/>
        <v>#VALUE!</v>
      </c>
      <c r="CB68" s="33" t="e">
        <f t="shared" si="116"/>
        <v>#VALUE!</v>
      </c>
      <c r="CC68" s="33" t="e">
        <f t="shared" si="117"/>
        <v>#VALUE!</v>
      </c>
      <c r="CD68" s="33" t="e">
        <f t="shared" si="118"/>
        <v>#VALUE!</v>
      </c>
      <c r="CE68" s="33" t="e">
        <f t="shared" si="119"/>
        <v>#VALUE!</v>
      </c>
      <c r="CF68" s="33" t="e">
        <f t="shared" si="120"/>
        <v>#VALUE!</v>
      </c>
    </row>
    <row r="69" spans="1:84" x14ac:dyDescent="0.3">
      <c r="A69" s="27" t="s">
        <v>39</v>
      </c>
      <c r="B69" s="27" t="s">
        <v>39</v>
      </c>
      <c r="C69" s="26">
        <v>6.6000000000000003E-2</v>
      </c>
      <c r="D69" s="29">
        <v>6.6000000000000003E-2</v>
      </c>
      <c r="E69" s="29">
        <v>6.9000000000000006E-2</v>
      </c>
      <c r="F69" s="29">
        <v>7.4999999999999997E-2</v>
      </c>
      <c r="G69" s="29">
        <v>8.5000000000000006E-2</v>
      </c>
      <c r="H69" s="29">
        <v>9.5000000000000001E-2</v>
      </c>
      <c r="I69" s="29">
        <v>0.106</v>
      </c>
      <c r="J69" s="29">
        <v>0.13</v>
      </c>
      <c r="K69" s="29">
        <v>0.16200000000000001</v>
      </c>
      <c r="L69" s="51">
        <v>0.20499999999999999</v>
      </c>
      <c r="M69" s="51">
        <v>0.26300000000000001</v>
      </c>
      <c r="N69" s="51">
        <v>0.35399999999999998</v>
      </c>
      <c r="O69" s="51">
        <v>0.47199999999999998</v>
      </c>
      <c r="P69" s="51">
        <v>0.625</v>
      </c>
      <c r="Q69" s="29">
        <v>0.83099999999999996</v>
      </c>
      <c r="R69" s="29">
        <v>1.0589999999999999</v>
      </c>
      <c r="S69" s="29">
        <v>1.2230000000000001</v>
      </c>
      <c r="T69" s="29">
        <v>1.607</v>
      </c>
      <c r="U69" s="29">
        <v>2.1269999999999998</v>
      </c>
      <c r="V69" s="29">
        <v>2.7509999999999999</v>
      </c>
      <c r="W69" s="29" t="s">
        <v>139</v>
      </c>
      <c r="X69" s="29" t="s">
        <v>139</v>
      </c>
      <c r="Y69" s="29" t="s">
        <v>139</v>
      </c>
      <c r="Z69" s="29" t="s">
        <v>139</v>
      </c>
      <c r="AA69" s="30" t="s">
        <v>139</v>
      </c>
      <c r="AB69" s="25"/>
      <c r="AD69" s="4" t="s">
        <v>40</v>
      </c>
      <c r="AE69" s="31"/>
      <c r="AF69" s="33">
        <f t="shared" si="97"/>
        <v>289499.99999999977</v>
      </c>
      <c r="AG69" s="33">
        <f t="shared" si="75"/>
        <v>114333.33333333333</v>
      </c>
      <c r="AH69" s="33">
        <f t="shared" si="76"/>
        <v>79694.656488549619</v>
      </c>
      <c r="AI69" s="33">
        <f t="shared" si="77"/>
        <v>67270.531400966182</v>
      </c>
      <c r="AJ69" s="33">
        <f t="shared" si="78"/>
        <v>56982.993197278905</v>
      </c>
      <c r="AK69" s="33">
        <f t="shared" si="79"/>
        <v>48924.137931034478</v>
      </c>
      <c r="AL69" s="33">
        <f t="shared" si="80"/>
        <v>42222.392638036807</v>
      </c>
      <c r="AM69" s="33">
        <f t="shared" si="81"/>
        <v>35997.907949790795</v>
      </c>
      <c r="AN69" s="33">
        <f t="shared" si="82"/>
        <v>31799.855491329476</v>
      </c>
      <c r="AO69" s="33">
        <f t="shared" si="83"/>
        <v>25443.593670239916</v>
      </c>
      <c r="AP69" s="33">
        <f t="shared" si="84"/>
        <v>19309.859154929578</v>
      </c>
      <c r="AQ69" s="33">
        <f t="shared" si="85"/>
        <v>16113.811838718901</v>
      </c>
      <c r="AR69" s="33">
        <f t="shared" si="86"/>
        <v>12561.140121845083</v>
      </c>
      <c r="AS69" s="33">
        <f t="shared" si="87"/>
        <v>9303.992455202766</v>
      </c>
      <c r="AT69" s="33">
        <f t="shared" si="88"/>
        <v>4137.7204884667572</v>
      </c>
      <c r="AU69" s="33">
        <f t="shared" si="89"/>
        <v>7821.98158081166</v>
      </c>
      <c r="AV69" s="33">
        <f t="shared" si="90"/>
        <v>7336.3408521303254</v>
      </c>
      <c r="AW69" s="33" t="e">
        <f t="shared" si="91"/>
        <v>#VALUE!</v>
      </c>
      <c r="AX69" s="33" t="e">
        <f t="shared" si="92"/>
        <v>#VALUE!</v>
      </c>
      <c r="AY69" s="33" t="e">
        <f t="shared" si="93"/>
        <v>#VALUE!</v>
      </c>
      <c r="AZ69" s="33" t="e">
        <f t="shared" si="94"/>
        <v>#VALUE!</v>
      </c>
      <c r="BA69" s="33" t="e">
        <f t="shared" si="95"/>
        <v>#VALUE!</v>
      </c>
      <c r="BB69" s="33" t="e">
        <f t="shared" si="96"/>
        <v>#VALUE!</v>
      </c>
      <c r="BH69" s="32" t="s">
        <v>30</v>
      </c>
      <c r="BI69" s="31"/>
      <c r="BJ69" s="33">
        <f t="shared" si="98"/>
        <v>-34979.946524064115</v>
      </c>
      <c r="BK69" s="33">
        <f t="shared" si="99"/>
        <v>14523.533414699399</v>
      </c>
      <c r="BL69" s="33">
        <f t="shared" si="100"/>
        <v>13680.402455083975</v>
      </c>
      <c r="BM69" s="33">
        <f t="shared" si="101"/>
        <v>6928.9069880286625</v>
      </c>
      <c r="BN69" s="33">
        <f t="shared" si="102"/>
        <v>15289.184753710677</v>
      </c>
      <c r="BO69" s="33">
        <f t="shared" si="103"/>
        <v>9515.5184795126424</v>
      </c>
      <c r="BP69" s="33">
        <f t="shared" si="104"/>
        <v>8137.0040734916593</v>
      </c>
      <c r="BQ69" s="33">
        <f t="shared" si="105"/>
        <v>3584.8322038715232</v>
      </c>
      <c r="BR69" s="33">
        <f t="shared" si="106"/>
        <v>1283.3335114611345</v>
      </c>
      <c r="BS69" s="33">
        <f t="shared" si="107"/>
        <v>823.34917772776953</v>
      </c>
      <c r="BT69" s="33">
        <f t="shared" si="108"/>
        <v>-831.09294510766676</v>
      </c>
      <c r="BU69" s="33">
        <f t="shared" si="109"/>
        <v>-669.4418351691902</v>
      </c>
      <c r="BV69" s="33">
        <f t="shared" si="110"/>
        <v>-536.99868359544462</v>
      </c>
      <c r="BW69" s="33">
        <f t="shared" si="111"/>
        <v>-294.91224919730303</v>
      </c>
      <c r="BX69" s="33" t="e">
        <f t="shared" si="112"/>
        <v>#VALUE!</v>
      </c>
      <c r="BY69" s="33" t="e">
        <f t="shared" si="113"/>
        <v>#VALUE!</v>
      </c>
      <c r="BZ69" s="33" t="e">
        <f t="shared" si="114"/>
        <v>#VALUE!</v>
      </c>
      <c r="CA69" s="33" t="e">
        <f t="shared" si="115"/>
        <v>#VALUE!</v>
      </c>
      <c r="CB69" s="33" t="e">
        <f t="shared" si="116"/>
        <v>#VALUE!</v>
      </c>
      <c r="CC69" s="33" t="e">
        <f t="shared" si="117"/>
        <v>#VALUE!</v>
      </c>
      <c r="CD69" s="33" t="e">
        <f t="shared" si="118"/>
        <v>#VALUE!</v>
      </c>
      <c r="CE69" s="33" t="e">
        <f t="shared" si="119"/>
        <v>#VALUE!</v>
      </c>
      <c r="CF69" s="33" t="e">
        <f t="shared" si="120"/>
        <v>#VALUE!</v>
      </c>
    </row>
    <row r="70" spans="1:84" x14ac:dyDescent="0.3">
      <c r="A70" s="27" t="s">
        <v>39</v>
      </c>
      <c r="B70" s="27" t="s">
        <v>39</v>
      </c>
      <c r="C70" s="26">
        <v>6.2E-2</v>
      </c>
      <c r="D70" s="29">
        <v>6.3E-2</v>
      </c>
      <c r="E70" s="29">
        <v>6.9000000000000006E-2</v>
      </c>
      <c r="F70" s="29">
        <v>7.6999999999999999E-2</v>
      </c>
      <c r="G70" s="29">
        <v>8.4000000000000005E-2</v>
      </c>
      <c r="H70" s="29">
        <v>9.7000000000000003E-2</v>
      </c>
      <c r="I70" s="29">
        <v>0.111</v>
      </c>
      <c r="J70" s="29">
        <v>0.13400000000000001</v>
      </c>
      <c r="K70" s="29">
        <v>0.17199999999999999</v>
      </c>
      <c r="L70" s="51">
        <v>0.223</v>
      </c>
      <c r="M70" s="51">
        <v>0.28699999999999998</v>
      </c>
      <c r="N70" s="51">
        <v>0.39200000000000002</v>
      </c>
      <c r="O70" s="51">
        <v>0.50800000000000001</v>
      </c>
      <c r="P70" s="51">
        <v>0.69199999999999995</v>
      </c>
      <c r="Q70" s="29">
        <v>0.84899999999999998</v>
      </c>
      <c r="R70" s="29">
        <v>1.125</v>
      </c>
      <c r="S70" s="29">
        <v>1.3819999999999999</v>
      </c>
      <c r="T70" s="29">
        <v>1.84</v>
      </c>
      <c r="U70" s="29">
        <v>2.472</v>
      </c>
      <c r="V70" s="29">
        <v>3.117</v>
      </c>
      <c r="W70" s="29" t="s">
        <v>139</v>
      </c>
      <c r="X70" s="29" t="s">
        <v>139</v>
      </c>
      <c r="Y70" s="29" t="s">
        <v>139</v>
      </c>
      <c r="Z70" s="29" t="s">
        <v>139</v>
      </c>
      <c r="AA70" s="30" t="s">
        <v>139</v>
      </c>
      <c r="AB70" s="25"/>
      <c r="AD70" s="4" t="s">
        <v>40</v>
      </c>
      <c r="AE70" s="31"/>
      <c r="AF70" s="33">
        <f t="shared" si="97"/>
        <v>515227.2727272723</v>
      </c>
      <c r="AG70" s="33">
        <f t="shared" si="75"/>
        <v>145061.53846153847</v>
      </c>
      <c r="AH70" s="33">
        <f t="shared" si="76"/>
        <v>86439.024390243911</v>
      </c>
      <c r="AI70" s="33">
        <f t="shared" si="77"/>
        <v>68221.67487684729</v>
      </c>
      <c r="AJ70" s="33">
        <f t="shared" si="78"/>
        <v>58414.893617021269</v>
      </c>
      <c r="AK70" s="33">
        <f t="shared" si="79"/>
        <v>43447.795823665889</v>
      </c>
      <c r="AL70" s="33">
        <f t="shared" si="80"/>
        <v>39633.870967741939</v>
      </c>
      <c r="AM70" s="33">
        <f t="shared" si="81"/>
        <v>37806.666666666672</v>
      </c>
      <c r="AN70" s="33">
        <f t="shared" si="82"/>
        <v>33954.617834394907</v>
      </c>
      <c r="AO70" s="33">
        <f t="shared" si="83"/>
        <v>26314.865606143721</v>
      </c>
      <c r="AP70" s="33">
        <f t="shared" si="84"/>
        <v>19859.333077807591</v>
      </c>
      <c r="AQ70" s="33">
        <f t="shared" si="85"/>
        <v>16156.129415256752</v>
      </c>
      <c r="AR70" s="33">
        <f t="shared" si="86"/>
        <v>12716.284403669724</v>
      </c>
      <c r="AS70" s="33">
        <f t="shared" si="87"/>
        <v>10306.042188058635</v>
      </c>
      <c r="AT70" s="33">
        <f t="shared" si="88"/>
        <v>4329.0097629009761</v>
      </c>
      <c r="AU70" s="33">
        <f t="shared" si="89"/>
        <v>7902.4313230186299</v>
      </c>
      <c r="AV70" s="33">
        <f t="shared" si="90"/>
        <v>7133.1499757320826</v>
      </c>
      <c r="AW70" s="33" t="e">
        <f t="shared" si="91"/>
        <v>#VALUE!</v>
      </c>
      <c r="AX70" s="33" t="e">
        <f t="shared" si="92"/>
        <v>#VALUE!</v>
      </c>
      <c r="AY70" s="33" t="e">
        <f t="shared" si="93"/>
        <v>#VALUE!</v>
      </c>
      <c r="AZ70" s="33" t="e">
        <f t="shared" si="94"/>
        <v>#VALUE!</v>
      </c>
      <c r="BA70" s="33" t="e">
        <f t="shared" si="95"/>
        <v>#VALUE!</v>
      </c>
      <c r="BB70" s="33" t="e">
        <f t="shared" si="96"/>
        <v>#VALUE!</v>
      </c>
      <c r="BH70" s="32" t="s">
        <v>30</v>
      </c>
      <c r="BI70" s="31"/>
      <c r="BJ70" s="33">
        <f t="shared" si="98"/>
        <v>-17215.240641711222</v>
      </c>
      <c r="BK70" s="33">
        <f t="shared" si="99"/>
        <v>7350.5091786614794</v>
      </c>
      <c r="BL70" s="33">
        <f t="shared" si="100"/>
        <v>-4699.5934457153708</v>
      </c>
      <c r="BM70" s="33">
        <f t="shared" si="101"/>
        <v>14414.343011092031</v>
      </c>
      <c r="BN70" s="33">
        <f t="shared" si="102"/>
        <v>10147.078684597316</v>
      </c>
      <c r="BO70" s="33">
        <f t="shared" si="103"/>
        <v>10409.182491291596</v>
      </c>
      <c r="BP70" s="33">
        <f t="shared" si="104"/>
        <v>7023.4886081214054</v>
      </c>
      <c r="BQ70" s="33">
        <f t="shared" si="105"/>
        <v>2385.1091091451235</v>
      </c>
      <c r="BR70" s="33">
        <f t="shared" si="106"/>
        <v>1666.5298640681594</v>
      </c>
      <c r="BS70" s="33">
        <f t="shared" si="107"/>
        <v>117.38242785336206</v>
      </c>
      <c r="BT70" s="33">
        <f t="shared" si="108"/>
        <v>-435.53103032100626</v>
      </c>
      <c r="BU70" s="33">
        <f t="shared" si="109"/>
        <v>-876.76663032847</v>
      </c>
      <c r="BV70" s="33">
        <f t="shared" si="110"/>
        <v>-154.74330919602107</v>
      </c>
      <c r="BW70" s="33">
        <f t="shared" si="111"/>
        <v>-73.199017181445925</v>
      </c>
      <c r="BX70" s="33" t="e">
        <f t="shared" si="112"/>
        <v>#VALUE!</v>
      </c>
      <c r="BY70" s="33" t="e">
        <f t="shared" si="113"/>
        <v>#VALUE!</v>
      </c>
      <c r="BZ70" s="33" t="e">
        <f t="shared" si="114"/>
        <v>#VALUE!</v>
      </c>
      <c r="CA70" s="33" t="e">
        <f t="shared" si="115"/>
        <v>#VALUE!</v>
      </c>
      <c r="CB70" s="33" t="e">
        <f t="shared" si="116"/>
        <v>#VALUE!</v>
      </c>
      <c r="CC70" s="33" t="e">
        <f t="shared" si="117"/>
        <v>#VALUE!</v>
      </c>
      <c r="CD70" s="33" t="e">
        <f t="shared" si="118"/>
        <v>#VALUE!</v>
      </c>
      <c r="CE70" s="33" t="e">
        <f t="shared" si="119"/>
        <v>#VALUE!</v>
      </c>
      <c r="CF70" s="33" t="e">
        <f t="shared" si="120"/>
        <v>#VALUE!</v>
      </c>
    </row>
    <row r="71" spans="1:84" x14ac:dyDescent="0.3">
      <c r="A71" s="27" t="s">
        <v>39</v>
      </c>
      <c r="B71" s="27" t="s">
        <v>39</v>
      </c>
      <c r="C71" s="26">
        <v>6.3E-2</v>
      </c>
      <c r="D71" s="29">
        <v>6.6000000000000003E-2</v>
      </c>
      <c r="E71" s="29">
        <v>7.0000000000000007E-2</v>
      </c>
      <c r="F71" s="29">
        <v>0.08</v>
      </c>
      <c r="G71" s="29">
        <v>8.8999999999999996E-2</v>
      </c>
      <c r="H71" s="29">
        <v>0.10199999999999999</v>
      </c>
      <c r="I71" s="29">
        <v>0.11600000000000001</v>
      </c>
      <c r="J71" s="29">
        <v>0.14599999999999999</v>
      </c>
      <c r="K71" s="29">
        <v>0.189</v>
      </c>
      <c r="L71" s="51">
        <v>0.25700000000000001</v>
      </c>
      <c r="M71" s="51">
        <v>0.32700000000000001</v>
      </c>
      <c r="N71" s="51">
        <v>0.437</v>
      </c>
      <c r="O71" s="51">
        <v>0.57099999999999995</v>
      </c>
      <c r="P71" s="51">
        <v>0.81799999999999995</v>
      </c>
      <c r="Q71" s="29">
        <v>1.026</v>
      </c>
      <c r="R71" s="29">
        <v>1.22</v>
      </c>
      <c r="S71" s="29">
        <v>1.4019999999999999</v>
      </c>
      <c r="T71" s="29">
        <v>1.9990000000000001</v>
      </c>
      <c r="U71" s="29">
        <v>2.4750000000000001</v>
      </c>
      <c r="V71" s="29">
        <v>2.871</v>
      </c>
      <c r="W71" s="29" t="s">
        <v>139</v>
      </c>
      <c r="X71" s="29" t="s">
        <v>139</v>
      </c>
      <c r="Y71" s="29" t="s">
        <v>139</v>
      </c>
      <c r="Z71" s="29" t="s">
        <v>139</v>
      </c>
      <c r="AA71" s="30" t="s">
        <v>139</v>
      </c>
      <c r="AB71" s="25"/>
      <c r="AD71" s="32" t="s">
        <v>40</v>
      </c>
      <c r="AE71" s="31"/>
      <c r="AF71" s="33">
        <f t="shared" si="97"/>
        <v>267264.70588235272</v>
      </c>
      <c r="AG71" s="33">
        <f t="shared" si="75"/>
        <v>138600</v>
      </c>
      <c r="AH71" s="33">
        <f t="shared" si="76"/>
        <v>83394.957983193279</v>
      </c>
      <c r="AI71" s="33">
        <f t="shared" si="77"/>
        <v>58999.999999999993</v>
      </c>
      <c r="AJ71" s="33">
        <f t="shared" si="78"/>
        <v>56258.38926174496</v>
      </c>
      <c r="AK71" s="33">
        <f t="shared" si="79"/>
        <v>45176.220806794059</v>
      </c>
      <c r="AL71" s="33">
        <f t="shared" si="80"/>
        <v>39537.202380952382</v>
      </c>
      <c r="AM71" s="33">
        <f t="shared" si="81"/>
        <v>37775.793650793654</v>
      </c>
      <c r="AN71" s="33">
        <f t="shared" si="82"/>
        <v>32878.851540616248</v>
      </c>
      <c r="AO71" s="33">
        <f t="shared" si="83"/>
        <v>25228.770301624132</v>
      </c>
      <c r="AP71" s="33">
        <f t="shared" si="84"/>
        <v>18980.673108963678</v>
      </c>
      <c r="AQ71" s="33">
        <f t="shared" si="85"/>
        <v>15227.19048849832</v>
      </c>
      <c r="AR71" s="33">
        <f t="shared" si="86"/>
        <v>12498.131229235882</v>
      </c>
      <c r="AS71" s="33">
        <f t="shared" si="87"/>
        <v>9809.8440843778662</v>
      </c>
      <c r="AT71" s="33">
        <f t="shared" si="88"/>
        <v>4001.2722646310435</v>
      </c>
      <c r="AU71" s="33">
        <f t="shared" si="89"/>
        <v>7496.3136438546271</v>
      </c>
      <c r="AV71" s="33" t="e">
        <f t="shared" si="90"/>
        <v>#VALUE!</v>
      </c>
      <c r="AW71" s="33" t="e">
        <f t="shared" si="91"/>
        <v>#VALUE!</v>
      </c>
      <c r="AX71" s="33" t="e">
        <f t="shared" si="92"/>
        <v>#VALUE!</v>
      </c>
      <c r="AY71" s="33" t="e">
        <f t="shared" si="93"/>
        <v>#VALUE!</v>
      </c>
      <c r="AZ71" s="33" t="e">
        <f t="shared" si="94"/>
        <v>#VALUE!</v>
      </c>
      <c r="BA71" s="33" t="e">
        <f t="shared" si="95"/>
        <v>#VALUE!</v>
      </c>
      <c r="BB71" s="33" t="e">
        <f t="shared" si="96"/>
        <v>#VALUE!</v>
      </c>
      <c r="BH71" s="27" t="s">
        <v>31</v>
      </c>
      <c r="BI71" s="26"/>
      <c r="BJ71" s="29">
        <f t="shared" si="98"/>
        <v>190065.8051099226</v>
      </c>
      <c r="BK71" s="29">
        <f t="shared" si="99"/>
        <v>98889.721186165989</v>
      </c>
      <c r="BL71" s="29">
        <f t="shared" si="100"/>
        <v>57808.781517552306</v>
      </c>
      <c r="BM71" s="29">
        <f t="shared" si="101"/>
        <v>50099.618629328535</v>
      </c>
      <c r="BN71" s="29">
        <f t="shared" si="102"/>
        <v>52657.749522275437</v>
      </c>
      <c r="BO71" s="29">
        <f t="shared" si="103"/>
        <v>50352.059687289548</v>
      </c>
      <c r="BP71" s="29">
        <f t="shared" si="104"/>
        <v>43994.031356176121</v>
      </c>
      <c r="BQ71" s="29">
        <f t="shared" si="105"/>
        <v>40077.860885865601</v>
      </c>
      <c r="BR71" s="29">
        <f t="shared" si="106"/>
        <v>34668.497206188957</v>
      </c>
      <c r="BS71" s="29">
        <f t="shared" si="107"/>
        <v>34109.441789416102</v>
      </c>
      <c r="BT71" s="29">
        <f t="shared" si="108"/>
        <v>25596.70844292971</v>
      </c>
      <c r="BU71" s="29">
        <f t="shared" si="109"/>
        <v>20052.221123128191</v>
      </c>
      <c r="BV71" s="29">
        <f t="shared" si="110"/>
        <v>13806.494152941963</v>
      </c>
      <c r="BW71" s="29">
        <f t="shared" si="111"/>
        <v>10145.488395402022</v>
      </c>
      <c r="BX71" s="29" t="e">
        <f t="shared" si="112"/>
        <v>#VALUE!</v>
      </c>
      <c r="BY71" s="29" t="e">
        <f t="shared" si="113"/>
        <v>#VALUE!</v>
      </c>
      <c r="BZ71" s="29" t="e">
        <f t="shared" si="114"/>
        <v>#VALUE!</v>
      </c>
      <c r="CA71" s="29" t="e">
        <f t="shared" si="115"/>
        <v>#VALUE!</v>
      </c>
      <c r="CB71" s="29" t="e">
        <f t="shared" si="116"/>
        <v>#VALUE!</v>
      </c>
      <c r="CC71" s="29" t="e">
        <f t="shared" si="117"/>
        <v>#VALUE!</v>
      </c>
      <c r="CD71" s="29" t="e">
        <f t="shared" si="118"/>
        <v>#VALUE!</v>
      </c>
      <c r="CE71" s="29" t="e">
        <f t="shared" si="119"/>
        <v>#VALUE!</v>
      </c>
      <c r="CF71" s="29" t="e">
        <f t="shared" si="120"/>
        <v>#VALUE!</v>
      </c>
    </row>
    <row r="72" spans="1:84" x14ac:dyDescent="0.3">
      <c r="A72" s="27" t="s">
        <v>39</v>
      </c>
      <c r="B72" s="27" t="s">
        <v>39</v>
      </c>
      <c r="C72" s="26">
        <v>6.5000000000000002E-2</v>
      </c>
      <c r="D72" s="29">
        <v>6.4000000000000001E-2</v>
      </c>
      <c r="E72" s="29">
        <v>6.2E-2</v>
      </c>
      <c r="F72" s="29">
        <v>6.7000000000000004E-2</v>
      </c>
      <c r="G72" s="29">
        <v>6.8000000000000005E-2</v>
      </c>
      <c r="H72" s="29">
        <v>7.5999999999999998E-2</v>
      </c>
      <c r="I72" s="29">
        <v>8.4000000000000005E-2</v>
      </c>
      <c r="J72" s="29">
        <v>9.6000000000000002E-2</v>
      </c>
      <c r="K72" s="29">
        <v>0.11600000000000001</v>
      </c>
      <c r="L72" s="51">
        <v>0.13900000000000001</v>
      </c>
      <c r="M72" s="51">
        <v>0.17499999999999999</v>
      </c>
      <c r="N72" s="51">
        <v>0.22900000000000001</v>
      </c>
      <c r="O72" s="51">
        <v>0.30199999999999999</v>
      </c>
      <c r="P72" s="51">
        <v>0.41599999999999998</v>
      </c>
      <c r="Q72" s="29">
        <v>0.55300000000000005</v>
      </c>
      <c r="R72" s="29">
        <v>0.77</v>
      </c>
      <c r="S72" s="29">
        <v>0.89100000000000001</v>
      </c>
      <c r="T72" s="29">
        <v>1.268</v>
      </c>
      <c r="U72" s="29">
        <v>1.5780000000000001</v>
      </c>
      <c r="V72" s="29">
        <v>1.9870000000000001</v>
      </c>
      <c r="W72" s="29">
        <v>2.544</v>
      </c>
      <c r="X72" s="29">
        <v>3.43</v>
      </c>
      <c r="Y72" s="29" t="s">
        <v>139</v>
      </c>
      <c r="Z72" s="29" t="s">
        <v>139</v>
      </c>
      <c r="AA72" s="30" t="s">
        <v>139</v>
      </c>
      <c r="AB72" s="25"/>
      <c r="AD72" s="4" t="s">
        <v>40</v>
      </c>
      <c r="AE72" s="31"/>
      <c r="AF72" s="33">
        <f t="shared" si="97"/>
        <v>436499.99999999959</v>
      </c>
      <c r="AG72" s="33">
        <f t="shared" si="75"/>
        <v>148884.05797101447</v>
      </c>
      <c r="AH72" s="33">
        <f t="shared" si="76"/>
        <v>80188.976377952757</v>
      </c>
      <c r="AI72" s="33">
        <f t="shared" si="77"/>
        <v>53672.985781990516</v>
      </c>
      <c r="AJ72" s="33">
        <f t="shared" si="78"/>
        <v>50729.299363057318</v>
      </c>
      <c r="AK72" s="33">
        <f t="shared" si="79"/>
        <v>43018.789144050104</v>
      </c>
      <c r="AL72" s="33">
        <f t="shared" si="80"/>
        <v>40139.502762430944</v>
      </c>
      <c r="AM72" s="33">
        <f t="shared" si="81"/>
        <v>34331.57894736842</v>
      </c>
      <c r="AN72" s="33">
        <f t="shared" si="82"/>
        <v>32216.133004926105</v>
      </c>
      <c r="AO72" s="33">
        <f t="shared" si="83"/>
        <v>24273.138626079803</v>
      </c>
      <c r="AP72" s="33">
        <f t="shared" si="84"/>
        <v>17943.634863898817</v>
      </c>
      <c r="AQ72" s="33">
        <f t="shared" si="85"/>
        <v>14546.433958198664</v>
      </c>
      <c r="AR72" s="33">
        <f t="shared" si="86"/>
        <v>11580.095541401273</v>
      </c>
      <c r="AS72" s="33">
        <f t="shared" si="87"/>
        <v>9472.4428399518674</v>
      </c>
      <c r="AT72" s="33">
        <f t="shared" si="88"/>
        <v>3865.3952459922612</v>
      </c>
      <c r="AU72" s="33" t="e">
        <f t="shared" si="89"/>
        <v>#VALUE!</v>
      </c>
      <c r="AV72" s="33" t="e">
        <f t="shared" si="90"/>
        <v>#VALUE!</v>
      </c>
      <c r="AW72" s="33" t="e">
        <f t="shared" si="91"/>
        <v>#VALUE!</v>
      </c>
      <c r="AX72" s="33" t="e">
        <f t="shared" si="92"/>
        <v>#VALUE!</v>
      </c>
      <c r="AY72" s="33" t="e">
        <f t="shared" si="93"/>
        <v>#VALUE!</v>
      </c>
      <c r="AZ72" s="33" t="e">
        <f t="shared" si="94"/>
        <v>#VALUE!</v>
      </c>
      <c r="BA72" s="33" t="e">
        <f t="shared" si="95"/>
        <v>#VALUE!</v>
      </c>
      <c r="BB72" s="33">
        <f t="shared" si="96"/>
        <v>-794.69075347186856</v>
      </c>
      <c r="BH72" s="27" t="s">
        <v>31</v>
      </c>
      <c r="BI72" s="26"/>
      <c r="BJ72" s="29">
        <f t="shared" si="98"/>
        <v>-7956.417112299474</v>
      </c>
      <c r="BK72" s="29">
        <f t="shared" si="99"/>
        <v>49247.751558922755</v>
      </c>
      <c r="BL72" s="29">
        <f t="shared" si="100"/>
        <v>59859.164869140463</v>
      </c>
      <c r="BM72" s="29">
        <f t="shared" si="101"/>
        <v>62780.024316356728</v>
      </c>
      <c r="BN72" s="29">
        <f t="shared" si="102"/>
        <v>53266.764425946836</v>
      </c>
      <c r="BO72" s="29">
        <f t="shared" si="103"/>
        <v>59084.705623800088</v>
      </c>
      <c r="BP72" s="29">
        <f t="shared" si="104"/>
        <v>52720.846586400432</v>
      </c>
      <c r="BQ72" s="29">
        <f t="shared" si="105"/>
        <v>49182.419690615949</v>
      </c>
      <c r="BR72" s="29">
        <f t="shared" si="106"/>
        <v>43586.06062103498</v>
      </c>
      <c r="BS72" s="29">
        <f t="shared" si="107"/>
        <v>38308.468897095649</v>
      </c>
      <c r="BT72" s="29">
        <f t="shared" si="108"/>
        <v>25880.616743193139</v>
      </c>
      <c r="BU72" s="29">
        <f t="shared" si="109"/>
        <v>20058.268662495917</v>
      </c>
      <c r="BV72" s="29">
        <f t="shared" si="110"/>
        <v>13735.690129826125</v>
      </c>
      <c r="BW72" s="29">
        <f t="shared" si="111"/>
        <v>10287.690384215037</v>
      </c>
      <c r="BX72" s="29" t="e">
        <f t="shared" si="112"/>
        <v>#VALUE!</v>
      </c>
      <c r="BY72" s="29" t="e">
        <f t="shared" si="113"/>
        <v>#VALUE!</v>
      </c>
      <c r="BZ72" s="29" t="e">
        <f t="shared" si="114"/>
        <v>#VALUE!</v>
      </c>
      <c r="CA72" s="29" t="e">
        <f t="shared" si="115"/>
        <v>#VALUE!</v>
      </c>
      <c r="CB72" s="29" t="e">
        <f t="shared" si="116"/>
        <v>#VALUE!</v>
      </c>
      <c r="CC72" s="29" t="e">
        <f t="shared" si="117"/>
        <v>#VALUE!</v>
      </c>
      <c r="CD72" s="29" t="e">
        <f t="shared" si="118"/>
        <v>#VALUE!</v>
      </c>
      <c r="CE72" s="29" t="e">
        <f t="shared" si="119"/>
        <v>#VALUE!</v>
      </c>
      <c r="CF72" s="29" t="e">
        <f t="shared" si="120"/>
        <v>#VALUE!</v>
      </c>
    </row>
    <row r="73" spans="1:84" x14ac:dyDescent="0.3">
      <c r="A73" s="4" t="s">
        <v>40</v>
      </c>
      <c r="B73" s="4" t="s">
        <v>40</v>
      </c>
      <c r="C73" s="1">
        <v>6.8000000000000005E-2</v>
      </c>
      <c r="D73" s="2">
        <v>6.9000000000000006E-2</v>
      </c>
      <c r="E73" s="2">
        <v>7.6999999999999999E-2</v>
      </c>
      <c r="F73" s="2">
        <v>9.2999999999999999E-2</v>
      </c>
      <c r="G73" s="2">
        <v>0.111</v>
      </c>
      <c r="H73" s="2">
        <v>0.13300000000000001</v>
      </c>
      <c r="I73" s="2">
        <v>0.16600000000000001</v>
      </c>
      <c r="J73" s="2">
        <v>0.221</v>
      </c>
      <c r="K73" s="2">
        <v>0.29699999999999999</v>
      </c>
      <c r="L73" s="2">
        <v>0.40400000000000003</v>
      </c>
      <c r="M73" s="2">
        <v>0.54900000000000004</v>
      </c>
      <c r="N73" s="2">
        <v>0.752</v>
      </c>
      <c r="O73" s="2">
        <v>0.93100000000000005</v>
      </c>
      <c r="P73" s="2">
        <v>1.206</v>
      </c>
      <c r="Q73" s="2">
        <v>1.6479999999999999</v>
      </c>
      <c r="R73" s="2">
        <v>1.9039999999999999</v>
      </c>
      <c r="S73" s="2">
        <v>2.5339999999999998</v>
      </c>
      <c r="T73" s="2">
        <v>3.0590000000000002</v>
      </c>
      <c r="U73" s="2" t="s">
        <v>139</v>
      </c>
      <c r="V73" s="2" t="s">
        <v>139</v>
      </c>
      <c r="W73" s="2" t="s">
        <v>139</v>
      </c>
      <c r="X73" s="2" t="s">
        <v>139</v>
      </c>
      <c r="Y73" s="2" t="s">
        <v>139</v>
      </c>
      <c r="Z73" s="2" t="s">
        <v>139</v>
      </c>
      <c r="AA73" s="3" t="s">
        <v>139</v>
      </c>
      <c r="AB73" s="25"/>
      <c r="AD73" s="27" t="s">
        <v>41</v>
      </c>
      <c r="AE73" s="26"/>
      <c r="AF73" s="29">
        <f t="shared" si="97"/>
        <v>223657.8947368419</v>
      </c>
      <c r="AG73" s="29">
        <f t="shared" si="75"/>
        <v>95365.591397849435</v>
      </c>
      <c r="AH73" s="29">
        <f t="shared" si="76"/>
        <v>56654.088050314458</v>
      </c>
      <c r="AI73" s="29">
        <f t="shared" si="77"/>
        <v>49716.279069767435</v>
      </c>
      <c r="AJ73" s="29">
        <f t="shared" si="78"/>
        <v>29563.583815028906</v>
      </c>
      <c r="AK73" s="29">
        <f t="shared" si="79"/>
        <v>22793.587174348697</v>
      </c>
      <c r="AL73" s="29">
        <f t="shared" si="80"/>
        <v>16204.545454545454</v>
      </c>
      <c r="AM73" s="29">
        <f t="shared" si="81"/>
        <v>11839.01515151515</v>
      </c>
      <c r="AN73" s="29">
        <f t="shared" si="82"/>
        <v>9335.1990049751239</v>
      </c>
      <c r="AO73" s="29">
        <f t="shared" si="83"/>
        <v>6773.9527167150563</v>
      </c>
      <c r="AP73" s="29">
        <f t="shared" si="84"/>
        <v>5419.3832599118941</v>
      </c>
      <c r="AQ73" s="29">
        <f t="shared" si="85"/>
        <v>7130.0832342449467</v>
      </c>
      <c r="AR73" s="29">
        <f t="shared" si="86"/>
        <v>6236.3059452237803</v>
      </c>
      <c r="AS73" s="29">
        <f t="shared" si="87"/>
        <v>6065.8605608438393</v>
      </c>
      <c r="AT73" s="29">
        <f t="shared" si="88"/>
        <v>2812.2661941327033</v>
      </c>
      <c r="AU73" s="29" t="e">
        <f t="shared" si="89"/>
        <v>#VALUE!</v>
      </c>
      <c r="AV73" s="29" t="e">
        <f t="shared" si="90"/>
        <v>#VALUE!</v>
      </c>
      <c r="AW73" s="29" t="e">
        <f t="shared" si="91"/>
        <v>#VALUE!</v>
      </c>
      <c r="AX73" s="29" t="e">
        <f t="shared" si="92"/>
        <v>#VALUE!</v>
      </c>
      <c r="AY73" s="29" t="e">
        <f t="shared" si="93"/>
        <v>#VALUE!</v>
      </c>
      <c r="AZ73" s="29" t="e">
        <f t="shared" si="94"/>
        <v>#VALUE!</v>
      </c>
      <c r="BA73" s="29" t="e">
        <f t="shared" si="95"/>
        <v>#VALUE!</v>
      </c>
      <c r="BB73" s="29">
        <f t="shared" si="96"/>
        <v>-297.75694712036261</v>
      </c>
      <c r="BH73" s="27" t="s">
        <v>31</v>
      </c>
      <c r="BI73" s="26"/>
      <c r="BJ73" s="29">
        <f t="shared" si="98"/>
        <v>35910.249554367154</v>
      </c>
      <c r="BK73" s="29">
        <f t="shared" si="99"/>
        <v>64115.676087224652</v>
      </c>
      <c r="BL73" s="29">
        <f t="shared" si="100"/>
        <v>40056.276169055556</v>
      </c>
      <c r="BM73" s="29">
        <f t="shared" si="101"/>
        <v>64810.01790746973</v>
      </c>
      <c r="BN73" s="29">
        <f t="shared" si="102"/>
        <v>57602.316066842002</v>
      </c>
      <c r="BO73" s="29">
        <f t="shared" si="103"/>
        <v>50451.974060378248</v>
      </c>
      <c r="BP73" s="29">
        <f t="shared" si="104"/>
        <v>48527.989443543294</v>
      </c>
      <c r="BQ73" s="29">
        <f t="shared" si="105"/>
        <v>37266.999749805669</v>
      </c>
      <c r="BR73" s="29">
        <f t="shared" si="106"/>
        <v>37902.645246087341</v>
      </c>
      <c r="BS73" s="29">
        <f t="shared" si="107"/>
        <v>34390.644927513487</v>
      </c>
      <c r="BT73" s="29">
        <f t="shared" si="108"/>
        <v>24410.767186899138</v>
      </c>
      <c r="BU73" s="29">
        <f t="shared" si="109"/>
        <v>15846.05110839645</v>
      </c>
      <c r="BV73" s="29">
        <f t="shared" si="110"/>
        <v>12129.470865956449</v>
      </c>
      <c r="BW73" s="29">
        <f t="shared" si="111"/>
        <v>9099.9350958598152</v>
      </c>
      <c r="BX73" s="29" t="e">
        <f t="shared" si="112"/>
        <v>#VALUE!</v>
      </c>
      <c r="BY73" s="29" t="e">
        <f t="shared" si="113"/>
        <v>#VALUE!</v>
      </c>
      <c r="BZ73" s="29" t="e">
        <f t="shared" si="114"/>
        <v>#VALUE!</v>
      </c>
      <c r="CA73" s="29" t="e">
        <f t="shared" si="115"/>
        <v>#VALUE!</v>
      </c>
      <c r="CB73" s="29" t="e">
        <f t="shared" si="116"/>
        <v>#VALUE!</v>
      </c>
      <c r="CC73" s="29" t="e">
        <f t="shared" si="117"/>
        <v>#VALUE!</v>
      </c>
      <c r="CD73" s="29" t="e">
        <f t="shared" si="118"/>
        <v>#VALUE!</v>
      </c>
      <c r="CE73" s="29" t="e">
        <f t="shared" si="119"/>
        <v>#VALUE!</v>
      </c>
      <c r="CF73" s="29" t="e">
        <f t="shared" si="120"/>
        <v>#VALUE!</v>
      </c>
    </row>
    <row r="74" spans="1:84" x14ac:dyDescent="0.3">
      <c r="A74" s="4" t="s">
        <v>40</v>
      </c>
      <c r="B74" s="4" t="s">
        <v>40</v>
      </c>
      <c r="C74" s="1">
        <v>6.3E-2</v>
      </c>
      <c r="D74" s="2">
        <v>6.6000000000000003E-2</v>
      </c>
      <c r="E74" s="2">
        <v>7.5999999999999998E-2</v>
      </c>
      <c r="F74" s="2">
        <v>9.0999999999999998E-2</v>
      </c>
      <c r="G74" s="2">
        <v>0.11</v>
      </c>
      <c r="H74" s="2">
        <v>0.13</v>
      </c>
      <c r="I74" s="2">
        <v>0.16500000000000001</v>
      </c>
      <c r="J74" s="2">
        <v>0.21299999999999999</v>
      </c>
      <c r="K74" s="2">
        <v>0.28299999999999997</v>
      </c>
      <c r="L74" s="2">
        <v>0.372</v>
      </c>
      <c r="M74" s="2">
        <v>0.51500000000000001</v>
      </c>
      <c r="N74" s="2">
        <v>0.71199999999999997</v>
      </c>
      <c r="O74" s="2">
        <v>0.89900000000000002</v>
      </c>
      <c r="P74" s="2">
        <v>1.147</v>
      </c>
      <c r="Q74" s="2">
        <v>1.456</v>
      </c>
      <c r="R74" s="2">
        <v>1.8540000000000001</v>
      </c>
      <c r="S74" s="2">
        <v>2.4390000000000001</v>
      </c>
      <c r="T74" s="2">
        <v>3.157</v>
      </c>
      <c r="U74" s="2" t="s">
        <v>139</v>
      </c>
      <c r="V74" s="2" t="s">
        <v>139</v>
      </c>
      <c r="W74" s="2" t="s">
        <v>139</v>
      </c>
      <c r="X74" s="2" t="s">
        <v>139</v>
      </c>
      <c r="Y74" s="2" t="s">
        <v>139</v>
      </c>
      <c r="Z74" s="2" t="s">
        <v>139</v>
      </c>
      <c r="AA74" s="3" t="s">
        <v>139</v>
      </c>
      <c r="AB74" s="25"/>
      <c r="AD74" s="27" t="s">
        <v>41</v>
      </c>
      <c r="AE74" s="26"/>
      <c r="AF74" s="29">
        <f t="shared" si="97"/>
        <v>465409.09090909048</v>
      </c>
      <c r="AG74" s="29">
        <f t="shared" si="75"/>
        <v>180018.86792452834</v>
      </c>
      <c r="AH74" s="29">
        <f t="shared" si="76"/>
        <v>88324.324324324334</v>
      </c>
      <c r="AI74" s="29">
        <f t="shared" si="77"/>
        <v>61289.308176100618</v>
      </c>
      <c r="AJ74" s="29">
        <f t="shared" si="78"/>
        <v>42243.58974358975</v>
      </c>
      <c r="AK74" s="29">
        <f t="shared" si="79"/>
        <v>28441.087613293046</v>
      </c>
      <c r="AL74" s="29">
        <f t="shared" si="80"/>
        <v>21152.083333333336</v>
      </c>
      <c r="AM74" s="29">
        <f t="shared" si="81"/>
        <v>19219.298245614034</v>
      </c>
      <c r="AN74" s="29">
        <f t="shared" si="82"/>
        <v>11830.321285140562</v>
      </c>
      <c r="AO74" s="29">
        <f t="shared" si="83"/>
        <v>9368.4960798289376</v>
      </c>
      <c r="AP74" s="29">
        <f t="shared" si="84"/>
        <v>6927.2197962154296</v>
      </c>
      <c r="AQ74" s="29">
        <f t="shared" si="85"/>
        <v>5889.4284646992901</v>
      </c>
      <c r="AR74" s="29">
        <f t="shared" si="86"/>
        <v>6682.7731092436979</v>
      </c>
      <c r="AS74" s="29">
        <f t="shared" si="87"/>
        <v>5992.1841076856272</v>
      </c>
      <c r="AT74" s="29">
        <f t="shared" si="88"/>
        <v>2801.8002117896222</v>
      </c>
      <c r="AU74" s="29">
        <f t="shared" si="89"/>
        <v>6621.2739641311082</v>
      </c>
      <c r="AV74" s="29">
        <f t="shared" si="90"/>
        <v>6163.646553334579</v>
      </c>
      <c r="AW74" s="29" t="e">
        <f t="shared" si="91"/>
        <v>#VALUE!</v>
      </c>
      <c r="AX74" s="29" t="e">
        <f t="shared" si="92"/>
        <v>#VALUE!</v>
      </c>
      <c r="AY74" s="29" t="e">
        <f t="shared" si="93"/>
        <v>#VALUE!</v>
      </c>
      <c r="AZ74" s="29" t="e">
        <f t="shared" si="94"/>
        <v>#VALUE!</v>
      </c>
      <c r="BA74" s="29" t="e">
        <f t="shared" si="95"/>
        <v>#VALUE!</v>
      </c>
      <c r="BB74" s="29" t="e">
        <f t="shared" si="96"/>
        <v>#VALUE!</v>
      </c>
      <c r="BH74" s="27" t="s">
        <v>31</v>
      </c>
      <c r="BI74" s="26"/>
      <c r="BJ74" s="29">
        <f t="shared" si="98"/>
        <v>-5423.0837789661018</v>
      </c>
      <c r="BK74" s="29">
        <f t="shared" si="99"/>
        <v>25976.486480048625</v>
      </c>
      <c r="BL74" s="29">
        <f t="shared" si="100"/>
        <v>23560.569155910642</v>
      </c>
      <c r="BM74" s="29">
        <f t="shared" si="101"/>
        <v>42524.243185100633</v>
      </c>
      <c r="BN74" s="29">
        <f t="shared" si="102"/>
        <v>45916.91872187017</v>
      </c>
      <c r="BO74" s="29">
        <f t="shared" si="103"/>
        <v>50489.243750115711</v>
      </c>
      <c r="BP74" s="29">
        <f t="shared" si="104"/>
        <v>43731.090947302691</v>
      </c>
      <c r="BQ74" s="29">
        <f t="shared" si="105"/>
        <v>43519.614812567175</v>
      </c>
      <c r="BR74" s="29">
        <f t="shared" si="106"/>
        <v>35864.089931174385</v>
      </c>
      <c r="BS74" s="29">
        <f t="shared" si="107"/>
        <v>30364.506612195932</v>
      </c>
      <c r="BT74" s="29">
        <f t="shared" si="108"/>
        <v>21743.384121548173</v>
      </c>
      <c r="BU74" s="29">
        <f t="shared" si="109"/>
        <v>15948.980514305125</v>
      </c>
      <c r="BV74" s="29">
        <f t="shared" si="110"/>
        <v>12651.838121037679</v>
      </c>
      <c r="BW74" s="29">
        <f t="shared" si="111"/>
        <v>8410.4070086461761</v>
      </c>
      <c r="BX74" s="29" t="e">
        <f t="shared" si="112"/>
        <v>#VALUE!</v>
      </c>
      <c r="BY74" s="29" t="e">
        <f t="shared" si="113"/>
        <v>#VALUE!</v>
      </c>
      <c r="BZ74" s="29" t="e">
        <f t="shared" si="114"/>
        <v>#VALUE!</v>
      </c>
      <c r="CA74" s="29" t="e">
        <f t="shared" si="115"/>
        <v>#VALUE!</v>
      </c>
      <c r="CB74" s="29" t="e">
        <f t="shared" si="116"/>
        <v>#VALUE!</v>
      </c>
      <c r="CC74" s="29" t="e">
        <f t="shared" si="117"/>
        <v>#VALUE!</v>
      </c>
      <c r="CD74" s="29" t="e">
        <f t="shared" si="118"/>
        <v>#VALUE!</v>
      </c>
      <c r="CE74" s="29" t="e">
        <f t="shared" si="119"/>
        <v>#VALUE!</v>
      </c>
      <c r="CF74" s="29" t="e">
        <f t="shared" si="120"/>
        <v>#VALUE!</v>
      </c>
    </row>
    <row r="75" spans="1:84" x14ac:dyDescent="0.3">
      <c r="A75" s="32" t="s">
        <v>40</v>
      </c>
      <c r="B75" s="32" t="s">
        <v>40</v>
      </c>
      <c r="C75" s="31">
        <v>6.7000000000000004E-2</v>
      </c>
      <c r="D75" s="33">
        <v>6.9000000000000006E-2</v>
      </c>
      <c r="E75" s="33">
        <v>7.5999999999999998E-2</v>
      </c>
      <c r="F75" s="33">
        <v>0.09</v>
      </c>
      <c r="G75" s="33">
        <v>0.111</v>
      </c>
      <c r="H75" s="33">
        <v>0.13400000000000001</v>
      </c>
      <c r="I75" s="33">
        <v>0.17499999999999999</v>
      </c>
      <c r="J75" s="33">
        <v>0.22600000000000001</v>
      </c>
      <c r="K75" s="33">
        <v>0.31</v>
      </c>
      <c r="L75" s="2">
        <v>0.41499999999999998</v>
      </c>
      <c r="M75" s="2">
        <v>0.59799999999999998</v>
      </c>
      <c r="N75" s="2">
        <v>0.81</v>
      </c>
      <c r="O75" s="33">
        <v>1.024</v>
      </c>
      <c r="P75" s="33">
        <v>1.2609999999999999</v>
      </c>
      <c r="Q75" s="33">
        <v>1.6930000000000001</v>
      </c>
      <c r="R75" s="33">
        <v>2.2229999999999999</v>
      </c>
      <c r="S75" s="33">
        <v>2.9460000000000002</v>
      </c>
      <c r="T75" s="33" t="s">
        <v>139</v>
      </c>
      <c r="U75" s="33" t="s">
        <v>139</v>
      </c>
      <c r="V75" s="33" t="s">
        <v>139</v>
      </c>
      <c r="W75" s="33" t="s">
        <v>139</v>
      </c>
      <c r="X75" s="33" t="s">
        <v>139</v>
      </c>
      <c r="Y75" s="33" t="s">
        <v>139</v>
      </c>
      <c r="Z75" s="33" t="s">
        <v>139</v>
      </c>
      <c r="AA75" s="34" t="s">
        <v>139</v>
      </c>
      <c r="AB75" s="25"/>
      <c r="AD75" s="27" t="s">
        <v>41</v>
      </c>
      <c r="AE75" s="26"/>
      <c r="AF75" s="29">
        <f t="shared" si="97"/>
        <v>306205.88235294091</v>
      </c>
      <c r="AG75" s="29">
        <f t="shared" si="75"/>
        <v>113753.62318840579</v>
      </c>
      <c r="AH75" s="29">
        <f t="shared" si="76"/>
        <v>69445.378151260506</v>
      </c>
      <c r="AI75" s="29">
        <f t="shared" si="77"/>
        <v>51754.285714285717</v>
      </c>
      <c r="AJ75" s="29">
        <f t="shared" si="78"/>
        <v>36407.563025210089</v>
      </c>
      <c r="AK75" s="29">
        <f t="shared" si="79"/>
        <v>31002.949852507376</v>
      </c>
      <c r="AL75" s="29">
        <f t="shared" si="80"/>
        <v>20346.551724137928</v>
      </c>
      <c r="AM75" s="29">
        <f t="shared" si="81"/>
        <v>17336.021505376346</v>
      </c>
      <c r="AN75" s="29">
        <f t="shared" si="82"/>
        <v>12496.963562753037</v>
      </c>
      <c r="AO75" s="29">
        <f t="shared" si="83"/>
        <v>8248.1654436290846</v>
      </c>
      <c r="AP75" s="29">
        <f t="shared" si="84"/>
        <v>6554.8235294117649</v>
      </c>
      <c r="AQ75" s="29">
        <f t="shared" si="85"/>
        <v>5138.483446066215</v>
      </c>
      <c r="AR75" s="29">
        <f t="shared" si="86"/>
        <v>5913.9163916391635</v>
      </c>
      <c r="AS75" s="29">
        <f t="shared" si="87"/>
        <v>6103.9189784236023</v>
      </c>
      <c r="AT75" s="29">
        <f t="shared" si="88"/>
        <v>2484.1782370035517</v>
      </c>
      <c r="AU75" s="29">
        <f t="shared" si="89"/>
        <v>7112.0629125122869</v>
      </c>
      <c r="AV75" s="29">
        <f t="shared" si="90"/>
        <v>6501.274759756815</v>
      </c>
      <c r="AW75" s="29">
        <f t="shared" si="91"/>
        <v>6353.5632183908046</v>
      </c>
      <c r="AX75" s="29" t="e">
        <f t="shared" si="92"/>
        <v>#VALUE!</v>
      </c>
      <c r="AY75" s="29" t="e">
        <f t="shared" si="93"/>
        <v>#VALUE!</v>
      </c>
      <c r="AZ75" s="29" t="e">
        <f t="shared" si="94"/>
        <v>#VALUE!</v>
      </c>
      <c r="BA75" s="29" t="e">
        <f t="shared" si="95"/>
        <v>#VALUE!</v>
      </c>
      <c r="BB75" s="29" t="e">
        <f t="shared" si="96"/>
        <v>#VALUE!</v>
      </c>
      <c r="BH75" s="32" t="s">
        <v>32</v>
      </c>
      <c r="BI75" s="31"/>
      <c r="BJ75" s="33">
        <f t="shared" si="98"/>
        <v>102298.12834224588</v>
      </c>
      <c r="BK75" s="33">
        <f t="shared" si="99"/>
        <v>35662.845898545405</v>
      </c>
      <c r="BL75" s="33">
        <f t="shared" si="100"/>
        <v>10594.627604603251</v>
      </c>
      <c r="BM75" s="33">
        <f t="shared" si="101"/>
        <v>12682.042053857229</v>
      </c>
      <c r="BN75" s="33">
        <f t="shared" si="102"/>
        <v>15746.538423662776</v>
      </c>
      <c r="BO75" s="33">
        <f t="shared" si="103"/>
        <v>14615.1988665798</v>
      </c>
      <c r="BP75" s="33">
        <f t="shared" si="104"/>
        <v>12840.049130431747</v>
      </c>
      <c r="BQ75" s="33">
        <f t="shared" si="105"/>
        <v>9994.1518496042117</v>
      </c>
      <c r="BR75" s="33">
        <f t="shared" si="106"/>
        <v>6428.9474169016503</v>
      </c>
      <c r="BS75" s="33">
        <f t="shared" si="107"/>
        <v>5309.9180245813659</v>
      </c>
      <c r="BT75" s="33">
        <f t="shared" si="108"/>
        <v>2391.9650597397003</v>
      </c>
      <c r="BU75" s="33">
        <f t="shared" si="109"/>
        <v>769.50864503894718</v>
      </c>
      <c r="BV75" s="33">
        <f t="shared" si="110"/>
        <v>1780.6190907704176</v>
      </c>
      <c r="BW75" s="33">
        <f t="shared" si="111"/>
        <v>1492.9552625814867</v>
      </c>
      <c r="BX75" s="33" t="e">
        <f t="shared" si="112"/>
        <v>#VALUE!</v>
      </c>
      <c r="BY75" s="33" t="e">
        <f t="shared" si="113"/>
        <v>#VALUE!</v>
      </c>
      <c r="BZ75" s="33" t="e">
        <f t="shared" si="114"/>
        <v>#VALUE!</v>
      </c>
      <c r="CA75" s="33" t="e">
        <f t="shared" si="115"/>
        <v>#VALUE!</v>
      </c>
      <c r="CB75" s="33" t="e">
        <f t="shared" si="116"/>
        <v>#VALUE!</v>
      </c>
      <c r="CC75" s="33" t="e">
        <f t="shared" si="117"/>
        <v>#VALUE!</v>
      </c>
      <c r="CD75" s="33" t="e">
        <f t="shared" si="118"/>
        <v>#VALUE!</v>
      </c>
      <c r="CE75" s="33" t="e">
        <f t="shared" si="119"/>
        <v>#VALUE!</v>
      </c>
      <c r="CF75" s="33" t="e">
        <f t="shared" si="120"/>
        <v>#VALUE!</v>
      </c>
    </row>
    <row r="76" spans="1:84" x14ac:dyDescent="0.3">
      <c r="A76" s="4" t="s">
        <v>40</v>
      </c>
      <c r="B76" s="4" t="s">
        <v>40</v>
      </c>
      <c r="C76" s="1">
        <v>6.7000000000000004E-2</v>
      </c>
      <c r="D76" s="2">
        <v>6.6000000000000003E-2</v>
      </c>
      <c r="E76" s="2">
        <v>7.6999999999999999E-2</v>
      </c>
      <c r="F76" s="2">
        <v>9.1999999999999998E-2</v>
      </c>
      <c r="G76" s="2">
        <v>0.112</v>
      </c>
      <c r="H76" s="2">
        <v>0.13800000000000001</v>
      </c>
      <c r="I76" s="2">
        <v>0.17699999999999999</v>
      </c>
      <c r="J76" s="2">
        <v>0.23899999999999999</v>
      </c>
      <c r="K76" s="2">
        <v>0.34300000000000003</v>
      </c>
      <c r="L76" s="2">
        <v>0.46400000000000002</v>
      </c>
      <c r="M76" s="2">
        <v>0.66700000000000004</v>
      </c>
      <c r="N76" s="2">
        <v>0.96899999999999997</v>
      </c>
      <c r="O76" s="2">
        <v>1.2170000000000001</v>
      </c>
      <c r="P76" s="2">
        <v>1.627</v>
      </c>
      <c r="Q76" s="2">
        <v>2.1349999999999998</v>
      </c>
      <c r="R76" s="2">
        <v>2.7749999999999999</v>
      </c>
      <c r="S76" s="2" t="s">
        <v>139</v>
      </c>
      <c r="T76" s="2" t="s">
        <v>139</v>
      </c>
      <c r="U76" s="2" t="s">
        <v>139</v>
      </c>
      <c r="V76" s="2" t="s">
        <v>139</v>
      </c>
      <c r="W76" s="2" t="s">
        <v>139</v>
      </c>
      <c r="X76" s="2" t="s">
        <v>139</v>
      </c>
      <c r="Y76" s="2" t="s">
        <v>139</v>
      </c>
      <c r="Z76" s="2">
        <v>-83.334999999999994</v>
      </c>
      <c r="AA76" s="3">
        <v>-39.868000000000002</v>
      </c>
      <c r="AB76" s="25"/>
      <c r="AD76" s="27" t="s">
        <v>41</v>
      </c>
      <c r="AE76" s="26"/>
      <c r="AF76" s="29">
        <f t="shared" si="97"/>
        <v>354499.99999999971</v>
      </c>
      <c r="AG76" s="29">
        <f t="shared" si="75"/>
        <v>148672.13114754099</v>
      </c>
      <c r="AH76" s="29">
        <f t="shared" si="76"/>
        <v>77945.945945945961</v>
      </c>
      <c r="AI76" s="29">
        <f t="shared" si="77"/>
        <v>71980.645161290304</v>
      </c>
      <c r="AJ76" s="29">
        <f t="shared" si="78"/>
        <v>68804.761904761894</v>
      </c>
      <c r="AK76" s="29">
        <f t="shared" si="79"/>
        <v>71738.515901060062</v>
      </c>
      <c r="AL76" s="29">
        <f t="shared" si="80"/>
        <v>66659.090909090912</v>
      </c>
      <c r="AM76" s="29">
        <f t="shared" si="81"/>
        <v>58909.420289855065</v>
      </c>
      <c r="AN76" s="29">
        <f t="shared" si="82"/>
        <v>48509.308510638301</v>
      </c>
      <c r="AO76" s="29">
        <f t="shared" si="83"/>
        <v>34956.353055286127</v>
      </c>
      <c r="AP76" s="29">
        <f t="shared" si="84"/>
        <v>27169.395017793599</v>
      </c>
      <c r="AQ76" s="29">
        <f t="shared" si="85"/>
        <v>18862.263184843829</v>
      </c>
      <c r="AR76" s="29">
        <f t="shared" si="86"/>
        <v>13756.305637982197</v>
      </c>
      <c r="AS76" s="29">
        <f t="shared" si="87"/>
        <v>12275.983558426306</v>
      </c>
      <c r="AT76" s="29">
        <f t="shared" si="88"/>
        <v>4682.3080377189035</v>
      </c>
      <c r="AU76" s="29">
        <f t="shared" si="89"/>
        <v>11039.215686274511</v>
      </c>
      <c r="AV76" s="29">
        <f t="shared" si="90"/>
        <v>10310.042432814709</v>
      </c>
      <c r="AW76" s="29">
        <f t="shared" si="91"/>
        <v>9398.3757213079716</v>
      </c>
      <c r="AX76" s="29">
        <f t="shared" si="92"/>
        <v>8601.0515938218869</v>
      </c>
      <c r="AY76" s="29" t="e">
        <f t="shared" si="93"/>
        <v>#VALUE!</v>
      </c>
      <c r="AZ76" s="29" t="e">
        <f t="shared" si="94"/>
        <v>#VALUE!</v>
      </c>
      <c r="BA76" s="29" t="e">
        <f t="shared" si="95"/>
        <v>#VALUE!</v>
      </c>
      <c r="BB76" s="29" t="e">
        <f t="shared" si="96"/>
        <v>#VALUE!</v>
      </c>
      <c r="BH76" s="32" t="s">
        <v>32</v>
      </c>
      <c r="BI76" s="31"/>
      <c r="BJ76" s="33">
        <f t="shared" si="98"/>
        <v>34151.275195392838</v>
      </c>
      <c r="BK76" s="33">
        <f t="shared" si="99"/>
        <v>32704.355332507635</v>
      </c>
      <c r="BL76" s="33">
        <f t="shared" si="100"/>
        <v>13289.921028868637</v>
      </c>
      <c r="BM76" s="33">
        <f t="shared" si="101"/>
        <v>10196.766989949945</v>
      </c>
      <c r="BN76" s="33">
        <f t="shared" si="102"/>
        <v>15727.2173093903</v>
      </c>
      <c r="BO76" s="33">
        <f t="shared" si="103"/>
        <v>13715.97406037825</v>
      </c>
      <c r="BP76" s="33">
        <f t="shared" si="104"/>
        <v>11247.410816743737</v>
      </c>
      <c r="BQ76" s="33">
        <f t="shared" si="105"/>
        <v>8683.6773125671771</v>
      </c>
      <c r="BR76" s="33">
        <f t="shared" si="106"/>
        <v>6772.2008184759125</v>
      </c>
      <c r="BS76" s="33">
        <f t="shared" si="107"/>
        <v>4255.7906257687246</v>
      </c>
      <c r="BT76" s="33">
        <f t="shared" si="108"/>
        <v>1578.1786967320013</v>
      </c>
      <c r="BU76" s="33">
        <f t="shared" si="109"/>
        <v>458.12804926946865</v>
      </c>
      <c r="BV76" s="33">
        <f t="shared" si="110"/>
        <v>1549.6342217136062</v>
      </c>
      <c r="BW76" s="33">
        <f t="shared" si="111"/>
        <v>1114.3093913559051</v>
      </c>
      <c r="BX76" s="33" t="e">
        <f t="shared" si="112"/>
        <v>#VALUE!</v>
      </c>
      <c r="BY76" s="33" t="e">
        <f t="shared" si="113"/>
        <v>#VALUE!</v>
      </c>
      <c r="BZ76" s="33" t="e">
        <f t="shared" si="114"/>
        <v>#VALUE!</v>
      </c>
      <c r="CA76" s="33" t="e">
        <f t="shared" si="115"/>
        <v>#VALUE!</v>
      </c>
      <c r="CB76" s="33" t="e">
        <f t="shared" si="116"/>
        <v>#VALUE!</v>
      </c>
      <c r="CC76" s="33" t="e">
        <f t="shared" si="117"/>
        <v>#VALUE!</v>
      </c>
      <c r="CD76" s="33" t="e">
        <f t="shared" si="118"/>
        <v>#VALUE!</v>
      </c>
      <c r="CE76" s="33" t="e">
        <f t="shared" si="119"/>
        <v>#VALUE!</v>
      </c>
      <c r="CF76" s="33" t="e">
        <f t="shared" si="120"/>
        <v>#VALUE!</v>
      </c>
    </row>
    <row r="77" spans="1:84" x14ac:dyDescent="0.3">
      <c r="A77" s="27" t="s">
        <v>41</v>
      </c>
      <c r="B77" s="27" t="s">
        <v>41</v>
      </c>
      <c r="C77" s="26">
        <v>6.7000000000000004E-2</v>
      </c>
      <c r="D77" s="29">
        <v>7.0000000000000007E-2</v>
      </c>
      <c r="E77" s="29">
        <v>8.3000000000000004E-2</v>
      </c>
      <c r="F77" s="29">
        <v>0.1</v>
      </c>
      <c r="G77" s="29">
        <v>0.113</v>
      </c>
      <c r="H77" s="29">
        <v>0.14599999999999999</v>
      </c>
      <c r="I77" s="29">
        <v>0.182</v>
      </c>
      <c r="J77" s="29">
        <v>0.245</v>
      </c>
      <c r="K77" s="29">
        <v>0.32200000000000001</v>
      </c>
      <c r="L77" s="29">
        <v>0.46</v>
      </c>
      <c r="M77" s="29">
        <v>0.66200000000000003</v>
      </c>
      <c r="N77" s="51">
        <v>0.91100000000000003</v>
      </c>
      <c r="O77" s="29">
        <v>1.1080000000000001</v>
      </c>
      <c r="P77" s="29">
        <v>1.554</v>
      </c>
      <c r="Q77" s="29">
        <v>2.0009999999999999</v>
      </c>
      <c r="R77" s="29">
        <v>2.601</v>
      </c>
      <c r="S77" s="29" t="s">
        <v>139</v>
      </c>
      <c r="T77" s="29" t="s">
        <v>139</v>
      </c>
      <c r="U77" s="29" t="s">
        <v>139</v>
      </c>
      <c r="V77" s="29" t="s">
        <v>139</v>
      </c>
      <c r="W77" s="29" t="s">
        <v>139</v>
      </c>
      <c r="X77" s="29" t="s">
        <v>139</v>
      </c>
      <c r="Y77" s="29" t="s">
        <v>139</v>
      </c>
      <c r="Z77" s="29">
        <v>-190.65899999999999</v>
      </c>
      <c r="AA77" s="30">
        <v>-66.739000000000004</v>
      </c>
      <c r="AB77" s="25"/>
      <c r="AD77" s="4" t="s">
        <v>42</v>
      </c>
      <c r="AE77" s="31"/>
      <c r="AF77" s="33">
        <f t="shared" si="97"/>
        <v>400681.81818181783</v>
      </c>
      <c r="AG77" s="33">
        <f t="shared" si="75"/>
        <v>165734.69387755106</v>
      </c>
      <c r="AH77" s="33">
        <f t="shared" si="76"/>
        <v>127310.34482758617</v>
      </c>
      <c r="AI77" s="33">
        <f t="shared" si="77"/>
        <v>85129.496402877689</v>
      </c>
      <c r="AJ77" s="33">
        <f t="shared" si="78"/>
        <v>72777.227722772266</v>
      </c>
      <c r="AK77" s="33">
        <f t="shared" si="79"/>
        <v>64812.720848056531</v>
      </c>
      <c r="AL77" s="33">
        <f t="shared" si="80"/>
        <v>56230.198019801974</v>
      </c>
      <c r="AM77" s="33">
        <f t="shared" si="81"/>
        <v>52743.150684931512</v>
      </c>
      <c r="AN77" s="33">
        <f t="shared" si="82"/>
        <v>46368.990384615383</v>
      </c>
      <c r="AO77" s="33">
        <f t="shared" si="83"/>
        <v>43372.687224669593</v>
      </c>
      <c r="AP77" s="33">
        <f t="shared" si="84"/>
        <v>38420.060790273557</v>
      </c>
      <c r="AQ77" s="33">
        <f t="shared" si="85"/>
        <v>31167.635225748771</v>
      </c>
      <c r="AR77" s="33">
        <f t="shared" si="86"/>
        <v>22573.660714285714</v>
      </c>
      <c r="AS77" s="33">
        <f t="shared" si="87"/>
        <v>20830.446194225722</v>
      </c>
      <c r="AT77" s="33">
        <f t="shared" si="88"/>
        <v>7616.8511685116846</v>
      </c>
      <c r="AU77" s="33">
        <f t="shared" si="89"/>
        <v>14756.54657990795</v>
      </c>
      <c r="AV77" s="33">
        <f t="shared" si="90"/>
        <v>12341.7038253931</v>
      </c>
      <c r="AW77" s="33">
        <f t="shared" si="91"/>
        <v>10166.583291645824</v>
      </c>
      <c r="AX77" s="33" t="e">
        <f t="shared" si="92"/>
        <v>#VALUE!</v>
      </c>
      <c r="AY77" s="33" t="e">
        <f t="shared" si="93"/>
        <v>#VALUE!</v>
      </c>
      <c r="AZ77" s="33" t="e">
        <f t="shared" si="94"/>
        <v>#VALUE!</v>
      </c>
      <c r="BA77" s="33" t="e">
        <f t="shared" si="95"/>
        <v>#VALUE!</v>
      </c>
      <c r="BB77" s="33" t="e">
        <f t="shared" si="96"/>
        <v>#VALUE!</v>
      </c>
      <c r="BH77" s="32" t="s">
        <v>32</v>
      </c>
      <c r="BI77" s="31"/>
      <c r="BJ77" s="33">
        <f t="shared" si="98"/>
        <v>29510.249554367154</v>
      </c>
      <c r="BK77" s="33">
        <f t="shared" si="99"/>
        <v>64643.977974017092</v>
      </c>
      <c r="BL77" s="33">
        <f t="shared" si="100"/>
        <v>20586.437596413198</v>
      </c>
      <c r="BM77" s="33">
        <f t="shared" si="101"/>
        <v>24113.604643314546</v>
      </c>
      <c r="BN77" s="33">
        <f t="shared" si="102"/>
        <v>19730.201680708913</v>
      </c>
      <c r="BO77" s="33">
        <f t="shared" si="103"/>
        <v>18818.14124304078</v>
      </c>
      <c r="BP77" s="33">
        <f t="shared" si="104"/>
        <v>15206.930330242802</v>
      </c>
      <c r="BQ77" s="33">
        <f t="shared" si="105"/>
        <v>10969.019574471937</v>
      </c>
      <c r="BR77" s="33">
        <f t="shared" si="106"/>
        <v>6776.181975090758</v>
      </c>
      <c r="BS77" s="33">
        <f t="shared" si="107"/>
        <v>4226.9976664281385</v>
      </c>
      <c r="BT77" s="33">
        <f t="shared" si="108"/>
        <v>1626.5389122602182</v>
      </c>
      <c r="BU77" s="33">
        <f t="shared" si="109"/>
        <v>-196.25203758627322</v>
      </c>
      <c r="BV77" s="33">
        <f t="shared" si="110"/>
        <v>571.60746684640617</v>
      </c>
      <c r="BW77" s="33">
        <f t="shared" si="111"/>
        <v>216.45448104104526</v>
      </c>
      <c r="BX77" s="33" t="e">
        <f t="shared" si="112"/>
        <v>#VALUE!</v>
      </c>
      <c r="BY77" s="33" t="e">
        <f t="shared" si="113"/>
        <v>#VALUE!</v>
      </c>
      <c r="BZ77" s="33" t="e">
        <f t="shared" si="114"/>
        <v>#VALUE!</v>
      </c>
      <c r="CA77" s="33" t="e">
        <f t="shared" si="115"/>
        <v>#VALUE!</v>
      </c>
      <c r="CB77" s="33" t="e">
        <f t="shared" si="116"/>
        <v>#VALUE!</v>
      </c>
      <c r="CC77" s="33" t="e">
        <f t="shared" si="117"/>
        <v>#VALUE!</v>
      </c>
      <c r="CD77" s="33" t="e">
        <f t="shared" si="118"/>
        <v>#VALUE!</v>
      </c>
      <c r="CE77" s="33" t="e">
        <f t="shared" si="119"/>
        <v>#VALUE!</v>
      </c>
      <c r="CF77" s="33" t="e">
        <f t="shared" si="120"/>
        <v>#VALUE!</v>
      </c>
    </row>
    <row r="78" spans="1:84" x14ac:dyDescent="0.3">
      <c r="A78" s="27" t="s">
        <v>41</v>
      </c>
      <c r="B78" s="27" t="s">
        <v>41</v>
      </c>
      <c r="C78" s="26">
        <v>6.5000000000000002E-2</v>
      </c>
      <c r="D78" s="29">
        <v>6.6000000000000003E-2</v>
      </c>
      <c r="E78" s="29">
        <v>7.2999999999999995E-2</v>
      </c>
      <c r="F78" s="29">
        <v>8.7999999999999995E-2</v>
      </c>
      <c r="G78" s="29">
        <v>9.9000000000000005E-2</v>
      </c>
      <c r="H78" s="29">
        <v>0.11799999999999999</v>
      </c>
      <c r="I78" s="29">
        <v>0.14000000000000001</v>
      </c>
      <c r="J78" s="29">
        <v>0.17799999999999999</v>
      </c>
      <c r="K78" s="29">
        <v>0.22900000000000001</v>
      </c>
      <c r="L78" s="29">
        <v>0.307</v>
      </c>
      <c r="M78" s="29">
        <v>0.41</v>
      </c>
      <c r="N78" s="51">
        <v>0.57499999999999996</v>
      </c>
      <c r="O78" s="29">
        <v>0.72599999999999998</v>
      </c>
      <c r="P78" s="29">
        <v>0.89</v>
      </c>
      <c r="Q78" s="29">
        <v>1.2090000000000001</v>
      </c>
      <c r="R78" s="29">
        <v>1.478</v>
      </c>
      <c r="S78" s="29">
        <v>2.085</v>
      </c>
      <c r="T78" s="29">
        <v>2.7429999999999999</v>
      </c>
      <c r="U78" s="29" t="s">
        <v>139</v>
      </c>
      <c r="V78" s="29" t="s">
        <v>139</v>
      </c>
      <c r="W78" s="29" t="s">
        <v>139</v>
      </c>
      <c r="X78" s="29" t="s">
        <v>139</v>
      </c>
      <c r="Y78" s="29" t="s">
        <v>139</v>
      </c>
      <c r="Z78" s="29" t="s">
        <v>139</v>
      </c>
      <c r="AA78" s="30" t="s">
        <v>139</v>
      </c>
      <c r="AB78" s="25"/>
      <c r="AD78" s="32" t="s">
        <v>42</v>
      </c>
      <c r="AE78" s="31"/>
      <c r="AF78" s="33">
        <f t="shared" ref="AF78:AF84" si="121">(D162-$D$169)/(D82-$D$89)</f>
        <v>596833.33333333279</v>
      </c>
      <c r="AG78" s="33">
        <f t="shared" si="75"/>
        <v>170056.60377358494</v>
      </c>
      <c r="AH78" s="33">
        <f t="shared" si="76"/>
        <v>106707.07070707067</v>
      </c>
      <c r="AI78" s="33">
        <f t="shared" si="77"/>
        <v>82022.222222222219</v>
      </c>
      <c r="AJ78" s="33">
        <f t="shared" si="78"/>
        <v>77626.31578947368</v>
      </c>
      <c r="AK78" s="33">
        <f t="shared" si="79"/>
        <v>64501.766784452288</v>
      </c>
      <c r="AL78" s="33">
        <f t="shared" si="80"/>
        <v>57292.5</v>
      </c>
      <c r="AM78" s="33">
        <f t="shared" si="81"/>
        <v>47396.774193548386</v>
      </c>
      <c r="AN78" s="33">
        <f t="shared" si="82"/>
        <v>46174.999999999993</v>
      </c>
      <c r="AO78" s="33">
        <f t="shared" si="83"/>
        <v>41365.106382978731</v>
      </c>
      <c r="AP78" s="33">
        <f t="shared" si="84"/>
        <v>36978.635014836793</v>
      </c>
      <c r="AQ78" s="33">
        <f t="shared" si="85"/>
        <v>30078.91275756247</v>
      </c>
      <c r="AR78" s="33">
        <f t="shared" si="86"/>
        <v>21056.325301204819</v>
      </c>
      <c r="AS78" s="33">
        <f t="shared" si="87"/>
        <v>18564.847270906357</v>
      </c>
      <c r="AT78" s="33">
        <f t="shared" si="88"/>
        <v>6738.4706346078046</v>
      </c>
      <c r="AU78" s="33">
        <f t="shared" si="89"/>
        <v>14126.533147026859</v>
      </c>
      <c r="AV78" s="33">
        <f t="shared" si="90"/>
        <v>12122.380149361601</v>
      </c>
      <c r="AW78" s="33">
        <f t="shared" si="91"/>
        <v>9719.0708634909952</v>
      </c>
      <c r="AX78" s="33" t="e">
        <f t="shared" si="92"/>
        <v>#VALUE!</v>
      </c>
      <c r="AY78" s="33" t="e">
        <f t="shared" si="93"/>
        <v>#VALUE!</v>
      </c>
      <c r="AZ78" s="33" t="e">
        <f t="shared" si="94"/>
        <v>#VALUE!</v>
      </c>
      <c r="BA78" s="33" t="e">
        <f t="shared" si="95"/>
        <v>#VALUE!</v>
      </c>
      <c r="BB78" s="33" t="e">
        <f t="shared" si="96"/>
        <v>#VALUE!</v>
      </c>
      <c r="BH78" s="32" t="s">
        <v>32</v>
      </c>
      <c r="BI78" s="31"/>
      <c r="BJ78" s="33">
        <f t="shared" si="98"/>
        <v>-21998.522375457338</v>
      </c>
      <c r="BK78" s="33">
        <f t="shared" si="99"/>
        <v>23042.816870969167</v>
      </c>
      <c r="BL78" s="33">
        <f t="shared" si="100"/>
        <v>6747.8649541022824</v>
      </c>
      <c r="BM78" s="33">
        <f t="shared" si="101"/>
        <v>18730.619530268079</v>
      </c>
      <c r="BN78" s="33">
        <f t="shared" si="102"/>
        <v>18879.072741828753</v>
      </c>
      <c r="BO78" s="33">
        <f t="shared" si="103"/>
        <v>21489.108388736458</v>
      </c>
      <c r="BP78" s="33">
        <f t="shared" si="104"/>
        <v>17045.111292282792</v>
      </c>
      <c r="BQ78" s="33">
        <f t="shared" si="105"/>
        <v>13836.811344359083</v>
      </c>
      <c r="BR78" s="33">
        <f t="shared" si="106"/>
        <v>8445.5483555227129</v>
      </c>
      <c r="BS78" s="33">
        <f t="shared" si="107"/>
        <v>4991.9981983208909</v>
      </c>
      <c r="BT78" s="33">
        <f t="shared" si="108"/>
        <v>1612.4897401578601</v>
      </c>
      <c r="BU78" s="33">
        <f t="shared" si="109"/>
        <v>-428.93299614728858</v>
      </c>
      <c r="BV78" s="33">
        <f t="shared" si="110"/>
        <v>423.58410824163002</v>
      </c>
      <c r="BW78" s="33">
        <f t="shared" si="111"/>
        <v>745.2335616384853</v>
      </c>
      <c r="BX78" s="33" t="e">
        <f t="shared" si="112"/>
        <v>#VALUE!</v>
      </c>
      <c r="BY78" s="33" t="e">
        <f t="shared" si="113"/>
        <v>#VALUE!</v>
      </c>
      <c r="BZ78" s="33" t="e">
        <f t="shared" si="114"/>
        <v>#VALUE!</v>
      </c>
      <c r="CA78" s="33" t="e">
        <f t="shared" si="115"/>
        <v>#VALUE!</v>
      </c>
      <c r="CB78" s="33" t="e">
        <f t="shared" si="116"/>
        <v>#VALUE!</v>
      </c>
      <c r="CC78" s="33" t="e">
        <f t="shared" si="117"/>
        <v>#VALUE!</v>
      </c>
      <c r="CD78" s="33" t="e">
        <f t="shared" si="118"/>
        <v>#VALUE!</v>
      </c>
      <c r="CE78" s="33" t="e">
        <f t="shared" si="119"/>
        <v>#VALUE!</v>
      </c>
      <c r="CF78" s="33" t="e">
        <f t="shared" si="120"/>
        <v>#VALUE!</v>
      </c>
    </row>
    <row r="79" spans="1:84" x14ac:dyDescent="0.3">
      <c r="A79" s="27" t="s">
        <v>41</v>
      </c>
      <c r="B79" s="27" t="s">
        <v>41</v>
      </c>
      <c r="C79" s="26">
        <v>6.5000000000000002E-2</v>
      </c>
      <c r="D79" s="29">
        <v>6.9000000000000006E-2</v>
      </c>
      <c r="E79" s="29">
        <v>7.6999999999999999E-2</v>
      </c>
      <c r="F79" s="29">
        <v>0.09</v>
      </c>
      <c r="G79" s="29">
        <v>0.10299999999999999</v>
      </c>
      <c r="H79" s="29">
        <v>0.11899999999999999</v>
      </c>
      <c r="I79" s="29">
        <v>0.14199999999999999</v>
      </c>
      <c r="J79" s="29">
        <v>0.20300000000000001</v>
      </c>
      <c r="K79" s="29">
        <v>0.24399999999999999</v>
      </c>
      <c r="L79" s="29">
        <v>0.30499999999999999</v>
      </c>
      <c r="M79" s="29">
        <v>0.434</v>
      </c>
      <c r="N79" s="51">
        <v>0.59099999999999997</v>
      </c>
      <c r="O79" s="29">
        <v>0.75900000000000001</v>
      </c>
      <c r="P79" s="29">
        <v>0.96599999999999997</v>
      </c>
      <c r="Q79" s="29">
        <v>1.1930000000000001</v>
      </c>
      <c r="R79" s="29">
        <v>1.61</v>
      </c>
      <c r="S79" s="29">
        <v>1.8440000000000001</v>
      </c>
      <c r="T79" s="29">
        <v>2.6160000000000001</v>
      </c>
      <c r="U79" s="29">
        <v>3.3290000000000002</v>
      </c>
      <c r="V79" s="29" t="s">
        <v>139</v>
      </c>
      <c r="W79" s="29" t="s">
        <v>139</v>
      </c>
      <c r="X79" s="29" t="s">
        <v>139</v>
      </c>
      <c r="Y79" s="29" t="s">
        <v>139</v>
      </c>
      <c r="Z79" s="29" t="s">
        <v>139</v>
      </c>
      <c r="AA79" s="30" t="s">
        <v>139</v>
      </c>
      <c r="AB79" s="25"/>
      <c r="AD79" s="4" t="s">
        <v>42</v>
      </c>
      <c r="AE79" s="31"/>
      <c r="AF79" s="33">
        <f t="shared" si="121"/>
        <v>304899.99999999971</v>
      </c>
      <c r="AG79" s="33">
        <f t="shared" si="75"/>
        <v>185816.32653061228</v>
      </c>
      <c r="AH79" s="33">
        <f t="shared" si="76"/>
        <v>103313.13131313128</v>
      </c>
      <c r="AI79" s="33">
        <f t="shared" si="77"/>
        <v>91575.53956834531</v>
      </c>
      <c r="AJ79" s="33">
        <f t="shared" si="78"/>
        <v>82590.909090909088</v>
      </c>
      <c r="AK79" s="33">
        <f t="shared" si="79"/>
        <v>69827.956989247308</v>
      </c>
      <c r="AL79" s="33">
        <f t="shared" si="80"/>
        <v>64940.104166666664</v>
      </c>
      <c r="AM79" s="33">
        <f t="shared" si="81"/>
        <v>55036.912751677854</v>
      </c>
      <c r="AN79" s="33">
        <f t="shared" si="82"/>
        <v>49772.836538461532</v>
      </c>
      <c r="AO79" s="33">
        <f t="shared" si="83"/>
        <v>46871.79487179486</v>
      </c>
      <c r="AP79" s="33">
        <f t="shared" si="84"/>
        <v>41260.384376937385</v>
      </c>
      <c r="AQ79" s="33">
        <f t="shared" si="85"/>
        <v>31631.136665192393</v>
      </c>
      <c r="AR79" s="33">
        <f t="shared" si="86"/>
        <v>23350.694444444442</v>
      </c>
      <c r="AS79" s="33">
        <f t="shared" si="87"/>
        <v>20713.456464379949</v>
      </c>
      <c r="AT79" s="33">
        <f t="shared" si="88"/>
        <v>7400.8264462809902</v>
      </c>
      <c r="AU79" s="33">
        <f t="shared" si="89"/>
        <v>14834.51536643026</v>
      </c>
      <c r="AV79" s="33">
        <f t="shared" si="90"/>
        <v>11974.713181924608</v>
      </c>
      <c r="AW79" s="33">
        <f t="shared" si="91"/>
        <v>9981.9618622229864</v>
      </c>
      <c r="AX79" s="33" t="e">
        <f t="shared" si="92"/>
        <v>#VALUE!</v>
      </c>
      <c r="AY79" s="33" t="e">
        <f t="shared" si="93"/>
        <v>#VALUE!</v>
      </c>
      <c r="AZ79" s="33" t="e">
        <f t="shared" si="94"/>
        <v>#VALUE!</v>
      </c>
      <c r="BA79" s="33" t="e">
        <f t="shared" si="95"/>
        <v>#VALUE!</v>
      </c>
      <c r="BB79" s="33" t="e">
        <f t="shared" si="96"/>
        <v>#VALUE!</v>
      </c>
      <c r="BH79" s="27" t="s">
        <v>33</v>
      </c>
      <c r="BI79" s="26"/>
      <c r="BJ79" s="29">
        <f t="shared" si="98"/>
        <v>93997.429041546595</v>
      </c>
      <c r="BK79" s="29">
        <f t="shared" si="99"/>
        <v>94987.282161775744</v>
      </c>
      <c r="BL79" s="29">
        <f t="shared" si="100"/>
        <v>45166.414581453479</v>
      </c>
      <c r="BM79" s="29">
        <f t="shared" si="101"/>
        <v>41722.649803761589</v>
      </c>
      <c r="BN79" s="29">
        <f t="shared" si="102"/>
        <v>40520.241368328934</v>
      </c>
      <c r="BO79" s="29">
        <f t="shared" si="103"/>
        <v>36878.277725299711</v>
      </c>
      <c r="BP79" s="29">
        <f t="shared" si="104"/>
        <v>45634.599719232509</v>
      </c>
      <c r="BQ79" s="29">
        <f t="shared" si="105"/>
        <v>39654.108483453245</v>
      </c>
      <c r="BR79" s="29">
        <f t="shared" si="106"/>
        <v>31927.083173751078</v>
      </c>
      <c r="BS79" s="29">
        <f t="shared" si="107"/>
        <v>22080.252637678324</v>
      </c>
      <c r="BT79" s="29">
        <f t="shared" si="108"/>
        <v>14822.353184450267</v>
      </c>
      <c r="BU79" s="29">
        <f t="shared" si="109"/>
        <v>8682.0369996226073</v>
      </c>
      <c r="BV79" s="29">
        <f t="shared" si="110"/>
        <v>3598.9758627421425</v>
      </c>
      <c r="BW79" s="29">
        <f t="shared" si="111"/>
        <v>2628.9846345196538</v>
      </c>
      <c r="BX79" s="29" t="e">
        <f t="shared" si="112"/>
        <v>#VALUE!</v>
      </c>
      <c r="BY79" s="29" t="e">
        <f t="shared" si="113"/>
        <v>#VALUE!</v>
      </c>
      <c r="BZ79" s="29" t="e">
        <f t="shared" si="114"/>
        <v>#VALUE!</v>
      </c>
      <c r="CA79" s="29" t="e">
        <f t="shared" si="115"/>
        <v>#VALUE!</v>
      </c>
      <c r="CB79" s="29" t="e">
        <f t="shared" si="116"/>
        <v>#VALUE!</v>
      </c>
      <c r="CC79" s="29" t="e">
        <f t="shared" si="117"/>
        <v>#VALUE!</v>
      </c>
      <c r="CD79" s="29" t="e">
        <f t="shared" si="118"/>
        <v>#VALUE!</v>
      </c>
      <c r="CE79" s="29" t="e">
        <f t="shared" si="119"/>
        <v>#VALUE!</v>
      </c>
      <c r="CF79" s="29" t="e">
        <f t="shared" si="120"/>
        <v>#VALUE!</v>
      </c>
    </row>
    <row r="80" spans="1:84" x14ac:dyDescent="0.3">
      <c r="A80" s="27" t="s">
        <v>41</v>
      </c>
      <c r="B80" s="27" t="s">
        <v>41</v>
      </c>
      <c r="C80" s="26">
        <v>6.4000000000000001E-2</v>
      </c>
      <c r="D80" s="29">
        <v>6.8000000000000005E-2</v>
      </c>
      <c r="E80" s="29">
        <v>7.4999999999999997E-2</v>
      </c>
      <c r="F80" s="29">
        <v>8.7999999999999995E-2</v>
      </c>
      <c r="G80" s="29">
        <v>9.8000000000000004E-2</v>
      </c>
      <c r="H80" s="29">
        <v>0.112</v>
      </c>
      <c r="I80" s="29">
        <v>0.128</v>
      </c>
      <c r="J80" s="29">
        <v>0.157</v>
      </c>
      <c r="K80" s="29">
        <v>0.19600000000000001</v>
      </c>
      <c r="L80" s="29">
        <v>0.246</v>
      </c>
      <c r="M80" s="29">
        <v>0.317</v>
      </c>
      <c r="N80" s="51">
        <v>0.41099999999999998</v>
      </c>
      <c r="O80" s="29">
        <v>0.54500000000000004</v>
      </c>
      <c r="P80" s="29">
        <v>0.73099999999999998</v>
      </c>
      <c r="Q80" s="29">
        <v>0.90900000000000003</v>
      </c>
      <c r="R80" s="29">
        <v>1.175</v>
      </c>
      <c r="S80" s="29">
        <v>1.4279999999999999</v>
      </c>
      <c r="T80" s="29">
        <v>1.8340000000000001</v>
      </c>
      <c r="U80" s="29">
        <v>2.4060000000000001</v>
      </c>
      <c r="V80" s="29">
        <v>3.1139999999999999</v>
      </c>
      <c r="W80" s="29" t="s">
        <v>139</v>
      </c>
      <c r="X80" s="29" t="s">
        <v>139</v>
      </c>
      <c r="Y80" s="29" t="s">
        <v>139</v>
      </c>
      <c r="Z80" s="29" t="s">
        <v>139</v>
      </c>
      <c r="AA80" s="30" t="s">
        <v>139</v>
      </c>
      <c r="AB80" s="25"/>
      <c r="AD80" s="4" t="s">
        <v>42</v>
      </c>
      <c r="AE80" s="31"/>
      <c r="AF80" s="33">
        <f t="shared" si="121"/>
        <v>326423.07692307665</v>
      </c>
      <c r="AG80" s="33">
        <f t="shared" si="75"/>
        <v>199844.44444444453</v>
      </c>
      <c r="AH80" s="33">
        <f t="shared" si="76"/>
        <v>100087.91208791206</v>
      </c>
      <c r="AI80" s="33">
        <f t="shared" si="77"/>
        <v>90881.481481481474</v>
      </c>
      <c r="AJ80" s="33">
        <f t="shared" si="78"/>
        <v>72198.924731182793</v>
      </c>
      <c r="AK80" s="33">
        <f t="shared" si="79"/>
        <v>60784.452296819785</v>
      </c>
      <c r="AL80" s="33">
        <f t="shared" si="80"/>
        <v>50106.132075471694</v>
      </c>
      <c r="AM80" s="33">
        <f t="shared" si="81"/>
        <v>46360.927152317883</v>
      </c>
      <c r="AN80" s="33">
        <f t="shared" si="82"/>
        <v>47554.878048780483</v>
      </c>
      <c r="AO80" s="33">
        <f t="shared" si="83"/>
        <v>37917.940466613036</v>
      </c>
      <c r="AP80" s="33">
        <f t="shared" si="84"/>
        <v>33004.670169293633</v>
      </c>
      <c r="AQ80" s="33">
        <f t="shared" si="85"/>
        <v>26087.684336388997</v>
      </c>
      <c r="AR80" s="33">
        <f t="shared" si="86"/>
        <v>20263.242894056846</v>
      </c>
      <c r="AS80" s="33">
        <f t="shared" si="87"/>
        <v>16033.410672853826</v>
      </c>
      <c r="AT80" s="33">
        <f t="shared" si="88"/>
        <v>6485.3338479351596</v>
      </c>
      <c r="AU80" s="33">
        <f t="shared" si="89"/>
        <v>12575.873764931426</v>
      </c>
      <c r="AV80" s="33">
        <f t="shared" si="90"/>
        <v>10453.235863255215</v>
      </c>
      <c r="AW80" s="33">
        <f t="shared" si="91"/>
        <v>8999.6815793663427</v>
      </c>
      <c r="AX80" s="33" t="e">
        <f t="shared" si="92"/>
        <v>#VALUE!</v>
      </c>
      <c r="AY80" s="33" t="e">
        <f t="shared" si="93"/>
        <v>#VALUE!</v>
      </c>
      <c r="AZ80" s="33" t="e">
        <f t="shared" si="94"/>
        <v>#VALUE!</v>
      </c>
      <c r="BA80" s="33" t="e">
        <f t="shared" si="95"/>
        <v>#VALUE!</v>
      </c>
      <c r="BB80" s="33" t="e">
        <f t="shared" si="96"/>
        <v>#VALUE!</v>
      </c>
      <c r="BH80" s="27" t="s">
        <v>33</v>
      </c>
      <c r="BI80" s="26"/>
      <c r="BJ80" s="29">
        <f t="shared" si="98"/>
        <v>-48391.711229946464</v>
      </c>
      <c r="BK80" s="29">
        <f t="shared" si="99"/>
        <v>33406.396148834203</v>
      </c>
      <c r="BL80" s="29">
        <f t="shared" si="100"/>
        <v>25558.686400240949</v>
      </c>
      <c r="BM80" s="29">
        <f t="shared" si="101"/>
        <v>32785.787422367554</v>
      </c>
      <c r="BN80" s="29">
        <f t="shared" si="102"/>
        <v>34612.591683859195</v>
      </c>
      <c r="BO80" s="29">
        <f t="shared" si="103"/>
        <v>27839.430850501703</v>
      </c>
      <c r="BP80" s="29">
        <f t="shared" si="104"/>
        <v>25078.338376219814</v>
      </c>
      <c r="BQ80" s="29">
        <f t="shared" si="105"/>
        <v>21185.598419124552</v>
      </c>
      <c r="BR80" s="29">
        <f t="shared" si="106"/>
        <v>12277.446362952633</v>
      </c>
      <c r="BS80" s="29">
        <f t="shared" si="107"/>
        <v>7226.4891602134194</v>
      </c>
      <c r="BT80" s="29">
        <f t="shared" si="108"/>
        <v>2258.3486767826798</v>
      </c>
      <c r="BU80" s="29">
        <f t="shared" si="109"/>
        <v>1809.3114420418478</v>
      </c>
      <c r="BV80" s="29">
        <f t="shared" si="110"/>
        <v>1307.6975039667359</v>
      </c>
      <c r="BW80" s="29">
        <f t="shared" si="111"/>
        <v>366.86953901909419</v>
      </c>
      <c r="BX80" s="29" t="e">
        <f t="shared" si="112"/>
        <v>#VALUE!</v>
      </c>
      <c r="BY80" s="29" t="e">
        <f t="shared" si="113"/>
        <v>#VALUE!</v>
      </c>
      <c r="BZ80" s="29" t="e">
        <f t="shared" si="114"/>
        <v>#VALUE!</v>
      </c>
      <c r="CA80" s="29" t="e">
        <f t="shared" si="115"/>
        <v>#VALUE!</v>
      </c>
      <c r="CB80" s="29" t="e">
        <f t="shared" si="116"/>
        <v>#VALUE!</v>
      </c>
      <c r="CC80" s="29" t="e">
        <f t="shared" si="117"/>
        <v>#VALUE!</v>
      </c>
      <c r="CD80" s="29" t="e">
        <f t="shared" si="118"/>
        <v>#VALUE!</v>
      </c>
      <c r="CE80" s="29" t="e">
        <f t="shared" si="119"/>
        <v>#VALUE!</v>
      </c>
      <c r="CF80" s="29" t="e">
        <f t="shared" si="120"/>
        <v>#VALUE!</v>
      </c>
    </row>
    <row r="81" spans="1:84" x14ac:dyDescent="0.3">
      <c r="A81" s="4" t="s">
        <v>42</v>
      </c>
      <c r="B81" s="4" t="s">
        <v>42</v>
      </c>
      <c r="C81" s="1">
        <v>6.6000000000000003E-2</v>
      </c>
      <c r="D81" s="2">
        <v>6.6000000000000003E-2</v>
      </c>
      <c r="E81" s="2">
        <v>7.1999999999999995E-2</v>
      </c>
      <c r="F81" s="2">
        <v>8.2000000000000003E-2</v>
      </c>
      <c r="G81" s="2">
        <v>9.4E-2</v>
      </c>
      <c r="H81" s="2">
        <v>0.11</v>
      </c>
      <c r="I81" s="2">
        <v>0.128</v>
      </c>
      <c r="J81" s="2">
        <v>0.159</v>
      </c>
      <c r="K81" s="2">
        <v>0.20399999999999999</v>
      </c>
      <c r="L81" s="2">
        <v>0.26600000000000001</v>
      </c>
      <c r="M81" s="2">
        <v>0.34300000000000003</v>
      </c>
      <c r="N81" s="2">
        <v>0.47099999999999997</v>
      </c>
      <c r="O81" s="2">
        <v>0.61599999999999999</v>
      </c>
      <c r="P81" s="2">
        <v>0.84099999999999997</v>
      </c>
      <c r="Q81" s="2">
        <v>1.01</v>
      </c>
      <c r="R81" s="2">
        <v>1.2809999999999999</v>
      </c>
      <c r="S81" s="2">
        <v>1.639</v>
      </c>
      <c r="T81" s="2">
        <v>2.1970000000000001</v>
      </c>
      <c r="U81" s="2">
        <v>3.0649999999999999</v>
      </c>
      <c r="V81" s="2" t="s">
        <v>139</v>
      </c>
      <c r="W81" s="2" t="s">
        <v>139</v>
      </c>
      <c r="X81" s="2" t="s">
        <v>139</v>
      </c>
      <c r="Y81" s="2" t="s">
        <v>139</v>
      </c>
      <c r="Z81" s="2" t="s">
        <v>139</v>
      </c>
      <c r="AA81" s="3" t="s">
        <v>139</v>
      </c>
      <c r="AB81" s="25"/>
      <c r="AD81" s="27" t="s">
        <v>43</v>
      </c>
      <c r="AE81" s="26"/>
      <c r="AF81" s="29">
        <f t="shared" si="121"/>
        <v>543499.99999999953</v>
      </c>
      <c r="AG81" s="29">
        <f t="shared" si="75"/>
        <v>267758.62068965496</v>
      </c>
      <c r="AH81" s="29">
        <f t="shared" si="76"/>
        <v>184313.72549019611</v>
      </c>
      <c r="AI81" s="29">
        <f t="shared" si="77"/>
        <v>111565.65656565654</v>
      </c>
      <c r="AJ81" s="29">
        <f t="shared" si="78"/>
        <v>90288.73239436619</v>
      </c>
      <c r="AK81" s="29">
        <f t="shared" si="79"/>
        <v>91109.94764397906</v>
      </c>
      <c r="AL81" s="29">
        <f t="shared" si="80"/>
        <v>94758.196721311484</v>
      </c>
      <c r="AM81" s="29">
        <f t="shared" si="81"/>
        <v>68387.850467289711</v>
      </c>
      <c r="AN81" s="29">
        <f t="shared" si="82"/>
        <v>76140.756302521011</v>
      </c>
      <c r="AO81" s="29">
        <f t="shared" si="83"/>
        <v>59142.410015649453</v>
      </c>
      <c r="AP81" s="29">
        <f t="shared" si="84"/>
        <v>47695.953757225427</v>
      </c>
      <c r="AQ81" s="29">
        <f t="shared" si="85"/>
        <v>35071.244635193128</v>
      </c>
      <c r="AR81" s="29">
        <f t="shared" si="86"/>
        <v>21549.765807962529</v>
      </c>
      <c r="AS81" s="29">
        <f t="shared" si="87"/>
        <v>14959.165942658557</v>
      </c>
      <c r="AT81" s="29">
        <f t="shared" si="88"/>
        <v>5835.3535353535353</v>
      </c>
      <c r="AU81" s="29">
        <f t="shared" si="89"/>
        <v>12803.20968166272</v>
      </c>
      <c r="AV81" s="29">
        <f t="shared" si="90"/>
        <v>10421.823507872574</v>
      </c>
      <c r="AW81" s="29">
        <f t="shared" si="91"/>
        <v>11361.961171437972</v>
      </c>
      <c r="AX81" s="29">
        <f t="shared" si="92"/>
        <v>11826.210826210825</v>
      </c>
      <c r="AY81" s="29">
        <f t="shared" si="93"/>
        <v>12328.396890040725</v>
      </c>
      <c r="AZ81" s="29">
        <f t="shared" si="94"/>
        <v>13980.299074293853</v>
      </c>
      <c r="BA81" s="29">
        <f t="shared" si="95"/>
        <v>14813.236239023347</v>
      </c>
      <c r="BB81" s="29">
        <f t="shared" si="96"/>
        <v>14968.414895691169</v>
      </c>
      <c r="BH81" s="27" t="s">
        <v>33</v>
      </c>
      <c r="BI81" s="26"/>
      <c r="BJ81" s="29">
        <f t="shared" si="98"/>
        <v>-84840.627638615173</v>
      </c>
      <c r="BK81" s="29">
        <f t="shared" si="99"/>
        <v>3781.2784094307135</v>
      </c>
      <c r="BL81" s="29">
        <f t="shared" si="100"/>
        <v>2975.2033022521136</v>
      </c>
      <c r="BM81" s="29">
        <f t="shared" si="101"/>
        <v>19107.080441259626</v>
      </c>
      <c r="BN81" s="29">
        <f t="shared" si="102"/>
        <v>11875.02526978376</v>
      </c>
      <c r="BO81" s="29">
        <f t="shared" si="103"/>
        <v>15791.923427466858</v>
      </c>
      <c r="BP81" s="29">
        <f t="shared" si="104"/>
        <v>13394.843650979696</v>
      </c>
      <c r="BQ81" s="29">
        <f t="shared" si="105"/>
        <v>5733.2511762035392</v>
      </c>
      <c r="BR81" s="29">
        <f t="shared" si="106"/>
        <v>3015.2408158401722</v>
      </c>
      <c r="BS81" s="29">
        <f t="shared" si="107"/>
        <v>2319.1671330315617</v>
      </c>
      <c r="BT81" s="29">
        <f t="shared" si="108"/>
        <v>-674.41761817587167</v>
      </c>
      <c r="BU81" s="29">
        <f t="shared" si="109"/>
        <v>-772.70146137974643</v>
      </c>
      <c r="BV81" s="29">
        <f t="shared" si="110"/>
        <v>-624.79375332292693</v>
      </c>
      <c r="BW81" s="29">
        <f t="shared" si="111"/>
        <v>-94.929622626333185</v>
      </c>
      <c r="BX81" s="29" t="e">
        <f t="shared" si="112"/>
        <v>#VALUE!</v>
      </c>
      <c r="BY81" s="29" t="e">
        <f t="shared" si="113"/>
        <v>#VALUE!</v>
      </c>
      <c r="BZ81" s="29" t="e">
        <f t="shared" si="114"/>
        <v>#VALUE!</v>
      </c>
      <c r="CA81" s="29" t="e">
        <f t="shared" si="115"/>
        <v>#VALUE!</v>
      </c>
      <c r="CB81" s="29" t="e">
        <f t="shared" si="116"/>
        <v>#VALUE!</v>
      </c>
      <c r="CC81" s="29" t="e">
        <f t="shared" si="117"/>
        <v>#VALUE!</v>
      </c>
      <c r="CD81" s="29" t="e">
        <f t="shared" si="118"/>
        <v>#VALUE!</v>
      </c>
      <c r="CE81" s="29" t="e">
        <f t="shared" si="119"/>
        <v>#VALUE!</v>
      </c>
      <c r="CF81" s="29" t="e">
        <f t="shared" si="120"/>
        <v>#VALUE!</v>
      </c>
    </row>
    <row r="82" spans="1:84" x14ac:dyDescent="0.3">
      <c r="A82" s="32" t="s">
        <v>42</v>
      </c>
      <c r="B82" s="32" t="s">
        <v>42</v>
      </c>
      <c r="C82" s="31">
        <v>6.5000000000000002E-2</v>
      </c>
      <c r="D82" s="33">
        <v>6.5000000000000002E-2</v>
      </c>
      <c r="E82" s="33">
        <v>7.2999999999999995E-2</v>
      </c>
      <c r="F82" s="33">
        <v>8.5000000000000006E-2</v>
      </c>
      <c r="G82" s="33">
        <v>9.2999999999999999E-2</v>
      </c>
      <c r="H82" s="33">
        <v>0.107</v>
      </c>
      <c r="I82" s="33">
        <v>0.128</v>
      </c>
      <c r="J82" s="33">
        <v>0.158</v>
      </c>
      <c r="K82" s="33">
        <v>0.21299999999999999</v>
      </c>
      <c r="L82" s="33">
        <v>0.26800000000000002</v>
      </c>
      <c r="M82" s="2">
        <v>0.35299999999999998</v>
      </c>
      <c r="N82" s="2">
        <v>0.48099999999999998</v>
      </c>
      <c r="O82" s="33">
        <v>0.627</v>
      </c>
      <c r="P82" s="33">
        <v>0.88700000000000001</v>
      </c>
      <c r="Q82" s="33">
        <v>1.056</v>
      </c>
      <c r="R82" s="33">
        <v>1.33</v>
      </c>
      <c r="S82" s="33">
        <v>1.6739999999999999</v>
      </c>
      <c r="T82" s="33">
        <v>2.1419999999999999</v>
      </c>
      <c r="U82" s="33">
        <v>3.0369999999999999</v>
      </c>
      <c r="V82" s="33" t="s">
        <v>139</v>
      </c>
      <c r="W82" s="33" t="s">
        <v>139</v>
      </c>
      <c r="X82" s="33" t="s">
        <v>139</v>
      </c>
      <c r="Y82" s="33" t="s">
        <v>139</v>
      </c>
      <c r="Z82" s="33" t="s">
        <v>139</v>
      </c>
      <c r="AA82" s="34" t="s">
        <v>139</v>
      </c>
      <c r="AB82" s="25"/>
      <c r="AD82" s="27" t="s">
        <v>43</v>
      </c>
      <c r="AE82" s="26"/>
      <c r="AF82" s="29">
        <f t="shared" si="121"/>
        <v>910299.99999999919</v>
      </c>
      <c r="AG82" s="29">
        <f t="shared" si="75"/>
        <v>776384.61538461468</v>
      </c>
      <c r="AH82" s="29">
        <f t="shared" si="76"/>
        <v>237485.71428571409</v>
      </c>
      <c r="AI82" s="29">
        <f t="shared" si="77"/>
        <v>100186.81318681316</v>
      </c>
      <c r="AJ82" s="29">
        <f t="shared" si="78"/>
        <v>74198.412698412692</v>
      </c>
      <c r="AK82" s="29">
        <f t="shared" si="79"/>
        <v>52716.577540106955</v>
      </c>
      <c r="AL82" s="29">
        <f t="shared" si="80"/>
        <v>43519.53125</v>
      </c>
      <c r="AM82" s="29">
        <f t="shared" si="81"/>
        <v>33016.666666666672</v>
      </c>
      <c r="AN82" s="29">
        <f t="shared" si="82"/>
        <v>26677.734375</v>
      </c>
      <c r="AO82" s="29">
        <f t="shared" si="83"/>
        <v>17133.425034387896</v>
      </c>
      <c r="AP82" s="29">
        <f t="shared" si="84"/>
        <v>14206.793206793209</v>
      </c>
      <c r="AQ82" s="29">
        <f t="shared" si="85"/>
        <v>8896.551724137933</v>
      </c>
      <c r="AR82" s="29">
        <f t="shared" si="86"/>
        <v>5430.335968379447</v>
      </c>
      <c r="AS82" s="29">
        <f t="shared" si="87"/>
        <v>5172.363636363636</v>
      </c>
      <c r="AT82" s="29">
        <f t="shared" si="88"/>
        <v>2145.0450450450448</v>
      </c>
      <c r="AU82" s="29">
        <f t="shared" si="89"/>
        <v>6478.8829909993074</v>
      </c>
      <c r="AV82" s="29">
        <f t="shared" si="90"/>
        <v>7575.7115749525619</v>
      </c>
      <c r="AW82" s="29">
        <f t="shared" si="91"/>
        <v>8836.0975609756097</v>
      </c>
      <c r="AX82" s="29">
        <f t="shared" si="92"/>
        <v>11173.694147262429</v>
      </c>
      <c r="AY82" s="29">
        <f t="shared" si="93"/>
        <v>12766.421250180452</v>
      </c>
      <c r="AZ82" s="29">
        <f t="shared" si="94"/>
        <v>12701.33982947625</v>
      </c>
      <c r="BA82" s="29">
        <f t="shared" si="95"/>
        <v>14811.677018633542</v>
      </c>
      <c r="BB82" s="29">
        <f t="shared" si="96"/>
        <v>16863.000711068977</v>
      </c>
      <c r="BH82" s="27" t="s">
        <v>33</v>
      </c>
      <c r="BI82" s="26"/>
      <c r="BJ82" s="29">
        <f t="shared" si="98"/>
        <v>-281156.41711229918</v>
      </c>
      <c r="BK82" s="29">
        <f t="shared" si="99"/>
        <v>-79028.978000825737</v>
      </c>
      <c r="BL82" s="29">
        <f t="shared" si="100"/>
        <v>30162.195172170723</v>
      </c>
      <c r="BM82" s="29">
        <f t="shared" si="101"/>
        <v>-860557.72402801341</v>
      </c>
      <c r="BN82" s="29">
        <f t="shared" si="102"/>
        <v>-359799.39333486866</v>
      </c>
      <c r="BO82" s="29">
        <f t="shared" si="103"/>
        <v>-146284.02593962237</v>
      </c>
      <c r="BP82" s="29">
        <f t="shared" si="104"/>
        <v>-208170.2248421715</v>
      </c>
      <c r="BQ82" s="29">
        <f t="shared" si="105"/>
        <v>-242105.38518743316</v>
      </c>
      <c r="BR82" s="29">
        <f t="shared" si="106"/>
        <v>-79613.777041302732</v>
      </c>
      <c r="BS82" s="29">
        <f t="shared" si="107"/>
        <v>-77178.17948469262</v>
      </c>
      <c r="BT82" s="29">
        <f t="shared" si="108"/>
        <v>-114236.54710619572</v>
      </c>
      <c r="BU82" s="29">
        <f t="shared" si="109"/>
        <v>-37233.954793920246</v>
      </c>
      <c r="BV82" s="29">
        <f t="shared" si="110"/>
        <v>-53631.406431020492</v>
      </c>
      <c r="BW82" s="29">
        <f t="shared" si="111"/>
        <v>-25564.258116274257</v>
      </c>
      <c r="BX82" s="29" t="e">
        <f t="shared" si="112"/>
        <v>#VALUE!</v>
      </c>
      <c r="BY82" s="29" t="e">
        <f t="shared" si="113"/>
        <v>#VALUE!</v>
      </c>
      <c r="BZ82" s="29" t="e">
        <f t="shared" si="114"/>
        <v>#VALUE!</v>
      </c>
      <c r="CA82" s="29" t="e">
        <f t="shared" si="115"/>
        <v>#VALUE!</v>
      </c>
      <c r="CB82" s="29" t="e">
        <f t="shared" si="116"/>
        <v>#VALUE!</v>
      </c>
      <c r="CC82" s="29" t="e">
        <f t="shared" si="117"/>
        <v>#VALUE!</v>
      </c>
      <c r="CD82" s="29" t="e">
        <f t="shared" si="118"/>
        <v>#VALUE!</v>
      </c>
      <c r="CE82" s="29" t="e">
        <f t="shared" si="119"/>
        <v>#VALUE!</v>
      </c>
      <c r="CF82" s="29" t="e">
        <f t="shared" si="120"/>
        <v>#VALUE!</v>
      </c>
    </row>
    <row r="83" spans="1:84" x14ac:dyDescent="0.3">
      <c r="A83" s="4" t="s">
        <v>42</v>
      </c>
      <c r="B83" s="4" t="s">
        <v>42</v>
      </c>
      <c r="C83" s="1">
        <v>6.6000000000000003E-2</v>
      </c>
      <c r="D83" s="2">
        <v>6.8000000000000005E-2</v>
      </c>
      <c r="E83" s="2">
        <v>7.1999999999999995E-2</v>
      </c>
      <c r="F83" s="2">
        <v>8.5000000000000006E-2</v>
      </c>
      <c r="G83" s="2">
        <v>9.4E-2</v>
      </c>
      <c r="H83" s="2">
        <v>0.109</v>
      </c>
      <c r="I83" s="2">
        <v>0.127</v>
      </c>
      <c r="J83" s="2">
        <v>0.154</v>
      </c>
      <c r="K83" s="2">
        <v>0.20699999999999999</v>
      </c>
      <c r="L83" s="2">
        <v>0.26600000000000001</v>
      </c>
      <c r="M83" s="2">
        <v>0.34200000000000003</v>
      </c>
      <c r="N83" s="2">
        <v>0.46300000000000002</v>
      </c>
      <c r="O83" s="2">
        <v>0.622</v>
      </c>
      <c r="P83" s="2">
        <v>0.84899999999999998</v>
      </c>
      <c r="Q83" s="2">
        <v>1.0049999999999999</v>
      </c>
      <c r="R83" s="2">
        <v>1.3320000000000001</v>
      </c>
      <c r="S83" s="2">
        <v>1.65</v>
      </c>
      <c r="T83" s="2">
        <v>2.202</v>
      </c>
      <c r="U83" s="2">
        <v>2.9769999999999999</v>
      </c>
      <c r="V83" s="2" t="s">
        <v>139</v>
      </c>
      <c r="W83" s="2" t="s">
        <v>139</v>
      </c>
      <c r="X83" s="2" t="s">
        <v>139</v>
      </c>
      <c r="Y83" s="2" t="s">
        <v>139</v>
      </c>
      <c r="Z83" s="2" t="s">
        <v>139</v>
      </c>
      <c r="AA83" s="3" t="s">
        <v>139</v>
      </c>
      <c r="AB83" s="25"/>
      <c r="AD83" s="27" t="s">
        <v>43</v>
      </c>
      <c r="AE83" s="26"/>
      <c r="AF83" s="29">
        <f t="shared" si="121"/>
        <v>417045.45454545418</v>
      </c>
      <c r="AG83" s="29">
        <f t="shared" si="75"/>
        <v>465952.38095238054</v>
      </c>
      <c r="AH83" s="29">
        <f t="shared" si="76"/>
        <v>264307.69230769208</v>
      </c>
      <c r="AI83" s="29">
        <f t="shared" si="77"/>
        <v>119507.04225352111</v>
      </c>
      <c r="AJ83" s="29">
        <f t="shared" si="78"/>
        <v>92845.454545454559</v>
      </c>
      <c r="AK83" s="29">
        <f t="shared" si="79"/>
        <v>68448.979591836731</v>
      </c>
      <c r="AL83" s="29">
        <f t="shared" si="80"/>
        <v>64216.346153846149</v>
      </c>
      <c r="AM83" s="29">
        <f t="shared" si="81"/>
        <v>46246.666666666657</v>
      </c>
      <c r="AN83" s="29">
        <f t="shared" si="82"/>
        <v>33061.363636363632</v>
      </c>
      <c r="AO83" s="29">
        <f t="shared" si="83"/>
        <v>24491.446345256609</v>
      </c>
      <c r="AP83" s="29">
        <f t="shared" si="84"/>
        <v>17198.870056497173</v>
      </c>
      <c r="AQ83" s="29">
        <f t="shared" si="85"/>
        <v>13322.088353413654</v>
      </c>
      <c r="AR83" s="29">
        <f t="shared" si="86"/>
        <v>8868.625277161862</v>
      </c>
      <c r="AS83" s="29">
        <f t="shared" si="87"/>
        <v>6214.2298670836599</v>
      </c>
      <c r="AT83" s="29">
        <f t="shared" si="88"/>
        <v>2536.7439231204071</v>
      </c>
      <c r="AU83" s="29">
        <f t="shared" si="89"/>
        <v>7501.2497159736431</v>
      </c>
      <c r="AV83" s="29">
        <f t="shared" si="90"/>
        <v>7094.1507663434468</v>
      </c>
      <c r="AW83" s="29">
        <f t="shared" si="91"/>
        <v>9793.070866141732</v>
      </c>
      <c r="AX83" s="29">
        <f t="shared" si="92"/>
        <v>11027.574563871693</v>
      </c>
      <c r="AY83" s="29">
        <f t="shared" si="93"/>
        <v>12469.278955084632</v>
      </c>
      <c r="AZ83" s="29">
        <f t="shared" si="94"/>
        <v>13657.850444818467</v>
      </c>
      <c r="BA83" s="29">
        <f t="shared" si="95"/>
        <v>14975.808225203431</v>
      </c>
      <c r="BB83" s="29">
        <f t="shared" si="96"/>
        <v>15072.628935677034</v>
      </c>
      <c r="BH83" s="32" t="s">
        <v>34</v>
      </c>
      <c r="BI83" s="31"/>
      <c r="BJ83" s="33">
        <f t="shared" si="98"/>
        <v>-20744.652406417066</v>
      </c>
      <c r="BK83" s="33">
        <f t="shared" si="99"/>
        <v>26935.934279876063</v>
      </c>
      <c r="BL83" s="33">
        <f t="shared" si="100"/>
        <v>19084.313552233121</v>
      </c>
      <c r="BM83" s="33">
        <f t="shared" si="101"/>
        <v>24978.699813045474</v>
      </c>
      <c r="BN83" s="33">
        <f t="shared" si="102"/>
        <v>25268.453272802206</v>
      </c>
      <c r="BO83" s="33">
        <f t="shared" si="103"/>
        <v>20839.893368735597</v>
      </c>
      <c r="BP83" s="33">
        <f t="shared" si="104"/>
        <v>19280.14280488783</v>
      </c>
      <c r="BQ83" s="33">
        <f t="shared" si="105"/>
        <v>11496.510547164331</v>
      </c>
      <c r="BR83" s="33">
        <f t="shared" si="106"/>
        <v>4732.2797410316998</v>
      </c>
      <c r="BS83" s="33">
        <f t="shared" si="107"/>
        <v>3799.7182106418454</v>
      </c>
      <c r="BT83" s="33">
        <f t="shared" si="108"/>
        <v>667.39020952263127</v>
      </c>
      <c r="BU83" s="33">
        <f t="shared" si="109"/>
        <v>405.71111550462683</v>
      </c>
      <c r="BV83" s="33">
        <f t="shared" si="110"/>
        <v>132.53467173645822</v>
      </c>
      <c r="BW83" s="33">
        <f t="shared" si="111"/>
        <v>336.44828109915034</v>
      </c>
      <c r="BX83" s="33" t="e">
        <f t="shared" si="112"/>
        <v>#VALUE!</v>
      </c>
      <c r="BY83" s="33" t="e">
        <f t="shared" si="113"/>
        <v>#VALUE!</v>
      </c>
      <c r="BZ83" s="33" t="e">
        <f t="shared" si="114"/>
        <v>#VALUE!</v>
      </c>
      <c r="CA83" s="33" t="e">
        <f t="shared" si="115"/>
        <v>#VALUE!</v>
      </c>
      <c r="CB83" s="33" t="e">
        <f t="shared" si="116"/>
        <v>#VALUE!</v>
      </c>
      <c r="CC83" s="33" t="e">
        <f t="shared" si="117"/>
        <v>#VALUE!</v>
      </c>
      <c r="CD83" s="33" t="e">
        <f t="shared" si="118"/>
        <v>#VALUE!</v>
      </c>
      <c r="CE83" s="33" t="e">
        <f t="shared" si="119"/>
        <v>#VALUE!</v>
      </c>
      <c r="CF83" s="33" t="e">
        <f t="shared" si="120"/>
        <v>#VALUE!</v>
      </c>
    </row>
    <row r="84" spans="1:84" ht="15" thickBot="1" x14ac:dyDescent="0.35">
      <c r="A84" s="4" t="s">
        <v>42</v>
      </c>
      <c r="B84" s="4" t="s">
        <v>42</v>
      </c>
      <c r="C84" s="1">
        <v>6.8000000000000005E-2</v>
      </c>
      <c r="D84" s="2">
        <v>6.7000000000000004E-2</v>
      </c>
      <c r="E84" s="2">
        <v>7.0999999999999994E-2</v>
      </c>
      <c r="F84" s="2">
        <v>8.3000000000000004E-2</v>
      </c>
      <c r="G84" s="2">
        <v>9.2999999999999999E-2</v>
      </c>
      <c r="H84" s="2">
        <v>0.106</v>
      </c>
      <c r="I84" s="2">
        <v>0.128</v>
      </c>
      <c r="J84" s="2">
        <v>0.16400000000000001</v>
      </c>
      <c r="K84" s="2">
        <v>0.20899999999999999</v>
      </c>
      <c r="L84" s="2">
        <v>0.26300000000000001</v>
      </c>
      <c r="M84" s="2">
        <v>0.37</v>
      </c>
      <c r="N84" s="2">
        <v>0.48799999999999999</v>
      </c>
      <c r="O84" s="2">
        <v>0.68400000000000005</v>
      </c>
      <c r="P84" s="2">
        <v>0.83099999999999996</v>
      </c>
      <c r="Q84" s="2">
        <v>1.135</v>
      </c>
      <c r="R84" s="2">
        <v>1.357</v>
      </c>
      <c r="S84" s="2">
        <v>1.7589999999999999</v>
      </c>
      <c r="T84" s="2">
        <v>2.3919999999999999</v>
      </c>
      <c r="U84" s="2">
        <v>3.2069999999999999</v>
      </c>
      <c r="V84" s="2" t="s">
        <v>139</v>
      </c>
      <c r="W84" s="2" t="s">
        <v>139</v>
      </c>
      <c r="X84" s="2" t="s">
        <v>139</v>
      </c>
      <c r="Y84" s="2" t="s">
        <v>139</v>
      </c>
      <c r="Z84" s="2" t="s">
        <v>139</v>
      </c>
      <c r="AA84" s="3" t="s">
        <v>139</v>
      </c>
      <c r="AB84" s="25"/>
      <c r="AD84" s="27" t="s">
        <v>43</v>
      </c>
      <c r="AE84" s="26"/>
      <c r="AF84" s="29">
        <f t="shared" si="121"/>
        <v>702785.71428571362</v>
      </c>
      <c r="AG84" s="29">
        <f>(E168-$E$169)/(E88-$E$89)</f>
        <v>289689.65517241356</v>
      </c>
      <c r="AH84" s="29">
        <f t="shared" si="76"/>
        <v>212936.17021276601</v>
      </c>
      <c r="AI84" s="29">
        <f t="shared" si="77"/>
        <v>102032.967032967</v>
      </c>
      <c r="AJ84" s="29">
        <f t="shared" si="78"/>
        <v>112850.87719298247</v>
      </c>
      <c r="AK84" s="29">
        <f t="shared" si="79"/>
        <v>97974.193548387077</v>
      </c>
      <c r="AL84" s="29">
        <f t="shared" si="80"/>
        <v>90786.363636363618</v>
      </c>
      <c r="AM84" s="29">
        <f t="shared" si="81"/>
        <v>74406.249999999985</v>
      </c>
      <c r="AN84" s="29">
        <f t="shared" si="82"/>
        <v>60050.000000000007</v>
      </c>
      <c r="AO84" s="29">
        <f t="shared" si="83"/>
        <v>47800.933125972006</v>
      </c>
      <c r="AP84" s="29">
        <f t="shared" si="84"/>
        <v>36456.736035049289</v>
      </c>
      <c r="AQ84" s="29">
        <f t="shared" si="85"/>
        <v>28188.142292490116</v>
      </c>
      <c r="AR84" s="29">
        <f t="shared" si="86"/>
        <v>16923.979591836734</v>
      </c>
      <c r="AS84" s="29">
        <f t="shared" si="87"/>
        <v>11970.526315789473</v>
      </c>
      <c r="AT84" s="29">
        <f t="shared" si="88"/>
        <v>4733.6495257114329</v>
      </c>
      <c r="AU84" s="29">
        <f t="shared" si="89"/>
        <v>10180.379128395543</v>
      </c>
      <c r="AV84" s="29">
        <f t="shared" si="90"/>
        <v>10318.858184026723</v>
      </c>
      <c r="AW84" s="29">
        <f t="shared" si="91"/>
        <v>11693.23996768112</v>
      </c>
      <c r="AX84" s="29">
        <f t="shared" si="92"/>
        <v>12281.885397412201</v>
      </c>
      <c r="AY84" s="29">
        <f t="shared" si="93"/>
        <v>13393.111512703306</v>
      </c>
      <c r="AZ84" s="29">
        <f t="shared" si="94"/>
        <v>14005.437839864991</v>
      </c>
      <c r="BA84" s="29">
        <f t="shared" si="95"/>
        <v>16043.573381950777</v>
      </c>
      <c r="BB84" s="29">
        <f t="shared" si="96"/>
        <v>15183.492166047488</v>
      </c>
      <c r="BH84" s="32" t="s">
        <v>34</v>
      </c>
      <c r="BI84" s="31"/>
      <c r="BJ84" s="33">
        <f t="shared" si="98"/>
        <v>-25685.828877005319</v>
      </c>
      <c r="BK84" s="33">
        <f t="shared" si="99"/>
        <v>12797.108955696021</v>
      </c>
      <c r="BL84" s="33">
        <f t="shared" si="100"/>
        <v>168.42570176583104</v>
      </c>
      <c r="BM84" s="33">
        <f t="shared" si="101"/>
        <v>30239.478769188667</v>
      </c>
      <c r="BN84" s="33">
        <f t="shared" si="102"/>
        <v>31254.37010599281</v>
      </c>
      <c r="BO84" s="33">
        <f t="shared" si="103"/>
        <v>28480.452824857013</v>
      </c>
      <c r="BP84" s="33">
        <f t="shared" si="104"/>
        <v>25946.054227596451</v>
      </c>
      <c r="BQ84" s="33">
        <f t="shared" si="105"/>
        <v>20577.541641835473</v>
      </c>
      <c r="BR84" s="33">
        <f t="shared" si="106"/>
        <v>14946.517076344371</v>
      </c>
      <c r="BS84" s="33">
        <f t="shared" si="107"/>
        <v>8091.9718775677302</v>
      </c>
      <c r="BT84" s="33">
        <f t="shared" si="108"/>
        <v>3963.9852806721119</v>
      </c>
      <c r="BU84" s="33">
        <f t="shared" si="109"/>
        <v>1417.5507375853231</v>
      </c>
      <c r="BV84" s="33">
        <f t="shared" si="110"/>
        <v>1146.726992160161</v>
      </c>
      <c r="BW84" s="33">
        <f t="shared" si="111"/>
        <v>36.962508509470354</v>
      </c>
      <c r="BX84" s="33" t="e">
        <f t="shared" si="112"/>
        <v>#VALUE!</v>
      </c>
      <c r="BY84" s="33" t="e">
        <f t="shared" si="113"/>
        <v>#VALUE!</v>
      </c>
      <c r="BZ84" s="33" t="e">
        <f t="shared" si="114"/>
        <v>#VALUE!</v>
      </c>
      <c r="CA84" s="33" t="e">
        <f t="shared" si="115"/>
        <v>#VALUE!</v>
      </c>
      <c r="CB84" s="33" t="e">
        <f t="shared" si="116"/>
        <v>#VALUE!</v>
      </c>
      <c r="CC84" s="33" t="e">
        <f t="shared" si="117"/>
        <v>#VALUE!</v>
      </c>
      <c r="CD84" s="33" t="e">
        <f t="shared" si="118"/>
        <v>#VALUE!</v>
      </c>
      <c r="CE84" s="33" t="e">
        <f t="shared" si="119"/>
        <v>#VALUE!</v>
      </c>
      <c r="CF84" s="33" t="e">
        <f t="shared" si="120"/>
        <v>#VALUE!</v>
      </c>
    </row>
    <row r="85" spans="1:84" ht="15" thickBot="1" x14ac:dyDescent="0.35">
      <c r="A85" s="27" t="s">
        <v>43</v>
      </c>
      <c r="B85" s="27" t="s">
        <v>43</v>
      </c>
      <c r="C85" s="26">
        <v>6.9000000000000006E-2</v>
      </c>
      <c r="D85" s="29">
        <v>6.5000000000000002E-2</v>
      </c>
      <c r="E85" s="29">
        <v>6.7000000000000004E-2</v>
      </c>
      <c r="F85" s="29">
        <v>7.2999999999999995E-2</v>
      </c>
      <c r="G85" s="29">
        <v>8.4000000000000005E-2</v>
      </c>
      <c r="H85" s="29">
        <v>9.5000000000000001E-2</v>
      </c>
      <c r="I85" s="29">
        <v>0.105</v>
      </c>
      <c r="J85" s="29">
        <v>0.11899999999999999</v>
      </c>
      <c r="K85" s="29">
        <v>0.16500000000000001</v>
      </c>
      <c r="L85" s="29">
        <v>0.17699999999999999</v>
      </c>
      <c r="M85" s="51">
        <v>0.219</v>
      </c>
      <c r="N85" s="51">
        <v>0.27600000000000002</v>
      </c>
      <c r="O85" s="51">
        <v>0.34799999999999998</v>
      </c>
      <c r="P85" s="51">
        <v>0.48399999999999999</v>
      </c>
      <c r="Q85" s="29">
        <v>0.63300000000000001</v>
      </c>
      <c r="R85" s="29">
        <v>0.80400000000000005</v>
      </c>
      <c r="S85" s="29">
        <v>1.014</v>
      </c>
      <c r="T85" s="29">
        <v>1.4319999999999999</v>
      </c>
      <c r="U85" s="29">
        <v>1.5860000000000001</v>
      </c>
      <c r="V85" s="29">
        <v>1.8260000000000001</v>
      </c>
      <c r="W85" s="29">
        <v>2.1</v>
      </c>
      <c r="X85" s="29">
        <v>2.1850000000000001</v>
      </c>
      <c r="Y85" s="29">
        <v>2.4159999999999999</v>
      </c>
      <c r="Z85" s="29">
        <v>2.65</v>
      </c>
      <c r="AA85" s="30">
        <v>3.141</v>
      </c>
      <c r="AB85" s="25"/>
      <c r="AC85" s="38"/>
      <c r="AD85" s="41" t="s">
        <v>95</v>
      </c>
      <c r="AE85" s="39"/>
      <c r="AF85" s="39">
        <f>AVERAGE(AF13:AF16)</f>
        <v>311656.41711229918</v>
      </c>
      <c r="AG85" s="39">
        <f t="shared" ref="AG85:BB85" si="122">AVERAGE(AG13:AG16)</f>
        <v>118695.64466749236</v>
      </c>
      <c r="AH85" s="39">
        <f t="shared" si="122"/>
        <v>64504.471494495861</v>
      </c>
      <c r="AI85" s="39">
        <f t="shared" si="122"/>
        <v>35557.72402801412</v>
      </c>
      <c r="AJ85" s="39">
        <f t="shared" si="122"/>
        <v>22966.060001534071</v>
      </c>
      <c r="AK85" s="39">
        <f t="shared" si="122"/>
        <v>12284.02593962175</v>
      </c>
      <c r="AL85" s="39">
        <f t="shared" si="122"/>
        <v>7545.224842170991</v>
      </c>
      <c r="AM85" s="39">
        <f t="shared" si="122"/>
        <v>5605.3851874328229</v>
      </c>
      <c r="AN85" s="39">
        <f t="shared" si="122"/>
        <v>4263.7770413026847</v>
      </c>
      <c r="AO85" s="39">
        <f t="shared" si="122"/>
        <v>3258.1794846926127</v>
      </c>
      <c r="AP85" s="39">
        <f t="shared" si="122"/>
        <v>4627.8514540217675</v>
      </c>
      <c r="AQ85" s="39">
        <f t="shared" si="122"/>
        <v>4715.4362754016893</v>
      </c>
      <c r="AR85" s="39">
        <f t="shared" si="122"/>
        <v>4524.2635738775762</v>
      </c>
      <c r="AS85" s="39">
        <f t="shared" si="122"/>
        <v>4722.1528531163513</v>
      </c>
      <c r="AT85" s="39" t="e">
        <f t="shared" si="122"/>
        <v>#VALUE!</v>
      </c>
      <c r="AU85" s="39" t="e">
        <f t="shared" si="122"/>
        <v>#VALUE!</v>
      </c>
      <c r="AV85" s="39" t="e">
        <f t="shared" si="122"/>
        <v>#VALUE!</v>
      </c>
      <c r="AW85" s="39" t="e">
        <f t="shared" si="122"/>
        <v>#VALUE!</v>
      </c>
      <c r="AX85" s="39" t="e">
        <f t="shared" si="122"/>
        <v>#VALUE!</v>
      </c>
      <c r="AY85" s="39" t="e">
        <f t="shared" si="122"/>
        <v>#VALUE!</v>
      </c>
      <c r="AZ85" s="39" t="e">
        <f t="shared" si="122"/>
        <v>#VALUE!</v>
      </c>
      <c r="BA85" s="39" t="e">
        <f t="shared" si="122"/>
        <v>#VALUE!</v>
      </c>
      <c r="BB85" s="39" t="e">
        <f t="shared" si="122"/>
        <v>#VALUE!</v>
      </c>
      <c r="BC85" s="40"/>
      <c r="BH85" s="32" t="s">
        <v>34</v>
      </c>
      <c r="BI85" s="31"/>
      <c r="BJ85" s="33">
        <f t="shared" si="98"/>
        <v>-74823.083778965753</v>
      </c>
      <c r="BK85" s="33">
        <f t="shared" si="99"/>
        <v>-8884.0504645938199</v>
      </c>
      <c r="BL85" s="33">
        <f t="shared" si="100"/>
        <v>12121.615462025882</v>
      </c>
      <c r="BM85" s="33">
        <f t="shared" si="101"/>
        <v>23574.726303111696</v>
      </c>
      <c r="BN85" s="33">
        <f t="shared" si="102"/>
        <v>32936.001854136033</v>
      </c>
      <c r="BO85" s="33">
        <f t="shared" si="103"/>
        <v>42873.420868888876</v>
      </c>
      <c r="BP85" s="33">
        <f t="shared" si="104"/>
        <v>40006.604426121681</v>
      </c>
      <c r="BQ85" s="33">
        <f t="shared" si="105"/>
        <v>30662.158672216305</v>
      </c>
      <c r="BR85" s="33">
        <f t="shared" si="106"/>
        <v>25565.614850589209</v>
      </c>
      <c r="BS85" s="33">
        <f t="shared" si="107"/>
        <v>16351.928818556484</v>
      </c>
      <c r="BT85" s="33">
        <f t="shared" si="108"/>
        <v>8747.2522804180662</v>
      </c>
      <c r="BU85" s="33">
        <f t="shared" si="109"/>
        <v>4660.894344510647</v>
      </c>
      <c r="BV85" s="33">
        <f t="shared" si="110"/>
        <v>2618.888241303941</v>
      </c>
      <c r="BW85" s="33">
        <f t="shared" si="111"/>
        <v>1603.4865729597559</v>
      </c>
      <c r="BX85" s="33" t="e">
        <f t="shared" si="112"/>
        <v>#VALUE!</v>
      </c>
      <c r="BY85" s="33" t="e">
        <f t="shared" si="113"/>
        <v>#VALUE!</v>
      </c>
      <c r="BZ85" s="33" t="e">
        <f t="shared" si="114"/>
        <v>#VALUE!</v>
      </c>
      <c r="CA85" s="33" t="e">
        <f t="shared" si="115"/>
        <v>#VALUE!</v>
      </c>
      <c r="CB85" s="33" t="e">
        <f t="shared" si="116"/>
        <v>#VALUE!</v>
      </c>
      <c r="CC85" s="33" t="e">
        <f t="shared" si="117"/>
        <v>#VALUE!</v>
      </c>
      <c r="CD85" s="33" t="e">
        <f t="shared" si="118"/>
        <v>#VALUE!</v>
      </c>
      <c r="CE85" s="33" t="e">
        <f t="shared" si="119"/>
        <v>#VALUE!</v>
      </c>
      <c r="CF85" s="33" t="e">
        <f t="shared" si="120"/>
        <v>#VALUE!</v>
      </c>
    </row>
    <row r="86" spans="1:84" x14ac:dyDescent="0.3">
      <c r="A86" s="27" t="s">
        <v>43</v>
      </c>
      <c r="B86" s="27" t="s">
        <v>43</v>
      </c>
      <c r="C86" s="26">
        <v>6.5000000000000002E-2</v>
      </c>
      <c r="D86" s="29">
        <v>6.3E-2</v>
      </c>
      <c r="E86" s="29">
        <v>6.3E-2</v>
      </c>
      <c r="F86" s="29">
        <v>6.9000000000000006E-2</v>
      </c>
      <c r="G86" s="29">
        <v>8.2000000000000003E-2</v>
      </c>
      <c r="H86" s="29">
        <v>9.0999999999999998E-2</v>
      </c>
      <c r="I86" s="29">
        <v>0.104</v>
      </c>
      <c r="J86" s="29">
        <v>0.122</v>
      </c>
      <c r="K86" s="29">
        <v>0.14799999999999999</v>
      </c>
      <c r="L86" s="29">
        <v>0.186</v>
      </c>
      <c r="M86" s="51">
        <v>0.24099999999999999</v>
      </c>
      <c r="N86" s="51">
        <v>0.31</v>
      </c>
      <c r="O86" s="51">
        <v>0.41199999999999998</v>
      </c>
      <c r="P86" s="51">
        <v>0.56299999999999994</v>
      </c>
      <c r="Q86" s="29">
        <v>0.745</v>
      </c>
      <c r="R86" s="29">
        <v>0.89400000000000002</v>
      </c>
      <c r="S86" s="29">
        <v>1.147</v>
      </c>
      <c r="T86" s="29">
        <v>1.3839999999999999</v>
      </c>
      <c r="U86" s="29">
        <v>1.6040000000000001</v>
      </c>
      <c r="V86" s="29">
        <v>1.66</v>
      </c>
      <c r="W86" s="29">
        <v>1.806</v>
      </c>
      <c r="X86" s="29">
        <v>2.1309999999999998</v>
      </c>
      <c r="Y86" s="29">
        <v>2.0939999999999999</v>
      </c>
      <c r="Z86" s="29">
        <v>2.1949999999999998</v>
      </c>
      <c r="AA86" s="30">
        <v>2.6619999999999999</v>
      </c>
      <c r="AB86" s="25"/>
      <c r="BH86" s="32" t="s">
        <v>34</v>
      </c>
      <c r="BI86" s="31"/>
      <c r="BJ86" s="33">
        <f t="shared" si="98"/>
        <v>-20464.109419991728</v>
      </c>
      <c r="BK86" s="33">
        <f t="shared" si="99"/>
        <v>-3911.0292828769889</v>
      </c>
      <c r="BL86" s="33">
        <f t="shared" si="100"/>
        <v>14973.789375069369</v>
      </c>
      <c r="BM86" s="33">
        <f t="shared" si="101"/>
        <v>22288.901738857036</v>
      </c>
      <c r="BN86" s="33">
        <f t="shared" si="102"/>
        <v>31229.17809370402</v>
      </c>
      <c r="BO86" s="33">
        <f t="shared" si="103"/>
        <v>27256.610102781073</v>
      </c>
      <c r="BP86" s="33">
        <f t="shared" si="104"/>
        <v>30134.462657829008</v>
      </c>
      <c r="BQ86" s="33">
        <f t="shared" si="105"/>
        <v>24584.91332002986</v>
      </c>
      <c r="BR86" s="33">
        <f t="shared" si="106"/>
        <v>17911.09342501856</v>
      </c>
      <c r="BS86" s="33">
        <f t="shared" si="107"/>
        <v>11751.546421585013</v>
      </c>
      <c r="BT86" s="33">
        <f t="shared" si="108"/>
        <v>6209.595866869262</v>
      </c>
      <c r="BU86" s="33">
        <f t="shared" si="109"/>
        <v>4628.8260196802767</v>
      </c>
      <c r="BV86" s="33">
        <f t="shared" si="110"/>
        <v>4016.4110292970263</v>
      </c>
      <c r="BW86" s="33">
        <f t="shared" si="111"/>
        <v>2204.2303201804016</v>
      </c>
      <c r="BX86" s="33" t="e">
        <f t="shared" si="112"/>
        <v>#VALUE!</v>
      </c>
      <c r="BY86" s="33" t="e">
        <f t="shared" si="113"/>
        <v>#VALUE!</v>
      </c>
      <c r="BZ86" s="33" t="e">
        <f t="shared" si="114"/>
        <v>#VALUE!</v>
      </c>
      <c r="CA86" s="33" t="e">
        <f t="shared" si="115"/>
        <v>#VALUE!</v>
      </c>
      <c r="CB86" s="33" t="e">
        <f t="shared" si="116"/>
        <v>#VALUE!</v>
      </c>
      <c r="CC86" s="33" t="e">
        <f t="shared" si="117"/>
        <v>#VALUE!</v>
      </c>
      <c r="CD86" s="33" t="e">
        <f t="shared" si="118"/>
        <v>#VALUE!</v>
      </c>
      <c r="CE86" s="33" t="e">
        <f t="shared" si="119"/>
        <v>#VALUE!</v>
      </c>
      <c r="CF86" s="33" t="e">
        <f t="shared" si="120"/>
        <v>#VALUE!</v>
      </c>
    </row>
    <row r="87" spans="1:84" x14ac:dyDescent="0.3">
      <c r="A87" s="27" t="s">
        <v>43</v>
      </c>
      <c r="B87" s="27" t="s">
        <v>43</v>
      </c>
      <c r="C87" s="26">
        <v>6.7000000000000004E-2</v>
      </c>
      <c r="D87" s="29">
        <v>6.6000000000000003E-2</v>
      </c>
      <c r="E87" s="29">
        <v>6.5000000000000002E-2</v>
      </c>
      <c r="F87" s="29">
        <v>7.0000000000000007E-2</v>
      </c>
      <c r="G87" s="29">
        <v>7.6999999999999999E-2</v>
      </c>
      <c r="H87" s="29">
        <v>8.6999999999999994E-2</v>
      </c>
      <c r="I87" s="29">
        <v>9.4E-2</v>
      </c>
      <c r="J87" s="29">
        <v>0.11</v>
      </c>
      <c r="K87" s="29">
        <v>0.13300000000000001</v>
      </c>
      <c r="L87" s="29">
        <v>0.16800000000000001</v>
      </c>
      <c r="M87" s="51">
        <v>0.22</v>
      </c>
      <c r="N87" s="51">
        <v>0.28100000000000003</v>
      </c>
      <c r="O87" s="51">
        <v>0.36799999999999999</v>
      </c>
      <c r="P87" s="51">
        <v>0.50800000000000001</v>
      </c>
      <c r="Q87" s="29">
        <v>0.69699999999999995</v>
      </c>
      <c r="R87" s="29">
        <v>0.94599999999999995</v>
      </c>
      <c r="S87" s="29">
        <v>1.1639999999999999</v>
      </c>
      <c r="T87" s="29">
        <v>1.665</v>
      </c>
      <c r="U87" s="29">
        <v>1.6539999999999999</v>
      </c>
      <c r="V87" s="29">
        <v>1.8480000000000001</v>
      </c>
      <c r="W87" s="29">
        <v>1.95</v>
      </c>
      <c r="X87" s="29">
        <v>2.1579999999999999</v>
      </c>
      <c r="Y87" s="29">
        <v>2.355</v>
      </c>
      <c r="Z87" s="29">
        <v>2.6739999999999999</v>
      </c>
      <c r="AA87" s="30">
        <v>2.8210000000000002</v>
      </c>
      <c r="AB87" s="25"/>
      <c r="BH87" s="27" t="s">
        <v>35</v>
      </c>
      <c r="BI87" s="26"/>
      <c r="BJ87" s="29">
        <f t="shared" si="98"/>
        <v>51776.91622103384</v>
      </c>
      <c r="BK87" s="29">
        <f t="shared" si="99"/>
        <v>66794.151250875031</v>
      </c>
      <c r="BL87" s="29">
        <f t="shared" si="100"/>
        <v>86924.099934075552</v>
      </c>
      <c r="BM87" s="29">
        <f t="shared" si="101"/>
        <v>118482.27597198586</v>
      </c>
      <c r="BN87" s="29">
        <f t="shared" si="102"/>
        <v>112200.60666513255</v>
      </c>
      <c r="BO87" s="29">
        <f t="shared" si="103"/>
        <v>162053.32345796857</v>
      </c>
      <c r="BP87" s="29">
        <f t="shared" si="104"/>
        <v>166647.95697601078</v>
      </c>
      <c r="BQ87" s="29">
        <f t="shared" si="105"/>
        <v>157529.23019718251</v>
      </c>
      <c r="BR87" s="29">
        <f t="shared" si="106"/>
        <v>168134.37110684541</v>
      </c>
      <c r="BS87" s="29">
        <f t="shared" si="107"/>
        <v>166691.40034724018</v>
      </c>
      <c r="BT87" s="29">
        <f t="shared" si="108"/>
        <v>132993.26655840059</v>
      </c>
      <c r="BU87" s="29">
        <f t="shared" si="109"/>
        <v>120687.54879922517</v>
      </c>
      <c r="BV87" s="29">
        <f t="shared" si="110"/>
        <v>90129.307854693849</v>
      </c>
      <c r="BW87" s="29">
        <f t="shared" si="111"/>
        <v>78684.882322763049</v>
      </c>
      <c r="BX87" s="29" t="e">
        <f t="shared" si="112"/>
        <v>#VALUE!</v>
      </c>
      <c r="BY87" s="29" t="e">
        <f t="shared" si="113"/>
        <v>#VALUE!</v>
      </c>
      <c r="BZ87" s="29" t="e">
        <f t="shared" si="114"/>
        <v>#VALUE!</v>
      </c>
      <c r="CA87" s="29" t="e">
        <f t="shared" si="115"/>
        <v>#VALUE!</v>
      </c>
      <c r="CB87" s="29" t="e">
        <f t="shared" si="116"/>
        <v>#VALUE!</v>
      </c>
      <c r="CC87" s="29" t="e">
        <f t="shared" si="117"/>
        <v>#VALUE!</v>
      </c>
      <c r="CD87" s="29" t="e">
        <f t="shared" si="118"/>
        <v>#VALUE!</v>
      </c>
      <c r="CE87" s="29" t="e">
        <f t="shared" si="119"/>
        <v>#VALUE!</v>
      </c>
      <c r="CF87" s="29" t="e">
        <f t="shared" si="120"/>
        <v>#VALUE!</v>
      </c>
    </row>
    <row r="88" spans="1:84" ht="15" thickBot="1" x14ac:dyDescent="0.35">
      <c r="A88" s="27" t="s">
        <v>43</v>
      </c>
      <c r="B88" s="27" t="s">
        <v>43</v>
      </c>
      <c r="C88" s="26">
        <v>6.4000000000000001E-2</v>
      </c>
      <c r="D88" s="29">
        <v>6.4000000000000001E-2</v>
      </c>
      <c r="E88" s="29">
        <v>6.7000000000000004E-2</v>
      </c>
      <c r="F88" s="29">
        <v>7.1999999999999995E-2</v>
      </c>
      <c r="G88" s="29">
        <v>8.2000000000000003E-2</v>
      </c>
      <c r="H88" s="29">
        <v>8.7999999999999995E-2</v>
      </c>
      <c r="I88" s="29">
        <v>9.6000000000000002E-2</v>
      </c>
      <c r="J88" s="29">
        <v>0.113</v>
      </c>
      <c r="K88" s="29">
        <v>0.13800000000000001</v>
      </c>
      <c r="L88" s="29">
        <v>0.17299999999999999</v>
      </c>
      <c r="M88" s="51">
        <v>0.22</v>
      </c>
      <c r="N88" s="51">
        <v>0.28799999999999998</v>
      </c>
      <c r="O88" s="51">
        <v>0.373</v>
      </c>
      <c r="P88" s="51">
        <v>0.54700000000000004</v>
      </c>
      <c r="Q88" s="29">
        <v>0.77</v>
      </c>
      <c r="R88" s="29">
        <v>1.0629999999999999</v>
      </c>
      <c r="S88" s="29">
        <v>1.343</v>
      </c>
      <c r="T88" s="29">
        <v>1.7130000000000001</v>
      </c>
      <c r="U88" s="29">
        <v>1.923</v>
      </c>
      <c r="V88" s="29">
        <v>2.2349999999999999</v>
      </c>
      <c r="W88" s="29">
        <v>2.4260000000000002</v>
      </c>
      <c r="X88" s="29">
        <v>2.7450000000000001</v>
      </c>
      <c r="Y88" s="29">
        <v>2.8239999999999998</v>
      </c>
      <c r="Z88" s="29">
        <v>3.181</v>
      </c>
      <c r="AA88" s="30">
        <v>3.3290000000000002</v>
      </c>
      <c r="AB88" s="25"/>
      <c r="BH88" s="27" t="s">
        <v>35</v>
      </c>
      <c r="BI88" s="26"/>
      <c r="BJ88" s="29">
        <f t="shared" si="98"/>
        <v>-108716.41711229912</v>
      </c>
      <c r="BK88" s="29">
        <f t="shared" si="99"/>
        <v>5208.4649215487152</v>
      </c>
      <c r="BL88" s="29">
        <f t="shared" si="100"/>
        <v>61037.697180202907</v>
      </c>
      <c r="BM88" s="29">
        <f t="shared" si="101"/>
        <v>86397.230926940858</v>
      </c>
      <c r="BN88" s="29">
        <f t="shared" si="102"/>
        <v>79533.939998465925</v>
      </c>
      <c r="BO88" s="29">
        <f t="shared" si="103"/>
        <v>84488.980195347554</v>
      </c>
      <c r="BP88" s="29">
        <f t="shared" si="104"/>
        <v>79237.182565236406</v>
      </c>
      <c r="BQ88" s="29">
        <f t="shared" si="105"/>
        <v>67712.182380134735</v>
      </c>
      <c r="BR88" s="29">
        <f t="shared" si="106"/>
        <v>56762.665266389624</v>
      </c>
      <c r="BS88" s="29">
        <f t="shared" si="107"/>
        <v>53578.870258017509</v>
      </c>
      <c r="BT88" s="29">
        <f t="shared" si="108"/>
        <v>46255.378359642826</v>
      </c>
      <c r="BU88" s="29">
        <f t="shared" si="109"/>
        <v>39154.015421726246</v>
      </c>
      <c r="BV88" s="29">
        <f t="shared" si="110"/>
        <v>33187.045949931948</v>
      </c>
      <c r="BW88" s="29">
        <f t="shared" si="111"/>
        <v>27532.940149540867</v>
      </c>
      <c r="BX88" s="29" t="e">
        <f t="shared" si="112"/>
        <v>#VALUE!</v>
      </c>
      <c r="BY88" s="29" t="e">
        <f t="shared" si="113"/>
        <v>#VALUE!</v>
      </c>
      <c r="BZ88" s="29" t="e">
        <f t="shared" si="114"/>
        <v>#VALUE!</v>
      </c>
      <c r="CA88" s="29" t="e">
        <f t="shared" si="115"/>
        <v>#VALUE!</v>
      </c>
      <c r="CB88" s="29" t="e">
        <f t="shared" si="116"/>
        <v>#VALUE!</v>
      </c>
      <c r="CC88" s="29" t="e">
        <f t="shared" si="117"/>
        <v>#VALUE!</v>
      </c>
      <c r="CD88" s="29" t="e">
        <f t="shared" si="118"/>
        <v>#VALUE!</v>
      </c>
      <c r="CE88" s="29" t="e">
        <f t="shared" si="119"/>
        <v>#VALUE!</v>
      </c>
      <c r="CF88" s="29" t="e">
        <f t="shared" si="120"/>
        <v>#VALUE!</v>
      </c>
    </row>
    <row r="89" spans="1:84" ht="15" thickBot="1" x14ac:dyDescent="0.35">
      <c r="A89" s="38"/>
      <c r="B89" s="41" t="s">
        <v>95</v>
      </c>
      <c r="C89" s="39">
        <f>AVERAGE(C13:C16)</f>
        <v>6.2E-2</v>
      </c>
      <c r="D89" s="39">
        <f t="shared" ref="D89:AA89" si="123">AVERAGE(D13:D16)</f>
        <v>6.0499999999999998E-2</v>
      </c>
      <c r="E89" s="39">
        <f t="shared" si="123"/>
        <v>5.9749999999999998E-2</v>
      </c>
      <c r="F89" s="39">
        <f t="shared" si="123"/>
        <v>6.0249999999999998E-2</v>
      </c>
      <c r="G89" s="39">
        <f t="shared" si="123"/>
        <v>5.9249999999999997E-2</v>
      </c>
      <c r="H89" s="39">
        <f t="shared" si="123"/>
        <v>5.9499999999999997E-2</v>
      </c>
      <c r="I89" s="39">
        <f t="shared" si="123"/>
        <v>5.7249999999999995E-2</v>
      </c>
      <c r="J89" s="39">
        <f t="shared" si="123"/>
        <v>5.7999999999999996E-2</v>
      </c>
      <c r="K89" s="39">
        <f t="shared" si="123"/>
        <v>5.7999999999999996E-2</v>
      </c>
      <c r="L89" s="39">
        <f t="shared" si="123"/>
        <v>5.7999999999999996E-2</v>
      </c>
      <c r="M89" s="39">
        <f t="shared" si="123"/>
        <v>5.9249999999999997E-2</v>
      </c>
      <c r="N89" s="39">
        <f t="shared" si="123"/>
        <v>5.9749999999999998E-2</v>
      </c>
      <c r="O89" s="39">
        <f t="shared" si="123"/>
        <v>5.6749999999999995E-2</v>
      </c>
      <c r="P89" s="39">
        <f t="shared" si="123"/>
        <v>5.6999999999999995E-2</v>
      </c>
      <c r="Q89" s="39">
        <f t="shared" si="123"/>
        <v>5.7499999999999996E-2</v>
      </c>
      <c r="R89" s="39">
        <f t="shared" si="123"/>
        <v>6.1499999999999999E-2</v>
      </c>
      <c r="S89" s="39">
        <f t="shared" si="123"/>
        <v>6.3750000000000001E-2</v>
      </c>
      <c r="T89" s="39">
        <f t="shared" si="123"/>
        <v>6.6500000000000004E-2</v>
      </c>
      <c r="U89" s="39">
        <f t="shared" si="123"/>
        <v>6.6500000000000004E-2</v>
      </c>
      <c r="V89" s="39">
        <f t="shared" si="123"/>
        <v>7.1000000000000008E-2</v>
      </c>
      <c r="W89" s="39">
        <f t="shared" si="123"/>
        <v>7.4249999999999997E-2</v>
      </c>
      <c r="X89" s="39">
        <f t="shared" si="123"/>
        <v>7.85E-2</v>
      </c>
      <c r="Y89" s="39">
        <f t="shared" si="123"/>
        <v>8.1500000000000003E-2</v>
      </c>
      <c r="Z89" s="39">
        <f t="shared" si="123"/>
        <v>8.5500000000000007E-2</v>
      </c>
      <c r="AA89" s="39">
        <f t="shared" si="123"/>
        <v>9.1250000000000012E-2</v>
      </c>
      <c r="BH89" s="27" t="s">
        <v>35</v>
      </c>
      <c r="BI89" s="26"/>
      <c r="BJ89" s="29">
        <f t="shared" si="98"/>
        <v>-23450.53475935827</v>
      </c>
      <c r="BK89" s="29">
        <f t="shared" si="99"/>
        <v>73814.559414140327</v>
      </c>
      <c r="BL89" s="29">
        <f t="shared" si="100"/>
        <v>117386.43759641325</v>
      </c>
      <c r="BM89" s="29">
        <f t="shared" si="101"/>
        <v>174569.54869925865</v>
      </c>
      <c r="BN89" s="29">
        <f t="shared" si="102"/>
        <v>224904.31036883633</v>
      </c>
      <c r="BO89" s="29">
        <f t="shared" si="103"/>
        <v>221241.3977891918</v>
      </c>
      <c r="BP89" s="29">
        <f t="shared" si="104"/>
        <v>241271.44182449571</v>
      </c>
      <c r="BQ89" s="29">
        <f t="shared" si="105"/>
        <v>252613.36481256719</v>
      </c>
      <c r="BR89" s="29">
        <f t="shared" si="106"/>
        <v>276861.2229586973</v>
      </c>
      <c r="BS89" s="29">
        <f t="shared" si="107"/>
        <v>244980.62648545663</v>
      </c>
      <c r="BT89" s="29">
        <f t="shared" si="108"/>
        <v>229796.80608022478</v>
      </c>
      <c r="BU89" s="29">
        <f t="shared" si="109"/>
        <v>204610.40642122747</v>
      </c>
      <c r="BV89" s="29">
        <f t="shared" si="110"/>
        <v>161359.66499755092</v>
      </c>
      <c r="BW89" s="29">
        <f t="shared" si="111"/>
        <v>143018.10688714334</v>
      </c>
      <c r="BX89" s="29" t="e">
        <f t="shared" si="112"/>
        <v>#VALUE!</v>
      </c>
      <c r="BY89" s="29" t="e">
        <f t="shared" si="113"/>
        <v>#VALUE!</v>
      </c>
      <c r="BZ89" s="29" t="e">
        <f t="shared" si="114"/>
        <v>#VALUE!</v>
      </c>
      <c r="CA89" s="29" t="e">
        <f t="shared" si="115"/>
        <v>#VALUE!</v>
      </c>
      <c r="CB89" s="29" t="e">
        <f t="shared" si="116"/>
        <v>#VALUE!</v>
      </c>
      <c r="CC89" s="29" t="e">
        <f t="shared" si="117"/>
        <v>#VALUE!</v>
      </c>
      <c r="CD89" s="29" t="e">
        <f t="shared" si="118"/>
        <v>#VALUE!</v>
      </c>
      <c r="CE89" s="29" t="e">
        <f t="shared" si="119"/>
        <v>#VALUE!</v>
      </c>
      <c r="CF89" s="29" t="e">
        <f t="shared" si="120"/>
        <v>#VALUE!</v>
      </c>
    </row>
    <row r="90" spans="1:84" x14ac:dyDescent="0.3">
      <c r="Q90">
        <f>AVERAGE(D93:Z96)</f>
        <v>8301.032608695652</v>
      </c>
      <c r="BH90" s="27" t="s">
        <v>35</v>
      </c>
      <c r="BI90" s="26"/>
      <c r="BJ90" s="29">
        <f t="shared" si="98"/>
        <v>-48945.890796509921</v>
      </c>
      <c r="BK90" s="29">
        <f t="shared" si="99"/>
        <v>62757.185521186912</v>
      </c>
      <c r="BL90" s="29">
        <f t="shared" si="100"/>
        <v>87435.827012966794</v>
      </c>
      <c r="BM90" s="29">
        <f t="shared" si="101"/>
        <v>134090.16329592952</v>
      </c>
      <c r="BN90" s="29">
        <f t="shared" si="102"/>
        <v>145897.57636210229</v>
      </c>
      <c r="BO90" s="29">
        <f t="shared" si="103"/>
        <v>153982.64072704487</v>
      </c>
      <c r="BP90" s="29">
        <f t="shared" si="104"/>
        <v>189746.44182449568</v>
      </c>
      <c r="BQ90" s="29">
        <f t="shared" si="105"/>
        <v>181942.23386018618</v>
      </c>
      <c r="BR90" s="29">
        <f t="shared" si="106"/>
        <v>186116.65774130597</v>
      </c>
      <c r="BS90" s="29">
        <f t="shared" si="107"/>
        <v>152540.13984303849</v>
      </c>
      <c r="BT90" s="29">
        <f t="shared" si="108"/>
        <v>142496.28647701271</v>
      </c>
      <c r="BU90" s="29">
        <f t="shared" si="109"/>
        <v>112414.09740335478</v>
      </c>
      <c r="BV90" s="29">
        <f t="shared" si="110"/>
        <v>86530.084252209374</v>
      </c>
      <c r="BW90" s="29">
        <f t="shared" si="111"/>
        <v>72313.744582781088</v>
      </c>
      <c r="BX90" s="29" t="e">
        <f t="shared" si="112"/>
        <v>#VALUE!</v>
      </c>
      <c r="BY90" s="29" t="e">
        <f t="shared" si="113"/>
        <v>#VALUE!</v>
      </c>
      <c r="BZ90" s="29" t="e">
        <f t="shared" si="114"/>
        <v>#VALUE!</v>
      </c>
      <c r="CA90" s="29" t="e">
        <f t="shared" si="115"/>
        <v>#VALUE!</v>
      </c>
      <c r="CB90" s="29" t="e">
        <f t="shared" si="116"/>
        <v>#VALUE!</v>
      </c>
      <c r="CC90" s="29" t="e">
        <f t="shared" si="117"/>
        <v>#VALUE!</v>
      </c>
      <c r="CD90" s="29" t="e">
        <f t="shared" si="118"/>
        <v>#VALUE!</v>
      </c>
      <c r="CE90" s="29" t="e">
        <f t="shared" si="119"/>
        <v>#VALUE!</v>
      </c>
      <c r="CF90" s="29" t="e">
        <f t="shared" si="120"/>
        <v>#VALUE!</v>
      </c>
    </row>
    <row r="91" spans="1:84" ht="43.8" thickBot="1" x14ac:dyDescent="0.35">
      <c r="A91" s="9" t="s">
        <v>7</v>
      </c>
      <c r="B91" s="10" t="s">
        <v>8</v>
      </c>
      <c r="C91" s="36" t="s">
        <v>94</v>
      </c>
      <c r="D91" s="36" t="s">
        <v>94</v>
      </c>
      <c r="E91" s="36" t="s">
        <v>94</v>
      </c>
      <c r="F91" s="36" t="s">
        <v>94</v>
      </c>
      <c r="G91" s="36" t="s">
        <v>94</v>
      </c>
      <c r="H91" s="36" t="s">
        <v>94</v>
      </c>
      <c r="I91" s="36" t="s">
        <v>94</v>
      </c>
      <c r="J91" s="36" t="s">
        <v>94</v>
      </c>
      <c r="K91" s="36" t="s">
        <v>94</v>
      </c>
      <c r="L91" s="36" t="s">
        <v>94</v>
      </c>
      <c r="M91" s="36" t="s">
        <v>94</v>
      </c>
      <c r="N91" s="36" t="s">
        <v>94</v>
      </c>
      <c r="O91" s="36" t="s">
        <v>94</v>
      </c>
      <c r="P91" s="36" t="s">
        <v>94</v>
      </c>
      <c r="Q91" s="36" t="s">
        <v>94</v>
      </c>
      <c r="R91" s="36" t="s">
        <v>94</v>
      </c>
      <c r="S91" s="36" t="s">
        <v>94</v>
      </c>
      <c r="T91" s="36" t="s">
        <v>94</v>
      </c>
      <c r="U91" s="36" t="s">
        <v>94</v>
      </c>
      <c r="V91" s="36" t="s">
        <v>94</v>
      </c>
      <c r="W91" s="36" t="s">
        <v>94</v>
      </c>
      <c r="X91" s="36" t="s">
        <v>94</v>
      </c>
      <c r="Y91" s="36" t="s">
        <v>94</v>
      </c>
      <c r="Z91" s="36" t="s">
        <v>94</v>
      </c>
      <c r="AA91" s="36" t="s">
        <v>94</v>
      </c>
      <c r="BH91" s="32" t="s">
        <v>36</v>
      </c>
      <c r="BI91" s="31"/>
      <c r="BJ91" s="33">
        <f t="shared" si="98"/>
        <v>-47893.259217562561</v>
      </c>
      <c r="BK91" s="33">
        <f t="shared" si="99"/>
        <v>9732.9267610790412</v>
      </c>
      <c r="BL91" s="33">
        <f t="shared" si="100"/>
        <v>41478.137201156314</v>
      </c>
      <c r="BM91" s="33">
        <f t="shared" si="101"/>
        <v>36677.878066226716</v>
      </c>
      <c r="BN91" s="33">
        <f t="shared" si="102"/>
        <v>42385.791850317779</v>
      </c>
      <c r="BO91" s="33">
        <f t="shared" si="103"/>
        <v>43246.317068293814</v>
      </c>
      <c r="BP91" s="33">
        <f t="shared" si="104"/>
        <v>38177.564273475276</v>
      </c>
      <c r="BQ91" s="33">
        <f t="shared" si="105"/>
        <v>32401.591556753214</v>
      </c>
      <c r="BR91" s="33">
        <f t="shared" si="106"/>
        <v>30146.417133454601</v>
      </c>
      <c r="BS91" s="33">
        <f t="shared" si="107"/>
        <v>27682.26294298748</v>
      </c>
      <c r="BT91" s="33">
        <f t="shared" si="108"/>
        <v>18220.760185384854</v>
      </c>
      <c r="BU91" s="33">
        <f t="shared" si="109"/>
        <v>14831.264394027703</v>
      </c>
      <c r="BV91" s="33">
        <f t="shared" si="110"/>
        <v>10238.498504518047</v>
      </c>
      <c r="BW91" s="33">
        <f t="shared" si="111"/>
        <v>7204.7744395398404</v>
      </c>
      <c r="BX91" s="33" t="e">
        <f t="shared" si="112"/>
        <v>#VALUE!</v>
      </c>
      <c r="BY91" s="33" t="e">
        <f t="shared" si="113"/>
        <v>#VALUE!</v>
      </c>
      <c r="BZ91" s="33" t="e">
        <f t="shared" si="114"/>
        <v>#VALUE!</v>
      </c>
      <c r="CA91" s="33" t="e">
        <f t="shared" si="115"/>
        <v>#VALUE!</v>
      </c>
      <c r="CB91" s="33" t="e">
        <f t="shared" si="116"/>
        <v>#VALUE!</v>
      </c>
      <c r="CC91" s="33" t="e">
        <f t="shared" si="117"/>
        <v>#VALUE!</v>
      </c>
      <c r="CD91" s="33" t="e">
        <f t="shared" si="118"/>
        <v>#VALUE!</v>
      </c>
      <c r="CE91" s="33" t="e">
        <f t="shared" si="119"/>
        <v>#VALUE!</v>
      </c>
      <c r="CF91" s="33" t="e">
        <f t="shared" si="120"/>
        <v>#VALUE!</v>
      </c>
    </row>
    <row r="92" spans="1:84" x14ac:dyDescent="0.3">
      <c r="A92" s="5"/>
      <c r="B92" s="6" t="s">
        <v>10</v>
      </c>
      <c r="C92" s="5" t="s">
        <v>11</v>
      </c>
      <c r="D92" s="7" t="s">
        <v>12</v>
      </c>
      <c r="E92" s="7" t="s">
        <v>13</v>
      </c>
      <c r="F92" s="7" t="s">
        <v>14</v>
      </c>
      <c r="G92" s="7" t="s">
        <v>15</v>
      </c>
      <c r="H92" s="7" t="s">
        <v>16</v>
      </c>
      <c r="I92" s="7" t="s">
        <v>17</v>
      </c>
      <c r="J92" s="7" t="s">
        <v>18</v>
      </c>
      <c r="K92" s="7" t="s">
        <v>19</v>
      </c>
      <c r="L92" s="7" t="s">
        <v>20</v>
      </c>
      <c r="M92" s="8" t="s">
        <v>21</v>
      </c>
      <c r="N92" s="7" t="s">
        <v>80</v>
      </c>
      <c r="O92" s="7" t="s">
        <v>81</v>
      </c>
      <c r="P92" s="7" t="s">
        <v>82</v>
      </c>
      <c r="Q92" s="7" t="s">
        <v>83</v>
      </c>
      <c r="R92" s="8" t="s">
        <v>84</v>
      </c>
      <c r="S92" s="7" t="s">
        <v>85</v>
      </c>
      <c r="T92" s="7" t="s">
        <v>86</v>
      </c>
      <c r="U92" s="7" t="s">
        <v>87</v>
      </c>
      <c r="V92" s="7" t="s">
        <v>88</v>
      </c>
      <c r="W92" s="8" t="s">
        <v>89</v>
      </c>
      <c r="X92" s="7" t="s">
        <v>90</v>
      </c>
      <c r="Y92" s="7" t="s">
        <v>91</v>
      </c>
      <c r="Z92" s="7" t="s">
        <v>92</v>
      </c>
      <c r="AA92" s="8" t="s">
        <v>93</v>
      </c>
      <c r="BH92" s="32" t="s">
        <v>36</v>
      </c>
      <c r="BI92" s="31"/>
      <c r="BJ92" s="33">
        <f t="shared" si="98"/>
        <v>1961.2299465240794</v>
      </c>
      <c r="BK92" s="33">
        <f t="shared" si="99"/>
        <v>38907.095058535022</v>
      </c>
      <c r="BL92" s="33">
        <f t="shared" si="100"/>
        <v>40974.5201021428</v>
      </c>
      <c r="BM92" s="33">
        <f t="shared" si="101"/>
        <v>35399.495223322774</v>
      </c>
      <c r="BN92" s="33">
        <f t="shared" si="102"/>
        <v>43954.992630044871</v>
      </c>
      <c r="BO92" s="33">
        <f t="shared" si="103"/>
        <v>40907.789917155736</v>
      </c>
      <c r="BP92" s="33">
        <f t="shared" si="104"/>
        <v>33197.97243674058</v>
      </c>
      <c r="BQ92" s="33">
        <f t="shared" si="105"/>
        <v>31929.337034789394</v>
      </c>
      <c r="BR92" s="33">
        <f t="shared" si="106"/>
        <v>30299.337712795674</v>
      </c>
      <c r="BS92" s="33">
        <f t="shared" si="107"/>
        <v>25655.852683915262</v>
      </c>
      <c r="BT92" s="33">
        <f t="shared" si="108"/>
        <v>17601.689464141906</v>
      </c>
      <c r="BU92" s="33">
        <f t="shared" si="109"/>
        <v>13864.370455687944</v>
      </c>
      <c r="BV92" s="33">
        <f t="shared" si="110"/>
        <v>8749.3170122030097</v>
      </c>
      <c r="BW92" s="33">
        <f t="shared" si="111"/>
        <v>6308.3021809216261</v>
      </c>
      <c r="BX92" s="33" t="e">
        <f t="shared" si="112"/>
        <v>#VALUE!</v>
      </c>
      <c r="BY92" s="33" t="e">
        <f t="shared" si="113"/>
        <v>#VALUE!</v>
      </c>
      <c r="BZ92" s="33" t="e">
        <f t="shared" si="114"/>
        <v>#VALUE!</v>
      </c>
      <c r="CA92" s="33" t="e">
        <f t="shared" si="115"/>
        <v>#VALUE!</v>
      </c>
      <c r="CB92" s="33" t="e">
        <f t="shared" si="116"/>
        <v>#VALUE!</v>
      </c>
      <c r="CC92" s="33" t="e">
        <f t="shared" si="117"/>
        <v>#VALUE!</v>
      </c>
      <c r="CD92" s="33" t="e">
        <f t="shared" si="118"/>
        <v>#VALUE!</v>
      </c>
      <c r="CE92" s="33" t="e">
        <f t="shared" si="119"/>
        <v>#VALUE!</v>
      </c>
      <c r="CF92" s="33" t="e">
        <f t="shared" si="120"/>
        <v>#VALUE!</v>
      </c>
    </row>
    <row r="93" spans="1:84" x14ac:dyDescent="0.3">
      <c r="A93" s="27" t="s">
        <v>22</v>
      </c>
      <c r="B93" s="27" t="s">
        <v>22</v>
      </c>
      <c r="C93" s="28"/>
      <c r="D93" s="29">
        <v>8670</v>
      </c>
      <c r="E93" s="29">
        <v>8779</v>
      </c>
      <c r="F93" s="29">
        <v>8681</v>
      </c>
      <c r="G93" s="29">
        <v>8507</v>
      </c>
      <c r="H93" s="29">
        <v>8564</v>
      </c>
      <c r="I93" s="29">
        <v>8459</v>
      </c>
      <c r="J93" s="29">
        <v>8459</v>
      </c>
      <c r="K93" s="29">
        <v>8490</v>
      </c>
      <c r="L93" s="29">
        <v>8683</v>
      </c>
      <c r="M93" s="29">
        <v>8403</v>
      </c>
      <c r="N93" s="29">
        <v>8223</v>
      </c>
      <c r="O93" s="29">
        <v>8279</v>
      </c>
      <c r="P93" s="29">
        <v>8368</v>
      </c>
      <c r="Q93" s="29">
        <v>8513</v>
      </c>
      <c r="R93" s="29">
        <v>4631</v>
      </c>
      <c r="S93" s="29">
        <v>8272</v>
      </c>
      <c r="T93" s="29">
        <v>8338</v>
      </c>
      <c r="U93" s="29">
        <v>7797</v>
      </c>
      <c r="V93" s="29">
        <v>7510</v>
      </c>
      <c r="W93" s="29">
        <v>7638</v>
      </c>
      <c r="X93" s="29">
        <v>7258</v>
      </c>
      <c r="Y93" s="29">
        <v>7218</v>
      </c>
      <c r="Z93" s="29">
        <v>7024</v>
      </c>
      <c r="AA93" s="30">
        <v>6736</v>
      </c>
      <c r="BH93" s="32" t="s">
        <v>36</v>
      </c>
      <c r="BI93" s="31"/>
      <c r="BJ93" s="33">
        <f t="shared" si="98"/>
        <v>-40756.417112299416</v>
      </c>
      <c r="BK93" s="33">
        <f t="shared" si="99"/>
        <v>17627.432255584543</v>
      </c>
      <c r="BL93" s="33">
        <f t="shared" si="100"/>
        <v>25060.74589680849</v>
      </c>
      <c r="BM93" s="33">
        <f t="shared" si="101"/>
        <v>40807.545433063708</v>
      </c>
      <c r="BN93" s="33">
        <f t="shared" si="102"/>
        <v>36777.842437490326</v>
      </c>
      <c r="BO93" s="33">
        <f t="shared" si="103"/>
        <v>36931.232915964079</v>
      </c>
      <c r="BP93" s="33">
        <f t="shared" si="104"/>
        <v>38787.495746064305</v>
      </c>
      <c r="BQ93" s="33">
        <f t="shared" si="105"/>
        <v>33435.091003043359</v>
      </c>
      <c r="BR93" s="33">
        <f t="shared" si="106"/>
        <v>31680.188475938699</v>
      </c>
      <c r="BS93" s="33">
        <f t="shared" si="107"/>
        <v>25402.827872409824</v>
      </c>
      <c r="BT93" s="33">
        <f t="shared" si="108"/>
        <v>18321.336384378897</v>
      </c>
      <c r="BU93" s="33">
        <f t="shared" si="109"/>
        <v>14005.809995728572</v>
      </c>
      <c r="BV93" s="33">
        <f t="shared" si="110"/>
        <v>9105.8454179480359</v>
      </c>
      <c r="BW93" s="33">
        <f t="shared" si="111"/>
        <v>7012.9719069604216</v>
      </c>
      <c r="BX93" s="33" t="e">
        <f t="shared" si="112"/>
        <v>#VALUE!</v>
      </c>
      <c r="BY93" s="33" t="e">
        <f t="shared" si="113"/>
        <v>#VALUE!</v>
      </c>
      <c r="BZ93" s="33" t="e">
        <f t="shared" si="114"/>
        <v>#VALUE!</v>
      </c>
      <c r="CA93" s="33" t="e">
        <f t="shared" si="115"/>
        <v>#VALUE!</v>
      </c>
      <c r="CB93" s="33" t="e">
        <f t="shared" si="116"/>
        <v>#VALUE!</v>
      </c>
      <c r="CC93" s="33" t="e">
        <f t="shared" si="117"/>
        <v>#VALUE!</v>
      </c>
      <c r="CD93" s="33" t="e">
        <f t="shared" si="118"/>
        <v>#VALUE!</v>
      </c>
      <c r="CE93" s="33" t="e">
        <f t="shared" si="119"/>
        <v>#VALUE!</v>
      </c>
      <c r="CF93" s="33" t="e">
        <f t="shared" si="120"/>
        <v>#VALUE!</v>
      </c>
    </row>
    <row r="94" spans="1:84" x14ac:dyDescent="0.3">
      <c r="A94" s="27" t="s">
        <v>22</v>
      </c>
      <c r="B94" s="27" t="s">
        <v>22</v>
      </c>
      <c r="C94" s="28"/>
      <c r="D94" s="29">
        <v>8778</v>
      </c>
      <c r="E94" s="29">
        <v>8885</v>
      </c>
      <c r="F94" s="29">
        <v>8532</v>
      </c>
      <c r="G94" s="29">
        <v>8726</v>
      </c>
      <c r="H94" s="29">
        <v>8421</v>
      </c>
      <c r="I94" s="29">
        <v>8684</v>
      </c>
      <c r="J94" s="29">
        <v>8776</v>
      </c>
      <c r="K94" s="29">
        <v>8601</v>
      </c>
      <c r="L94" s="29">
        <v>8478</v>
      </c>
      <c r="M94" s="29">
        <v>8664</v>
      </c>
      <c r="N94" s="29">
        <v>8697</v>
      </c>
      <c r="O94" s="29">
        <v>8708</v>
      </c>
      <c r="P94" s="29">
        <v>8735</v>
      </c>
      <c r="Q94" s="29">
        <v>8879</v>
      </c>
      <c r="R94" s="29">
        <v>4255</v>
      </c>
      <c r="S94" s="29">
        <v>8525</v>
      </c>
      <c r="T94" s="29">
        <v>8385</v>
      </c>
      <c r="U94" s="29">
        <v>8552</v>
      </c>
      <c r="V94" s="29">
        <v>8098</v>
      </c>
      <c r="W94" s="29">
        <v>8077</v>
      </c>
      <c r="X94" s="29">
        <v>7821</v>
      </c>
      <c r="Y94" s="29">
        <v>7680</v>
      </c>
      <c r="Z94" s="29">
        <v>7768</v>
      </c>
      <c r="AA94" s="30">
        <v>7262</v>
      </c>
      <c r="BH94" s="32" t="s">
        <v>36</v>
      </c>
      <c r="BI94" s="31"/>
      <c r="BJ94" s="33">
        <f t="shared" si="98"/>
        <v>83228.198272315843</v>
      </c>
      <c r="BK94" s="33">
        <f t="shared" si="99"/>
        <v>9688.9707171230111</v>
      </c>
      <c r="BL94" s="33">
        <f t="shared" si="100"/>
        <v>24180.213190188828</v>
      </c>
      <c r="BM94" s="33">
        <f t="shared" si="101"/>
        <v>35785.834254194451</v>
      </c>
      <c r="BN94" s="33">
        <f t="shared" si="102"/>
        <v>35473.070433248533</v>
      </c>
      <c r="BO94" s="33">
        <f t="shared" si="103"/>
        <v>39525.772331271626</v>
      </c>
      <c r="BP94" s="33">
        <f t="shared" si="104"/>
        <v>32895.159773213629</v>
      </c>
      <c r="BQ94" s="33">
        <f t="shared" si="105"/>
        <v>29667.114812567175</v>
      </c>
      <c r="BR94" s="33">
        <f t="shared" si="106"/>
        <v>27884.79947115283</v>
      </c>
      <c r="BS94" s="33">
        <f t="shared" si="107"/>
        <v>23112.893425799386</v>
      </c>
      <c r="BT94" s="33">
        <f t="shared" si="108"/>
        <v>17451.3170554873</v>
      </c>
      <c r="BU94" s="33">
        <f t="shared" si="109"/>
        <v>11996.847856237282</v>
      </c>
      <c r="BV94" s="33">
        <f t="shared" si="110"/>
        <v>8594.6052949912919</v>
      </c>
      <c r="BW94" s="33">
        <f t="shared" si="111"/>
        <v>6747.0685084816905</v>
      </c>
      <c r="BX94" s="33" t="e">
        <f t="shared" si="112"/>
        <v>#VALUE!</v>
      </c>
      <c r="BY94" s="33" t="e">
        <f t="shared" si="113"/>
        <v>#VALUE!</v>
      </c>
      <c r="BZ94" s="33" t="e">
        <f t="shared" si="114"/>
        <v>#VALUE!</v>
      </c>
      <c r="CA94" s="33" t="e">
        <f t="shared" si="115"/>
        <v>#VALUE!</v>
      </c>
      <c r="CB94" s="33" t="e">
        <f t="shared" si="116"/>
        <v>#VALUE!</v>
      </c>
      <c r="CC94" s="33" t="e">
        <f t="shared" si="117"/>
        <v>#VALUE!</v>
      </c>
      <c r="CD94" s="33" t="e">
        <f t="shared" si="118"/>
        <v>#VALUE!</v>
      </c>
      <c r="CE94" s="33" t="e">
        <f t="shared" si="119"/>
        <v>#VALUE!</v>
      </c>
      <c r="CF94" s="33" t="e">
        <f t="shared" si="120"/>
        <v>#VALUE!</v>
      </c>
    </row>
    <row r="95" spans="1:84" x14ac:dyDescent="0.3">
      <c r="A95" s="27" t="s">
        <v>22</v>
      </c>
      <c r="B95" s="27" t="s">
        <v>22</v>
      </c>
      <c r="C95" s="28"/>
      <c r="D95" s="29">
        <v>8816</v>
      </c>
      <c r="E95" s="29">
        <v>8733</v>
      </c>
      <c r="F95" s="29">
        <v>8841</v>
      </c>
      <c r="G95" s="29">
        <v>8726</v>
      </c>
      <c r="H95" s="29">
        <v>8870</v>
      </c>
      <c r="I95" s="29">
        <v>8708</v>
      </c>
      <c r="J95" s="29">
        <v>8729</v>
      </c>
      <c r="K95" s="29">
        <v>8515</v>
      </c>
      <c r="L95" s="29">
        <v>8538</v>
      </c>
      <c r="M95" s="29">
        <v>9004</v>
      </c>
      <c r="N95" s="29">
        <v>8921</v>
      </c>
      <c r="O95" s="29">
        <v>8858</v>
      </c>
      <c r="P95" s="29">
        <v>9016</v>
      </c>
      <c r="Q95" s="29">
        <v>8739</v>
      </c>
      <c r="R95" s="29">
        <v>4081</v>
      </c>
      <c r="S95" s="29">
        <v>8552</v>
      </c>
      <c r="T95" s="29">
        <v>8704</v>
      </c>
      <c r="U95" s="29">
        <v>8474</v>
      </c>
      <c r="V95" s="29">
        <v>8428</v>
      </c>
      <c r="W95" s="29">
        <v>8328</v>
      </c>
      <c r="X95" s="29">
        <v>8054</v>
      </c>
      <c r="Y95" s="29">
        <v>7749</v>
      </c>
      <c r="Z95" s="29">
        <v>7844</v>
      </c>
      <c r="AA95" s="30">
        <v>7824</v>
      </c>
      <c r="BH95" s="27" t="s">
        <v>37</v>
      </c>
      <c r="BI95" s="26"/>
      <c r="BJ95" s="29">
        <f t="shared" si="98"/>
        <v>-80103.785533352027</v>
      </c>
      <c r="BK95" s="29">
        <f t="shared" si="99"/>
        <v>681.16692671051715</v>
      </c>
      <c r="BL95" s="29">
        <f t="shared" si="100"/>
        <v>3495.5285055041531</v>
      </c>
      <c r="BM95" s="29">
        <f t="shared" si="101"/>
        <v>9659.4188291287428</v>
      </c>
      <c r="BN95" s="29">
        <f t="shared" si="102"/>
        <v>11384.333699253333</v>
      </c>
      <c r="BO95" s="29">
        <f t="shared" si="103"/>
        <v>12744.997807080095</v>
      </c>
      <c r="BP95" s="29">
        <f t="shared" si="104"/>
        <v>9492.0092003821992</v>
      </c>
      <c r="BQ95" s="29">
        <f t="shared" si="105"/>
        <v>5660.5239034762672</v>
      </c>
      <c r="BR95" s="29">
        <f t="shared" si="106"/>
        <v>2312.7213814102488</v>
      </c>
      <c r="BS95" s="29">
        <f t="shared" si="107"/>
        <v>1274.57633555644</v>
      </c>
      <c r="BT95" s="29">
        <f t="shared" si="108"/>
        <v>-789.32657038410207</v>
      </c>
      <c r="BU95" s="29">
        <f t="shared" si="109"/>
        <v>-582.86812619078592</v>
      </c>
      <c r="BV95" s="29">
        <f t="shared" si="110"/>
        <v>-569.82324085259916</v>
      </c>
      <c r="BW95" s="29">
        <f t="shared" si="111"/>
        <v>-309.82554174547022</v>
      </c>
      <c r="BX95" s="29" t="e">
        <f t="shared" si="112"/>
        <v>#VALUE!</v>
      </c>
      <c r="BY95" s="29" t="e">
        <f t="shared" si="113"/>
        <v>#VALUE!</v>
      </c>
      <c r="BZ95" s="29" t="e">
        <f t="shared" si="114"/>
        <v>#VALUE!</v>
      </c>
      <c r="CA95" s="29" t="e">
        <f t="shared" si="115"/>
        <v>#VALUE!</v>
      </c>
      <c r="CB95" s="29" t="e">
        <f t="shared" si="116"/>
        <v>#VALUE!</v>
      </c>
      <c r="CC95" s="29" t="e">
        <f t="shared" si="117"/>
        <v>#VALUE!</v>
      </c>
      <c r="CD95" s="29" t="e">
        <f t="shared" si="118"/>
        <v>#VALUE!</v>
      </c>
      <c r="CE95" s="29" t="e">
        <f t="shared" si="119"/>
        <v>#VALUE!</v>
      </c>
      <c r="CF95" s="29" t="e">
        <f t="shared" si="120"/>
        <v>#VALUE!</v>
      </c>
    </row>
    <row r="96" spans="1:84" x14ac:dyDescent="0.3">
      <c r="A96" s="27" t="s">
        <v>22</v>
      </c>
      <c r="B96" s="27" t="s">
        <v>22</v>
      </c>
      <c r="C96" s="28"/>
      <c r="D96" s="29">
        <v>8861</v>
      </c>
      <c r="E96" s="29">
        <v>9182</v>
      </c>
      <c r="F96" s="29">
        <v>8782</v>
      </c>
      <c r="G96" s="29">
        <v>8668</v>
      </c>
      <c r="H96" s="29">
        <v>8788</v>
      </c>
      <c r="I96" s="29">
        <v>8843</v>
      </c>
      <c r="J96" s="29">
        <v>8871</v>
      </c>
      <c r="K96" s="29">
        <v>8924</v>
      </c>
      <c r="L96" s="29">
        <v>8822</v>
      </c>
      <c r="M96" s="29">
        <v>8873</v>
      </c>
      <c r="N96" s="29">
        <v>8826</v>
      </c>
      <c r="O96" s="29">
        <v>8761</v>
      </c>
      <c r="P96" s="29">
        <v>9094</v>
      </c>
      <c r="Q96" s="29">
        <v>8697</v>
      </c>
      <c r="R96" s="29">
        <v>4082</v>
      </c>
      <c r="S96" s="29">
        <v>8498</v>
      </c>
      <c r="T96" s="29">
        <v>8657</v>
      </c>
      <c r="U96" s="29">
        <v>8523</v>
      </c>
      <c r="V96" s="29">
        <v>8324</v>
      </c>
      <c r="W96" s="29">
        <v>8380</v>
      </c>
      <c r="X96" s="29">
        <v>8213</v>
      </c>
      <c r="Y96" s="29">
        <v>8243</v>
      </c>
      <c r="Z96" s="29">
        <v>8066</v>
      </c>
      <c r="AA96" s="30">
        <v>7564</v>
      </c>
      <c r="BH96" s="27" t="s">
        <v>37</v>
      </c>
      <c r="BI96" s="26"/>
      <c r="BJ96" s="29">
        <f t="shared" si="98"/>
        <v>5843.582887700526</v>
      </c>
      <c r="BK96" s="29">
        <f t="shared" si="99"/>
        <v>-25613.170440688264</v>
      </c>
      <c r="BL96" s="29">
        <f t="shared" si="100"/>
        <v>2814.0470240226496</v>
      </c>
      <c r="BM96" s="29">
        <f t="shared" si="101"/>
        <v>13609.763656714938</v>
      </c>
      <c r="BN96" s="29">
        <f t="shared" si="102"/>
        <v>14305.18182853128</v>
      </c>
      <c r="BO96" s="29">
        <f t="shared" si="103"/>
        <v>13412.81616564141</v>
      </c>
      <c r="BP96" s="29">
        <f t="shared" si="104"/>
        <v>9908.685772354147</v>
      </c>
      <c r="BQ96" s="29">
        <f t="shared" si="105"/>
        <v>6265.8834692835935</v>
      </c>
      <c r="BR96" s="29">
        <f t="shared" si="106"/>
        <v>3079.0259890003454</v>
      </c>
      <c r="BS96" s="29">
        <f t="shared" si="107"/>
        <v>1509.5148270746472</v>
      </c>
      <c r="BT96" s="29">
        <f t="shared" si="108"/>
        <v>300.74403267408888</v>
      </c>
      <c r="BU96" s="29">
        <f t="shared" si="109"/>
        <v>-708.26781662032681</v>
      </c>
      <c r="BV96" s="29">
        <f t="shared" si="110"/>
        <v>264.89069393761474</v>
      </c>
      <c r="BW96" s="29">
        <f t="shared" si="111"/>
        <v>147.41236427495278</v>
      </c>
      <c r="BX96" s="29" t="e">
        <f t="shared" si="112"/>
        <v>#VALUE!</v>
      </c>
      <c r="BY96" s="29" t="e">
        <f t="shared" si="113"/>
        <v>#VALUE!</v>
      </c>
      <c r="BZ96" s="29" t="e">
        <f t="shared" si="114"/>
        <v>#VALUE!</v>
      </c>
      <c r="CA96" s="29" t="e">
        <f t="shared" si="115"/>
        <v>#VALUE!</v>
      </c>
      <c r="CB96" s="29" t="e">
        <f t="shared" si="116"/>
        <v>#VALUE!</v>
      </c>
      <c r="CC96" s="29" t="e">
        <f t="shared" si="117"/>
        <v>#VALUE!</v>
      </c>
      <c r="CD96" s="29" t="e">
        <f t="shared" si="118"/>
        <v>#VALUE!</v>
      </c>
      <c r="CE96" s="29" t="e">
        <f t="shared" si="119"/>
        <v>#VALUE!</v>
      </c>
      <c r="CF96" s="29" t="e">
        <f t="shared" si="120"/>
        <v>#VALUE!</v>
      </c>
    </row>
    <row r="97" spans="1:84" x14ac:dyDescent="0.3">
      <c r="A97" s="4" t="s">
        <v>23</v>
      </c>
      <c r="B97" s="4" t="s">
        <v>23</v>
      </c>
      <c r="C97" s="1"/>
      <c r="D97" s="2">
        <v>11024</v>
      </c>
      <c r="E97" s="2">
        <v>10949</v>
      </c>
      <c r="F97" s="2">
        <v>10517</v>
      </c>
      <c r="G97" s="2">
        <v>10467</v>
      </c>
      <c r="H97" s="2">
        <v>10469</v>
      </c>
      <c r="I97" s="2">
        <v>10489</v>
      </c>
      <c r="J97" s="2">
        <v>10589</v>
      </c>
      <c r="K97" s="2">
        <v>10208</v>
      </c>
      <c r="L97" s="2">
        <v>11065</v>
      </c>
      <c r="M97" s="2">
        <v>11920</v>
      </c>
      <c r="N97" s="2">
        <v>14605</v>
      </c>
      <c r="O97" s="2">
        <v>16233</v>
      </c>
      <c r="P97" s="2">
        <v>19171</v>
      </c>
      <c r="Q97" s="2">
        <v>22545</v>
      </c>
      <c r="R97" s="2">
        <v>23398</v>
      </c>
      <c r="S97" s="2">
        <v>31596</v>
      </c>
      <c r="T97" s="2">
        <v>37783</v>
      </c>
      <c r="U97" s="2">
        <v>44739</v>
      </c>
      <c r="V97" s="2">
        <v>51464</v>
      </c>
      <c r="W97" s="2">
        <v>58267</v>
      </c>
      <c r="X97" s="2">
        <v>63611</v>
      </c>
      <c r="Y97" s="2">
        <v>68682</v>
      </c>
      <c r="Z97" s="2">
        <v>74456</v>
      </c>
      <c r="AA97" s="3">
        <v>77910</v>
      </c>
      <c r="BH97" s="27" t="s">
        <v>37</v>
      </c>
      <c r="BI97" s="26"/>
      <c r="BJ97" s="29">
        <f t="shared" si="98"/>
        <v>62458.967503085092</v>
      </c>
      <c r="BK97" s="29">
        <f t="shared" si="99"/>
        <v>42153.411936281249</v>
      </c>
      <c r="BL97" s="29">
        <f t="shared" si="100"/>
        <v>24466.402291911923</v>
      </c>
      <c r="BM97" s="29">
        <f t="shared" si="101"/>
        <v>12017.126271387067</v>
      </c>
      <c r="BN97" s="29">
        <f t="shared" si="102"/>
        <v>13438.287824552881</v>
      </c>
      <c r="BO97" s="29">
        <f t="shared" si="103"/>
        <v>16012.470017251564</v>
      </c>
      <c r="BP97" s="29">
        <f t="shared" si="104"/>
        <v>11484.704735293795</v>
      </c>
      <c r="BQ97" s="29">
        <f t="shared" si="105"/>
        <v>5792.3925903449563</v>
      </c>
      <c r="BR97" s="29">
        <f t="shared" si="106"/>
        <v>3616.3170025844629</v>
      </c>
      <c r="BS97" s="29">
        <f t="shared" si="107"/>
        <v>2022.1596779994911</v>
      </c>
      <c r="BT97" s="29">
        <f t="shared" si="108"/>
        <v>-1324.4542121785121</v>
      </c>
      <c r="BU97" s="29">
        <f t="shared" si="109"/>
        <v>63.938196280474585</v>
      </c>
      <c r="BV97" s="29">
        <f t="shared" si="110"/>
        <v>23.778320475793407</v>
      </c>
      <c r="BW97" s="29">
        <f t="shared" si="111"/>
        <v>161.253703152659</v>
      </c>
      <c r="BX97" s="29" t="e">
        <f t="shared" si="112"/>
        <v>#VALUE!</v>
      </c>
      <c r="BY97" s="29" t="e">
        <f t="shared" si="113"/>
        <v>#VALUE!</v>
      </c>
      <c r="BZ97" s="29" t="e">
        <f t="shared" si="114"/>
        <v>#VALUE!</v>
      </c>
      <c r="CA97" s="29" t="e">
        <f t="shared" si="115"/>
        <v>#VALUE!</v>
      </c>
      <c r="CB97" s="29" t="e">
        <f t="shared" si="116"/>
        <v>#VALUE!</v>
      </c>
      <c r="CC97" s="29" t="e">
        <f t="shared" si="117"/>
        <v>#VALUE!</v>
      </c>
      <c r="CD97" s="29" t="e">
        <f t="shared" si="118"/>
        <v>#VALUE!</v>
      </c>
      <c r="CE97" s="29" t="e">
        <f t="shared" si="119"/>
        <v>#VALUE!</v>
      </c>
      <c r="CF97" s="29" t="e">
        <f t="shared" si="120"/>
        <v>#VALUE!</v>
      </c>
    </row>
    <row r="98" spans="1:84" x14ac:dyDescent="0.3">
      <c r="A98" s="4" t="s">
        <v>24</v>
      </c>
      <c r="B98" s="4" t="s">
        <v>24</v>
      </c>
      <c r="C98" s="1"/>
      <c r="D98" s="2">
        <v>11222</v>
      </c>
      <c r="E98" s="2">
        <v>10982</v>
      </c>
      <c r="F98" s="2">
        <v>10717</v>
      </c>
      <c r="G98" s="2">
        <v>10272</v>
      </c>
      <c r="H98" s="2">
        <v>10378</v>
      </c>
      <c r="I98" s="2">
        <v>10139</v>
      </c>
      <c r="J98" s="2">
        <v>10049</v>
      </c>
      <c r="K98" s="2">
        <v>10392</v>
      </c>
      <c r="L98" s="2">
        <v>10482</v>
      </c>
      <c r="M98" s="2">
        <v>10731</v>
      </c>
      <c r="N98" s="2">
        <v>12320</v>
      </c>
      <c r="O98" s="2">
        <v>14115</v>
      </c>
      <c r="P98" s="2">
        <v>16341</v>
      </c>
      <c r="Q98" s="2">
        <v>18750</v>
      </c>
      <c r="R98" s="2">
        <v>19648</v>
      </c>
      <c r="S98" s="2">
        <v>25696</v>
      </c>
      <c r="T98" s="2">
        <v>30349</v>
      </c>
      <c r="U98" s="2">
        <v>35373</v>
      </c>
      <c r="V98" s="2">
        <v>42005</v>
      </c>
      <c r="W98" s="2">
        <v>48048</v>
      </c>
      <c r="X98" s="2">
        <v>53981</v>
      </c>
      <c r="Y98" s="2">
        <v>59839</v>
      </c>
      <c r="Z98" s="2">
        <v>64227</v>
      </c>
      <c r="AA98" s="3">
        <v>69272</v>
      </c>
      <c r="BH98" s="27" t="s">
        <v>37</v>
      </c>
      <c r="BI98" s="26"/>
      <c r="BJ98" s="29">
        <f t="shared" si="98"/>
        <v>-76979.946524064086</v>
      </c>
      <c r="BK98" s="29">
        <f t="shared" si="99"/>
        <v>-27177.126148973868</v>
      </c>
      <c r="BL98" s="29">
        <f t="shared" si="100"/>
        <v>-7171.1381611625329</v>
      </c>
      <c r="BM98" s="29">
        <f t="shared" si="101"/>
        <v>8013.7045434144457</v>
      </c>
      <c r="BN98" s="29">
        <f t="shared" si="102"/>
        <v>17062.241885258376</v>
      </c>
      <c r="BO98" s="29">
        <f t="shared" si="103"/>
        <v>19074.785100717956</v>
      </c>
      <c r="BP98" s="29">
        <f t="shared" si="104"/>
        <v>17964.337999359064</v>
      </c>
      <c r="BQ98" s="29">
        <f t="shared" si="105"/>
        <v>12874.541819866447</v>
      </c>
      <c r="BR98" s="29">
        <f t="shared" si="106"/>
        <v>7128.9954705456566</v>
      </c>
      <c r="BS98" s="29">
        <f t="shared" si="107"/>
        <v>5112.050964872933</v>
      </c>
      <c r="BT98" s="29">
        <f t="shared" si="108"/>
        <v>2957.3315958485118</v>
      </c>
      <c r="BU98" s="29">
        <f t="shared" si="109"/>
        <v>1842.8919859089219</v>
      </c>
      <c r="BV98" s="29">
        <f t="shared" si="110"/>
        <v>1147.5320218310626</v>
      </c>
      <c r="BW98" s="29">
        <f t="shared" si="111"/>
        <v>1765.4398815984096</v>
      </c>
      <c r="BX98" s="29" t="e">
        <f t="shared" si="112"/>
        <v>#VALUE!</v>
      </c>
      <c r="BY98" s="29" t="e">
        <f t="shared" si="113"/>
        <v>#VALUE!</v>
      </c>
      <c r="BZ98" s="29" t="e">
        <f t="shared" si="114"/>
        <v>#VALUE!</v>
      </c>
      <c r="CA98" s="29" t="e">
        <f t="shared" si="115"/>
        <v>#VALUE!</v>
      </c>
      <c r="CB98" s="29" t="e">
        <f t="shared" si="116"/>
        <v>#VALUE!</v>
      </c>
      <c r="CC98" s="29" t="e">
        <f t="shared" si="117"/>
        <v>#VALUE!</v>
      </c>
      <c r="CD98" s="29" t="e">
        <f t="shared" si="118"/>
        <v>#VALUE!</v>
      </c>
      <c r="CE98" s="29" t="e">
        <f t="shared" si="119"/>
        <v>#VALUE!</v>
      </c>
      <c r="CF98" s="29" t="e">
        <f t="shared" si="120"/>
        <v>#VALUE!</v>
      </c>
    </row>
    <row r="99" spans="1:84" x14ac:dyDescent="0.3">
      <c r="A99" s="4" t="s">
        <v>25</v>
      </c>
      <c r="B99" s="4" t="s">
        <v>25</v>
      </c>
      <c r="C99" s="1"/>
      <c r="D99" s="2">
        <v>11034</v>
      </c>
      <c r="E99" s="2">
        <v>10799</v>
      </c>
      <c r="F99" s="2">
        <v>10702</v>
      </c>
      <c r="G99" s="2">
        <v>10748</v>
      </c>
      <c r="H99" s="2">
        <v>10447</v>
      </c>
      <c r="I99" s="2">
        <v>10082</v>
      </c>
      <c r="J99" s="2">
        <v>10088</v>
      </c>
      <c r="K99" s="2">
        <v>10317</v>
      </c>
      <c r="L99" s="2">
        <v>10625</v>
      </c>
      <c r="M99" s="2">
        <v>10825</v>
      </c>
      <c r="N99" s="2">
        <v>13217</v>
      </c>
      <c r="O99" s="2">
        <v>14586</v>
      </c>
      <c r="P99" s="2">
        <v>16708</v>
      </c>
      <c r="Q99" s="2">
        <v>19024</v>
      </c>
      <c r="R99" s="2">
        <v>20194</v>
      </c>
      <c r="S99" s="2">
        <v>24543</v>
      </c>
      <c r="T99" s="2">
        <v>29151</v>
      </c>
      <c r="U99" s="2">
        <v>35935</v>
      </c>
      <c r="V99" s="2">
        <v>40760</v>
      </c>
      <c r="W99" s="2">
        <v>46141</v>
      </c>
      <c r="X99" s="2">
        <v>52105</v>
      </c>
      <c r="Y99" s="2">
        <v>57650</v>
      </c>
      <c r="Z99" s="2">
        <v>62305</v>
      </c>
      <c r="AA99" s="3">
        <v>68068</v>
      </c>
      <c r="BH99" s="32" t="s">
        <v>38</v>
      </c>
      <c r="BI99" s="31"/>
      <c r="BJ99" s="33">
        <f t="shared" si="98"/>
        <v>-23803.475935828872</v>
      </c>
      <c r="BK99" s="33">
        <f t="shared" si="99"/>
        <v>-12304.340319666284</v>
      </c>
      <c r="BL99" s="33">
        <f t="shared" si="100"/>
        <v>31704.224157678058</v>
      </c>
      <c r="BM99" s="33">
        <f t="shared" si="101"/>
        <v>41023.114295339161</v>
      </c>
      <c r="BN99" s="33">
        <f t="shared" si="102"/>
        <v>39542.070079766738</v>
      </c>
      <c r="BO99" s="33">
        <f t="shared" si="103"/>
        <v>40783.029453964256</v>
      </c>
      <c r="BP99" s="33">
        <f t="shared" si="104"/>
        <v>41456.713142325134</v>
      </c>
      <c r="BQ99" s="33">
        <f t="shared" si="105"/>
        <v>37428.293569043861</v>
      </c>
      <c r="BR99" s="33">
        <f t="shared" si="106"/>
        <v>41121.910691039317</v>
      </c>
      <c r="BS99" s="33">
        <f t="shared" si="107"/>
        <v>36057.328536697765</v>
      </c>
      <c r="BT99" s="33">
        <f t="shared" si="108"/>
        <v>31021.044839189395</v>
      </c>
      <c r="BU99" s="33">
        <f t="shared" si="109"/>
        <v>21773.836502530881</v>
      </c>
      <c r="BV99" s="33">
        <f t="shared" si="110"/>
        <v>18326.394320859265</v>
      </c>
      <c r="BW99" s="33">
        <f t="shared" si="111"/>
        <v>13060.58426536084</v>
      </c>
      <c r="BX99" s="33" t="e">
        <f t="shared" si="112"/>
        <v>#VALUE!</v>
      </c>
      <c r="BY99" s="33" t="e">
        <f t="shared" si="113"/>
        <v>#VALUE!</v>
      </c>
      <c r="BZ99" s="33" t="e">
        <f t="shared" si="114"/>
        <v>#VALUE!</v>
      </c>
      <c r="CA99" s="33" t="e">
        <f t="shared" si="115"/>
        <v>#VALUE!</v>
      </c>
      <c r="CB99" s="33" t="e">
        <f t="shared" si="116"/>
        <v>#VALUE!</v>
      </c>
      <c r="CC99" s="33" t="e">
        <f t="shared" si="117"/>
        <v>#VALUE!</v>
      </c>
      <c r="CD99" s="33" t="e">
        <f t="shared" si="118"/>
        <v>#VALUE!</v>
      </c>
      <c r="CE99" s="33" t="e">
        <f t="shared" si="119"/>
        <v>#VALUE!</v>
      </c>
      <c r="CF99" s="33" t="e">
        <f t="shared" si="120"/>
        <v>#VALUE!</v>
      </c>
    </row>
    <row r="100" spans="1:84" x14ac:dyDescent="0.3">
      <c r="A100" s="32" t="s">
        <v>26</v>
      </c>
      <c r="B100" s="32" t="s">
        <v>26</v>
      </c>
      <c r="C100" s="31"/>
      <c r="D100" s="33">
        <v>11218</v>
      </c>
      <c r="E100" s="33">
        <v>11093</v>
      </c>
      <c r="F100" s="33">
        <v>10863</v>
      </c>
      <c r="G100" s="33">
        <v>10555</v>
      </c>
      <c r="H100" s="33">
        <v>10611</v>
      </c>
      <c r="I100" s="33">
        <v>10208</v>
      </c>
      <c r="J100" s="33">
        <v>10054</v>
      </c>
      <c r="K100" s="33">
        <v>10530</v>
      </c>
      <c r="L100" s="33">
        <v>10432</v>
      </c>
      <c r="M100" s="33">
        <v>10682</v>
      </c>
      <c r="N100" s="33">
        <v>12644</v>
      </c>
      <c r="O100" s="33">
        <v>13521</v>
      </c>
      <c r="P100" s="33">
        <v>15150</v>
      </c>
      <c r="Q100" s="33">
        <v>17957</v>
      </c>
      <c r="R100" s="33">
        <v>18407</v>
      </c>
      <c r="S100" s="33">
        <v>23554</v>
      </c>
      <c r="T100" s="33">
        <v>28056</v>
      </c>
      <c r="U100" s="33">
        <v>32892</v>
      </c>
      <c r="V100" s="33">
        <v>37591</v>
      </c>
      <c r="W100" s="33">
        <v>42353</v>
      </c>
      <c r="X100" s="33">
        <v>48222</v>
      </c>
      <c r="Y100" s="33">
        <v>52367</v>
      </c>
      <c r="Z100" s="33">
        <v>58651</v>
      </c>
      <c r="AA100" s="34">
        <v>63467</v>
      </c>
      <c r="BH100" s="32" t="s">
        <v>38</v>
      </c>
      <c r="BI100" s="31"/>
      <c r="BJ100" s="33">
        <f t="shared" si="98"/>
        <v>-11568.181818181823</v>
      </c>
      <c r="BK100" s="33">
        <f t="shared" si="99"/>
        <v>61926.99684194164</v>
      </c>
      <c r="BL100" s="33">
        <f t="shared" si="100"/>
        <v>41957.066967042578</v>
      </c>
      <c r="BM100" s="33">
        <f t="shared" si="101"/>
        <v>52899.229614369971</v>
      </c>
      <c r="BN100" s="33">
        <f t="shared" si="102"/>
        <v>46207.2073251986</v>
      </c>
      <c r="BO100" s="33">
        <f t="shared" si="103"/>
        <v>47426.221410201564</v>
      </c>
      <c r="BP100" s="33">
        <f t="shared" si="104"/>
        <v>49548.209501263351</v>
      </c>
      <c r="BQ100" s="33">
        <f t="shared" si="105"/>
        <v>42310.155353107715</v>
      </c>
      <c r="BR100" s="33">
        <f t="shared" si="106"/>
        <v>43232.668456327636</v>
      </c>
      <c r="BS100" s="33">
        <f t="shared" si="107"/>
        <v>42134.160940839305</v>
      </c>
      <c r="BT100" s="33">
        <f t="shared" si="108"/>
        <v>35900.59429377882</v>
      </c>
      <c r="BU100" s="33">
        <f t="shared" si="109"/>
        <v>31517.040868699311</v>
      </c>
      <c r="BV100" s="33">
        <f t="shared" si="110"/>
        <v>21154.845222418717</v>
      </c>
      <c r="BW100" s="33">
        <f t="shared" si="111"/>
        <v>19492.592322539269</v>
      </c>
      <c r="BX100" s="33" t="e">
        <f t="shared" si="112"/>
        <v>#VALUE!</v>
      </c>
      <c r="BY100" s="33" t="e">
        <f t="shared" si="113"/>
        <v>#VALUE!</v>
      </c>
      <c r="BZ100" s="33" t="e">
        <f t="shared" si="114"/>
        <v>#VALUE!</v>
      </c>
      <c r="CA100" s="33" t="e">
        <f t="shared" si="115"/>
        <v>#VALUE!</v>
      </c>
      <c r="CB100" s="33" t="e">
        <f t="shared" si="116"/>
        <v>#VALUE!</v>
      </c>
      <c r="CC100" s="33" t="e">
        <f t="shared" si="117"/>
        <v>#VALUE!</v>
      </c>
      <c r="CD100" s="33" t="e">
        <f t="shared" si="118"/>
        <v>#VALUE!</v>
      </c>
      <c r="CE100" s="33" t="e">
        <f t="shared" si="119"/>
        <v>#VALUE!</v>
      </c>
      <c r="CF100" s="33" t="e">
        <f t="shared" si="120"/>
        <v>#VALUE!</v>
      </c>
    </row>
    <row r="101" spans="1:84" x14ac:dyDescent="0.3">
      <c r="A101" s="27" t="s">
        <v>27</v>
      </c>
      <c r="B101" s="27" t="s">
        <v>27</v>
      </c>
      <c r="C101" s="26"/>
      <c r="D101" s="29">
        <v>11143</v>
      </c>
      <c r="E101" s="29">
        <v>11167</v>
      </c>
      <c r="F101" s="29">
        <v>11689</v>
      </c>
      <c r="G101" s="29">
        <v>12050</v>
      </c>
      <c r="H101" s="29">
        <v>12979</v>
      </c>
      <c r="I101" s="29">
        <v>14151</v>
      </c>
      <c r="J101" s="29">
        <v>16391</v>
      </c>
      <c r="K101" s="29">
        <v>19216</v>
      </c>
      <c r="L101" s="29">
        <v>21995</v>
      </c>
      <c r="M101" s="29">
        <v>23398</v>
      </c>
      <c r="N101" s="29">
        <v>23835</v>
      </c>
      <c r="O101" s="29">
        <v>24755</v>
      </c>
      <c r="P101" s="29">
        <v>25443</v>
      </c>
      <c r="Q101" s="29">
        <v>27128</v>
      </c>
      <c r="R101" s="29">
        <v>26404</v>
      </c>
      <c r="S101" s="29">
        <v>32657</v>
      </c>
      <c r="T101" s="29">
        <v>36463</v>
      </c>
      <c r="U101" s="29">
        <v>41901</v>
      </c>
      <c r="V101" s="29">
        <v>47174</v>
      </c>
      <c r="W101" s="29">
        <v>52521</v>
      </c>
      <c r="X101" s="29">
        <v>57637</v>
      </c>
      <c r="Y101" s="29">
        <v>63199</v>
      </c>
      <c r="Z101" s="29">
        <v>68498</v>
      </c>
      <c r="AA101" s="29">
        <v>73697</v>
      </c>
      <c r="BH101" s="32" t="s">
        <v>38</v>
      </c>
      <c r="BI101" s="31"/>
      <c r="BJ101" s="33">
        <f t="shared" si="98"/>
        <v>-101013.55996944194</v>
      </c>
      <c r="BK101" s="33">
        <f t="shared" si="99"/>
        <v>23484.683201360109</v>
      </c>
      <c r="BL101" s="33">
        <f t="shared" si="100"/>
        <v>42063.949558135682</v>
      </c>
      <c r="BM101" s="33">
        <f t="shared" si="101"/>
        <v>34764.680343570588</v>
      </c>
      <c r="BN101" s="33">
        <f t="shared" si="102"/>
        <v>49573.543958861963</v>
      </c>
      <c r="BO101" s="33">
        <f t="shared" si="103"/>
        <v>44888.855416310442</v>
      </c>
      <c r="BP101" s="33">
        <f t="shared" si="104"/>
        <v>42549.682565236413</v>
      </c>
      <c r="BQ101" s="33">
        <f t="shared" si="105"/>
        <v>42841.634680116847</v>
      </c>
      <c r="BR101" s="33">
        <f t="shared" si="106"/>
        <v>41318.398884623239</v>
      </c>
      <c r="BS101" s="33">
        <f t="shared" si="107"/>
        <v>40110.585846460293</v>
      </c>
      <c r="BT101" s="33">
        <f t="shared" si="108"/>
        <v>37923.606011772405</v>
      </c>
      <c r="BU101" s="33">
        <f t="shared" si="109"/>
        <v>28987.576028374293</v>
      </c>
      <c r="BV101" s="33">
        <f t="shared" si="110"/>
        <v>20776.039456425457</v>
      </c>
      <c r="BW101" s="33">
        <f t="shared" si="111"/>
        <v>18070.07435166691</v>
      </c>
      <c r="BX101" s="33" t="e">
        <f t="shared" si="112"/>
        <v>#VALUE!</v>
      </c>
      <c r="BY101" s="33" t="e">
        <f t="shared" si="113"/>
        <v>#VALUE!</v>
      </c>
      <c r="BZ101" s="33" t="e">
        <f t="shared" si="114"/>
        <v>#VALUE!</v>
      </c>
      <c r="CA101" s="33" t="e">
        <f t="shared" si="115"/>
        <v>#VALUE!</v>
      </c>
      <c r="CB101" s="33" t="e">
        <f t="shared" si="116"/>
        <v>#VALUE!</v>
      </c>
      <c r="CC101" s="33" t="e">
        <f t="shared" si="117"/>
        <v>#VALUE!</v>
      </c>
      <c r="CD101" s="33" t="e">
        <f t="shared" si="118"/>
        <v>#VALUE!</v>
      </c>
      <c r="CE101" s="33" t="e">
        <f t="shared" si="119"/>
        <v>#VALUE!</v>
      </c>
      <c r="CF101" s="33" t="e">
        <f t="shared" si="120"/>
        <v>#VALUE!</v>
      </c>
    </row>
    <row r="102" spans="1:84" x14ac:dyDescent="0.3">
      <c r="A102" s="27" t="s">
        <v>27</v>
      </c>
      <c r="B102" s="27" t="s">
        <v>27</v>
      </c>
      <c r="C102" s="26"/>
      <c r="D102" s="29">
        <v>10985</v>
      </c>
      <c r="E102" s="29">
        <v>11346</v>
      </c>
      <c r="F102" s="29">
        <v>11837</v>
      </c>
      <c r="G102" s="29">
        <v>12304</v>
      </c>
      <c r="H102" s="29">
        <v>13403</v>
      </c>
      <c r="I102" s="29">
        <v>15113</v>
      </c>
      <c r="J102" s="29">
        <v>17921</v>
      </c>
      <c r="K102" s="29">
        <v>20604</v>
      </c>
      <c r="L102" s="29">
        <v>22688</v>
      </c>
      <c r="M102" s="29">
        <v>23609</v>
      </c>
      <c r="N102" s="29">
        <v>23821</v>
      </c>
      <c r="O102" s="29">
        <v>24179</v>
      </c>
      <c r="P102" s="29">
        <v>25684</v>
      </c>
      <c r="Q102" s="29">
        <v>27447</v>
      </c>
      <c r="R102" s="29">
        <v>26853</v>
      </c>
      <c r="S102" s="29">
        <v>32648</v>
      </c>
      <c r="T102" s="29">
        <v>37343</v>
      </c>
      <c r="U102" s="29">
        <v>42984</v>
      </c>
      <c r="V102" s="29">
        <v>47692</v>
      </c>
      <c r="W102" s="29">
        <v>53686</v>
      </c>
      <c r="X102" s="29">
        <v>58158</v>
      </c>
      <c r="Y102" s="29">
        <v>63268</v>
      </c>
      <c r="Z102" s="29">
        <v>68322</v>
      </c>
      <c r="AA102" s="29">
        <v>74189</v>
      </c>
      <c r="BH102" s="32" t="s">
        <v>38</v>
      </c>
      <c r="BI102" s="31"/>
      <c r="BJ102" s="33">
        <f t="shared" si="98"/>
        <v>-38038.770053475921</v>
      </c>
      <c r="BK102" s="33">
        <f t="shared" si="99"/>
        <v>96181.906352915859</v>
      </c>
      <c r="BL102" s="33">
        <f t="shared" si="100"/>
        <v>82428.861838837445</v>
      </c>
      <c r="BM102" s="33">
        <f t="shared" si="101"/>
        <v>66824.389793124079</v>
      </c>
      <c r="BN102" s="33">
        <f t="shared" si="102"/>
        <v>55353.217106899639</v>
      </c>
      <c r="BO102" s="33">
        <f t="shared" si="103"/>
        <v>60940.643663902469</v>
      </c>
      <c r="BP102" s="33">
        <f t="shared" si="104"/>
        <v>54726.116621243629</v>
      </c>
      <c r="BQ102" s="33">
        <f t="shared" si="105"/>
        <v>46253.589171541535</v>
      </c>
      <c r="BR102" s="33">
        <f t="shared" si="106"/>
        <v>42653.374121488014</v>
      </c>
      <c r="BS102" s="33">
        <f t="shared" si="107"/>
        <v>41042.987005233161</v>
      </c>
      <c r="BT102" s="33">
        <f t="shared" si="108"/>
        <v>34754.566128395811</v>
      </c>
      <c r="BU102" s="33">
        <f t="shared" si="109"/>
        <v>29908.692410925381</v>
      </c>
      <c r="BV102" s="33">
        <f t="shared" si="110"/>
        <v>23010.447814577961</v>
      </c>
      <c r="BW102" s="33">
        <f t="shared" si="111"/>
        <v>17915.853377413245</v>
      </c>
      <c r="BX102" s="33" t="e">
        <f t="shared" si="112"/>
        <v>#VALUE!</v>
      </c>
      <c r="BY102" s="33" t="e">
        <f t="shared" si="113"/>
        <v>#VALUE!</v>
      </c>
      <c r="BZ102" s="33" t="e">
        <f t="shared" si="114"/>
        <v>#VALUE!</v>
      </c>
      <c r="CA102" s="33" t="e">
        <f t="shared" si="115"/>
        <v>#VALUE!</v>
      </c>
      <c r="CB102" s="33" t="e">
        <f t="shared" si="116"/>
        <v>#VALUE!</v>
      </c>
      <c r="CC102" s="33" t="e">
        <f t="shared" si="117"/>
        <v>#VALUE!</v>
      </c>
      <c r="CD102" s="33" t="e">
        <f t="shared" si="118"/>
        <v>#VALUE!</v>
      </c>
      <c r="CE102" s="33" t="e">
        <f t="shared" si="119"/>
        <v>#VALUE!</v>
      </c>
      <c r="CF102" s="33" t="e">
        <f t="shared" si="120"/>
        <v>#VALUE!</v>
      </c>
    </row>
    <row r="103" spans="1:84" x14ac:dyDescent="0.3">
      <c r="A103" s="27" t="s">
        <v>27</v>
      </c>
      <c r="B103" s="27" t="s">
        <v>27</v>
      </c>
      <c r="C103" s="26"/>
      <c r="D103" s="29">
        <v>10919</v>
      </c>
      <c r="E103" s="29">
        <v>11555</v>
      </c>
      <c r="F103" s="29">
        <v>11695</v>
      </c>
      <c r="G103" s="29">
        <v>12387</v>
      </c>
      <c r="H103" s="29">
        <v>13368</v>
      </c>
      <c r="I103" s="29">
        <v>14829</v>
      </c>
      <c r="J103" s="29">
        <v>17346</v>
      </c>
      <c r="K103" s="29">
        <v>20506</v>
      </c>
      <c r="L103" s="29">
        <v>24242</v>
      </c>
      <c r="M103" s="29">
        <v>26448</v>
      </c>
      <c r="N103" s="29">
        <v>27808</v>
      </c>
      <c r="O103" s="29">
        <v>26543</v>
      </c>
      <c r="P103" s="29">
        <v>27227</v>
      </c>
      <c r="Q103" s="29">
        <v>27923</v>
      </c>
      <c r="R103" s="29">
        <v>27164</v>
      </c>
      <c r="S103" s="29">
        <v>33229</v>
      </c>
      <c r="T103" s="29">
        <v>37192</v>
      </c>
      <c r="U103" s="29">
        <v>41952</v>
      </c>
      <c r="V103" s="29">
        <v>47149</v>
      </c>
      <c r="W103" s="29">
        <v>53006</v>
      </c>
      <c r="X103" s="29">
        <v>57555</v>
      </c>
      <c r="Y103" s="29">
        <v>63001</v>
      </c>
      <c r="Z103" s="29">
        <v>67761</v>
      </c>
      <c r="AA103" s="30">
        <v>73343</v>
      </c>
      <c r="BH103" s="27" t="s">
        <v>39</v>
      </c>
      <c r="BI103" s="26"/>
      <c r="BJ103" s="29">
        <f t="shared" si="98"/>
        <v>168479.946524064</v>
      </c>
      <c r="BK103" s="29">
        <f t="shared" si="99"/>
        <v>142628.67965683172</v>
      </c>
      <c r="BL103" s="29">
        <f t="shared" si="100"/>
        <v>104037.90138686006</v>
      </c>
      <c r="BM103" s="29">
        <f t="shared" si="101"/>
        <v>44568.489564218857</v>
      </c>
      <c r="BN103" s="29">
        <f t="shared" si="102"/>
        <v>50618.447040719431</v>
      </c>
      <c r="BO103" s="29">
        <f t="shared" si="103"/>
        <v>40423.666368070553</v>
      </c>
      <c r="BP103" s="29">
        <f t="shared" si="104"/>
        <v>40541.580713384559</v>
      </c>
      <c r="BQ103" s="29">
        <f t="shared" si="105"/>
        <v>31457.114812567175</v>
      </c>
      <c r="BR103" s="29">
        <f t="shared" si="106"/>
        <v>26809.352210397996</v>
      </c>
      <c r="BS103" s="29">
        <f t="shared" si="107"/>
        <v>20682.924809785913</v>
      </c>
      <c r="BT103" s="29">
        <f t="shared" si="108"/>
        <v>11121.511332724196</v>
      </c>
      <c r="BU103" s="29">
        <f t="shared" si="109"/>
        <v>5751.7521652966843</v>
      </c>
      <c r="BV103" s="29">
        <f t="shared" si="110"/>
        <v>3499.9441726012965</v>
      </c>
      <c r="BW103" s="29">
        <f t="shared" si="111"/>
        <v>1266.2117234835196</v>
      </c>
      <c r="BX103" s="29" t="e">
        <f t="shared" si="112"/>
        <v>#VALUE!</v>
      </c>
      <c r="BY103" s="29" t="e">
        <f t="shared" si="113"/>
        <v>#VALUE!</v>
      </c>
      <c r="BZ103" s="29" t="e">
        <f t="shared" si="114"/>
        <v>#VALUE!</v>
      </c>
      <c r="CA103" s="29" t="e">
        <f t="shared" si="115"/>
        <v>#VALUE!</v>
      </c>
      <c r="CB103" s="29" t="e">
        <f t="shared" si="116"/>
        <v>#VALUE!</v>
      </c>
      <c r="CC103" s="29" t="e">
        <f t="shared" si="117"/>
        <v>#VALUE!</v>
      </c>
      <c r="CD103" s="29" t="e">
        <f t="shared" si="118"/>
        <v>#VALUE!</v>
      </c>
      <c r="CE103" s="29" t="e">
        <f t="shared" si="119"/>
        <v>#VALUE!</v>
      </c>
      <c r="CF103" s="29" t="e">
        <f t="shared" si="120"/>
        <v>#VALUE!</v>
      </c>
    </row>
    <row r="104" spans="1:84" x14ac:dyDescent="0.3">
      <c r="A104" s="27" t="s">
        <v>27</v>
      </c>
      <c r="B104" s="27" t="s">
        <v>27</v>
      </c>
      <c r="C104" s="26"/>
      <c r="D104" s="29">
        <v>11100</v>
      </c>
      <c r="E104" s="29">
        <v>11043</v>
      </c>
      <c r="F104" s="29">
        <v>11547</v>
      </c>
      <c r="G104" s="29">
        <v>12005</v>
      </c>
      <c r="H104" s="29">
        <v>12994</v>
      </c>
      <c r="I104" s="29">
        <v>14503</v>
      </c>
      <c r="J104" s="29">
        <v>16330</v>
      </c>
      <c r="K104" s="29">
        <v>19666</v>
      </c>
      <c r="L104" s="29">
        <v>21557</v>
      </c>
      <c r="M104" s="29">
        <v>22803</v>
      </c>
      <c r="N104" s="29">
        <v>22601</v>
      </c>
      <c r="O104" s="29">
        <v>23318</v>
      </c>
      <c r="P104" s="29">
        <v>24595</v>
      </c>
      <c r="Q104" s="29">
        <v>26682</v>
      </c>
      <c r="R104" s="29">
        <v>26068</v>
      </c>
      <c r="S104" s="29">
        <v>31662</v>
      </c>
      <c r="T104" s="29">
        <v>36310</v>
      </c>
      <c r="U104" s="29">
        <v>40827</v>
      </c>
      <c r="V104" s="29">
        <v>45775</v>
      </c>
      <c r="W104" s="29">
        <v>51267</v>
      </c>
      <c r="X104" s="29">
        <v>54847</v>
      </c>
      <c r="Y104" s="29">
        <v>60275</v>
      </c>
      <c r="Z104" s="29">
        <v>65278</v>
      </c>
      <c r="AA104" s="30">
        <v>69930</v>
      </c>
      <c r="BH104" s="27" t="s">
        <v>39</v>
      </c>
      <c r="BI104" s="26"/>
      <c r="BJ104" s="29">
        <f t="shared" si="98"/>
        <v>610243.58288770006</v>
      </c>
      <c r="BK104" s="29">
        <f t="shared" si="99"/>
        <v>87817.868846020952</v>
      </c>
      <c r="BL104" s="29">
        <f t="shared" si="100"/>
        <v>69823.886714459339</v>
      </c>
      <c r="BM104" s="29">
        <f t="shared" si="101"/>
        <v>61543.286072995943</v>
      </c>
      <c r="BN104" s="29">
        <f t="shared" si="102"/>
        <v>36853.939998465925</v>
      </c>
      <c r="BO104" s="29">
        <f t="shared" si="103"/>
        <v>40674.113595261966</v>
      </c>
      <c r="BP104" s="29">
        <f t="shared" si="104"/>
        <v>28563.327789407947</v>
      </c>
      <c r="BQ104" s="29">
        <f t="shared" si="105"/>
        <v>21399.000777479458</v>
      </c>
      <c r="BR104" s="29">
        <f t="shared" si="106"/>
        <v>16310.465382939739</v>
      </c>
      <c r="BS104" s="29">
        <f t="shared" si="107"/>
        <v>9975.6295164050825</v>
      </c>
      <c r="BT104" s="29">
        <f t="shared" si="108"/>
        <v>5254.0146106885404</v>
      </c>
      <c r="BU104" s="29">
        <f t="shared" si="109"/>
        <v>2507.8324226592522</v>
      </c>
      <c r="BV104" s="29">
        <f t="shared" si="110"/>
        <v>210.77579620116376</v>
      </c>
      <c r="BW104" s="29">
        <f t="shared" si="111"/>
        <v>1317.0132871236992</v>
      </c>
      <c r="BX104" s="29" t="e">
        <f t="shared" si="112"/>
        <v>#VALUE!</v>
      </c>
      <c r="BY104" s="29" t="e">
        <f t="shared" si="113"/>
        <v>#VALUE!</v>
      </c>
      <c r="BZ104" s="29" t="e">
        <f t="shared" si="114"/>
        <v>#VALUE!</v>
      </c>
      <c r="CA104" s="29" t="e">
        <f t="shared" si="115"/>
        <v>#VALUE!</v>
      </c>
      <c r="CB104" s="29" t="e">
        <f t="shared" si="116"/>
        <v>#VALUE!</v>
      </c>
      <c r="CC104" s="29" t="e">
        <f t="shared" si="117"/>
        <v>#VALUE!</v>
      </c>
      <c r="CD104" s="29" t="e">
        <f t="shared" si="118"/>
        <v>#VALUE!</v>
      </c>
      <c r="CE104" s="29" t="e">
        <f t="shared" si="119"/>
        <v>#VALUE!</v>
      </c>
      <c r="CF104" s="29" t="e">
        <f t="shared" si="120"/>
        <v>#VALUE!</v>
      </c>
    </row>
    <row r="105" spans="1:84" x14ac:dyDescent="0.3">
      <c r="A105" s="32" t="s">
        <v>28</v>
      </c>
      <c r="B105" s="32" t="s">
        <v>28</v>
      </c>
      <c r="C105" s="31"/>
      <c r="D105" s="33">
        <v>11201</v>
      </c>
      <c r="E105" s="33">
        <v>10856</v>
      </c>
      <c r="F105" s="33">
        <v>11030</v>
      </c>
      <c r="G105" s="33">
        <v>11912</v>
      </c>
      <c r="H105" s="33">
        <v>12516</v>
      </c>
      <c r="I105" s="33">
        <v>13240</v>
      </c>
      <c r="J105" s="33">
        <v>15280</v>
      </c>
      <c r="K105" s="33">
        <v>17541</v>
      </c>
      <c r="L105" s="33">
        <v>20588</v>
      </c>
      <c r="M105" s="33">
        <v>22610</v>
      </c>
      <c r="N105" s="33">
        <v>24527</v>
      </c>
      <c r="O105" s="33">
        <v>23124</v>
      </c>
      <c r="P105" s="33">
        <v>24662</v>
      </c>
      <c r="Q105" s="33">
        <v>25605</v>
      </c>
      <c r="R105" s="33">
        <v>25927</v>
      </c>
      <c r="S105" s="33">
        <v>30303</v>
      </c>
      <c r="T105" s="33">
        <v>34829</v>
      </c>
      <c r="U105" s="33">
        <v>39579</v>
      </c>
      <c r="V105" s="33">
        <v>44999</v>
      </c>
      <c r="W105" s="33">
        <v>49962</v>
      </c>
      <c r="X105" s="33">
        <v>55022</v>
      </c>
      <c r="Y105" s="33">
        <v>60102</v>
      </c>
      <c r="Z105" s="33">
        <v>65314</v>
      </c>
      <c r="AA105" s="34">
        <v>70984</v>
      </c>
      <c r="BH105" s="27" t="s">
        <v>39</v>
      </c>
      <c r="BI105" s="26"/>
      <c r="BJ105" s="29">
        <f t="shared" si="98"/>
        <v>125934.49197860953</v>
      </c>
      <c r="BK105" s="29">
        <f t="shared" si="99"/>
        <v>93328.745576409885</v>
      </c>
      <c r="BL105" s="29">
        <f t="shared" si="100"/>
        <v>50229.705720693986</v>
      </c>
      <c r="BM105" s="29">
        <f t="shared" si="101"/>
        <v>36450.679333330416</v>
      </c>
      <c r="BN105" s="29">
        <f t="shared" si="102"/>
        <v>28569.234116112992</v>
      </c>
      <c r="BO105" s="29">
        <f t="shared" si="103"/>
        <v>25460.65491144207</v>
      </c>
      <c r="BP105" s="29">
        <f t="shared" si="104"/>
        <v>22025.797885101736</v>
      </c>
      <c r="BQ105" s="29">
        <f t="shared" si="105"/>
        <v>15772.477407987024</v>
      </c>
      <c r="BR105" s="29">
        <f t="shared" si="106"/>
        <v>11322.906375782743</v>
      </c>
      <c r="BS105" s="29">
        <f t="shared" si="107"/>
        <v>9313.2490867359556</v>
      </c>
      <c r="BT105" s="29">
        <f t="shared" si="108"/>
        <v>2635.8993743413876</v>
      </c>
      <c r="BU105" s="29">
        <f t="shared" si="109"/>
        <v>1473.1879346128953</v>
      </c>
      <c r="BV105" s="29">
        <f t="shared" si="110"/>
        <v>-140.88643852935002</v>
      </c>
      <c r="BW105" s="29">
        <f t="shared" si="111"/>
        <v>153.42794192753081</v>
      </c>
      <c r="BX105" s="29" t="e">
        <f t="shared" si="112"/>
        <v>#VALUE!</v>
      </c>
      <c r="BY105" s="29" t="e">
        <f t="shared" si="113"/>
        <v>#VALUE!</v>
      </c>
      <c r="BZ105" s="29" t="e">
        <f t="shared" si="114"/>
        <v>#VALUE!</v>
      </c>
      <c r="CA105" s="29" t="e">
        <f t="shared" si="115"/>
        <v>#VALUE!</v>
      </c>
      <c r="CB105" s="29" t="e">
        <f t="shared" si="116"/>
        <v>#VALUE!</v>
      </c>
      <c r="CC105" s="29" t="e">
        <f t="shared" si="117"/>
        <v>#VALUE!</v>
      </c>
      <c r="CD105" s="29" t="e">
        <f t="shared" si="118"/>
        <v>#VALUE!</v>
      </c>
      <c r="CE105" s="29" t="e">
        <f t="shared" si="119"/>
        <v>#VALUE!</v>
      </c>
      <c r="CF105" s="29" t="e">
        <f t="shared" si="120"/>
        <v>#VALUE!</v>
      </c>
    </row>
    <row r="106" spans="1:84" x14ac:dyDescent="0.3">
      <c r="A106" s="32" t="s">
        <v>28</v>
      </c>
      <c r="B106" s="32" t="s">
        <v>28</v>
      </c>
      <c r="C106" s="31"/>
      <c r="D106" s="33">
        <v>11195</v>
      </c>
      <c r="E106" s="33">
        <v>11299</v>
      </c>
      <c r="F106" s="33">
        <v>11298</v>
      </c>
      <c r="G106" s="33">
        <v>11752</v>
      </c>
      <c r="H106" s="33">
        <v>11873</v>
      </c>
      <c r="I106" s="33">
        <v>13004</v>
      </c>
      <c r="J106" s="33">
        <v>14806</v>
      </c>
      <c r="K106" s="33">
        <v>17177</v>
      </c>
      <c r="L106" s="33">
        <v>20374</v>
      </c>
      <c r="M106" s="33">
        <v>22712</v>
      </c>
      <c r="N106" s="33">
        <v>23645</v>
      </c>
      <c r="O106" s="33">
        <v>23211</v>
      </c>
      <c r="P106" s="33">
        <v>24491</v>
      </c>
      <c r="Q106" s="33">
        <v>25934</v>
      </c>
      <c r="R106" s="33">
        <v>25367</v>
      </c>
      <c r="S106" s="33">
        <v>31129</v>
      </c>
      <c r="T106" s="33">
        <v>34914</v>
      </c>
      <c r="U106" s="33">
        <v>39769</v>
      </c>
      <c r="V106" s="33">
        <v>45159</v>
      </c>
      <c r="W106" s="33">
        <v>50264</v>
      </c>
      <c r="X106" s="33">
        <v>55779</v>
      </c>
      <c r="Y106" s="33">
        <v>59751</v>
      </c>
      <c r="Z106" s="33">
        <v>65687</v>
      </c>
      <c r="AA106" s="34">
        <v>71029</v>
      </c>
      <c r="BH106" s="27" t="s">
        <v>39</v>
      </c>
      <c r="BI106" s="26"/>
      <c r="BJ106" s="29">
        <f t="shared" si="98"/>
        <v>386557.86860198592</v>
      </c>
      <c r="BK106" s="29">
        <f t="shared" si="99"/>
        <v>918304.3553325067</v>
      </c>
      <c r="BL106" s="29">
        <f t="shared" si="100"/>
        <v>297273.30628328159</v>
      </c>
      <c r="BM106" s="29">
        <f t="shared" si="101"/>
        <v>271327.99025769992</v>
      </c>
      <c r="BN106" s="29">
        <f t="shared" si="102"/>
        <v>107412.7278772538</v>
      </c>
      <c r="BO106" s="29">
        <f t="shared" si="103"/>
        <v>75286.067518322146</v>
      </c>
      <c r="BP106" s="29">
        <f t="shared" si="104"/>
        <v>55013.985684144791</v>
      </c>
      <c r="BQ106" s="29">
        <f t="shared" si="105"/>
        <v>41385.994122911994</v>
      </c>
      <c r="BR106" s="29">
        <f t="shared" si="106"/>
        <v>32733.136538944218</v>
      </c>
      <c r="BS106" s="29">
        <f t="shared" si="107"/>
        <v>25199.703884637842</v>
      </c>
      <c r="BT106" s="29">
        <f t="shared" si="108"/>
        <v>13683.817674486354</v>
      </c>
      <c r="BU106" s="29">
        <f t="shared" si="109"/>
        <v>7678.0397694505027</v>
      </c>
      <c r="BV106" s="29">
        <f t="shared" si="110"/>
        <v>2943.0066211084968</v>
      </c>
      <c r="BW106" s="29">
        <f t="shared" si="111"/>
        <v>704.68872105115588</v>
      </c>
      <c r="BX106" s="29" t="e">
        <f t="shared" si="112"/>
        <v>#VALUE!</v>
      </c>
      <c r="BY106" s="29" t="e">
        <f t="shared" si="113"/>
        <v>#VALUE!</v>
      </c>
      <c r="BZ106" s="29" t="e">
        <f t="shared" si="114"/>
        <v>#VALUE!</v>
      </c>
      <c r="CA106" s="29" t="e">
        <f t="shared" si="115"/>
        <v>#VALUE!</v>
      </c>
      <c r="CB106" s="29" t="e">
        <f t="shared" si="116"/>
        <v>#VALUE!</v>
      </c>
      <c r="CC106" s="29" t="e">
        <f t="shared" si="117"/>
        <v>#VALUE!</v>
      </c>
      <c r="CD106" s="29" t="e">
        <f t="shared" si="118"/>
        <v>#VALUE!</v>
      </c>
      <c r="CE106" s="29" t="e">
        <f t="shared" si="119"/>
        <v>#VALUE!</v>
      </c>
      <c r="CF106" s="29" t="e">
        <f t="shared" si="120"/>
        <v>#VALUE!</v>
      </c>
    </row>
    <row r="107" spans="1:84" x14ac:dyDescent="0.3">
      <c r="A107" s="32" t="s">
        <v>28</v>
      </c>
      <c r="B107" s="32" t="s">
        <v>28</v>
      </c>
      <c r="C107" s="31"/>
      <c r="D107" s="33">
        <v>11228</v>
      </c>
      <c r="E107" s="33">
        <v>11198</v>
      </c>
      <c r="F107" s="33">
        <v>11416</v>
      </c>
      <c r="G107" s="33">
        <v>11392</v>
      </c>
      <c r="H107" s="33">
        <v>12217</v>
      </c>
      <c r="I107" s="33">
        <v>13327</v>
      </c>
      <c r="J107" s="33">
        <v>14556</v>
      </c>
      <c r="K107" s="33">
        <v>17353</v>
      </c>
      <c r="L107" s="33">
        <v>20696</v>
      </c>
      <c r="M107" s="33">
        <v>23151</v>
      </c>
      <c r="N107" s="33">
        <v>24639</v>
      </c>
      <c r="O107" s="33">
        <v>25289</v>
      </c>
      <c r="P107" s="33">
        <v>26205</v>
      </c>
      <c r="Q107" s="33">
        <v>27787</v>
      </c>
      <c r="R107" s="33">
        <v>27367</v>
      </c>
      <c r="S107" s="33">
        <v>32628</v>
      </c>
      <c r="T107" s="33">
        <v>36752</v>
      </c>
      <c r="U107" s="33">
        <v>41939</v>
      </c>
      <c r="V107" s="33">
        <v>48159</v>
      </c>
      <c r="W107" s="33">
        <v>52888</v>
      </c>
      <c r="X107" s="33">
        <v>57873</v>
      </c>
      <c r="Y107" s="33">
        <v>63377</v>
      </c>
      <c r="Z107" s="33">
        <v>68188</v>
      </c>
      <c r="AA107" s="34">
        <v>74309</v>
      </c>
      <c r="BH107" s="32" t="s">
        <v>40</v>
      </c>
      <c r="BI107" s="31"/>
      <c r="BJ107" s="33">
        <f t="shared" si="98"/>
        <v>-22156.417112299416</v>
      </c>
      <c r="BK107" s="33">
        <f t="shared" si="99"/>
        <v>-4362.3113341590361</v>
      </c>
      <c r="BL107" s="33">
        <f t="shared" si="100"/>
        <v>15190.184994053758</v>
      </c>
      <c r="BM107" s="33">
        <f t="shared" si="101"/>
        <v>31712.807372952062</v>
      </c>
      <c r="BN107" s="33">
        <f t="shared" si="102"/>
        <v>34016.93319574483</v>
      </c>
      <c r="BO107" s="33">
        <f t="shared" si="103"/>
        <v>36640.111991412727</v>
      </c>
      <c r="BP107" s="33">
        <f t="shared" si="104"/>
        <v>34677.167795865818</v>
      </c>
      <c r="BQ107" s="33">
        <f t="shared" si="105"/>
        <v>30392.52276235797</v>
      </c>
      <c r="BR107" s="33">
        <f t="shared" si="106"/>
        <v>27536.078450026791</v>
      </c>
      <c r="BS107" s="33">
        <f t="shared" si="107"/>
        <v>22185.414185547303</v>
      </c>
      <c r="BT107" s="33">
        <f t="shared" si="108"/>
        <v>14682.00770090781</v>
      </c>
      <c r="BU107" s="33">
        <f t="shared" si="109"/>
        <v>11398.375563317211</v>
      </c>
      <c r="BV107" s="33">
        <f t="shared" si="110"/>
        <v>8036.8765479675067</v>
      </c>
      <c r="BW107" s="33">
        <f t="shared" si="111"/>
        <v>4581.8396020864147</v>
      </c>
      <c r="BX107" s="33" t="e">
        <f t="shared" si="112"/>
        <v>#VALUE!</v>
      </c>
      <c r="BY107" s="33" t="e">
        <f t="shared" si="113"/>
        <v>#VALUE!</v>
      </c>
      <c r="BZ107" s="33" t="e">
        <f t="shared" si="114"/>
        <v>#VALUE!</v>
      </c>
      <c r="CA107" s="33" t="e">
        <f t="shared" si="115"/>
        <v>#VALUE!</v>
      </c>
      <c r="CB107" s="33" t="e">
        <f t="shared" si="116"/>
        <v>#VALUE!</v>
      </c>
      <c r="CC107" s="33" t="e">
        <f t="shared" si="117"/>
        <v>#VALUE!</v>
      </c>
      <c r="CD107" s="33" t="e">
        <f t="shared" si="118"/>
        <v>#VALUE!</v>
      </c>
      <c r="CE107" s="33" t="e">
        <f t="shared" si="119"/>
        <v>#VALUE!</v>
      </c>
      <c r="CF107" s="33" t="e">
        <f t="shared" si="120"/>
        <v>#VALUE!</v>
      </c>
    </row>
    <row r="108" spans="1:84" x14ac:dyDescent="0.3">
      <c r="A108" s="32" t="s">
        <v>28</v>
      </c>
      <c r="B108" s="32" t="s">
        <v>28</v>
      </c>
      <c r="C108" s="31"/>
      <c r="D108" s="33">
        <v>10827</v>
      </c>
      <c r="E108" s="33">
        <v>10907</v>
      </c>
      <c r="F108" s="33">
        <v>11205</v>
      </c>
      <c r="G108" s="33">
        <v>12096</v>
      </c>
      <c r="H108" s="33">
        <v>12764</v>
      </c>
      <c r="I108" s="33">
        <v>14276</v>
      </c>
      <c r="J108" s="33">
        <v>16859</v>
      </c>
      <c r="K108" s="33">
        <v>20125</v>
      </c>
      <c r="L108" s="33">
        <v>24480</v>
      </c>
      <c r="M108" s="33">
        <v>25946</v>
      </c>
      <c r="N108" s="33">
        <v>27862</v>
      </c>
      <c r="O108" s="33">
        <v>29378</v>
      </c>
      <c r="P108" s="33">
        <v>30595</v>
      </c>
      <c r="Q108" s="33">
        <v>32779</v>
      </c>
      <c r="R108" s="33">
        <v>32732</v>
      </c>
      <c r="S108" s="33">
        <v>39834</v>
      </c>
      <c r="T108" s="33">
        <v>45895</v>
      </c>
      <c r="U108" s="33">
        <v>51908</v>
      </c>
      <c r="V108" s="33">
        <v>59094</v>
      </c>
      <c r="W108" s="33">
        <v>64788</v>
      </c>
      <c r="X108" s="33">
        <v>70942</v>
      </c>
      <c r="Y108" s="33">
        <v>75271</v>
      </c>
      <c r="Z108" s="33">
        <v>81958</v>
      </c>
      <c r="AA108" s="34">
        <v>87760</v>
      </c>
      <c r="BH108" s="32" t="s">
        <v>40</v>
      </c>
      <c r="BI108" s="31"/>
      <c r="BJ108" s="33">
        <f t="shared" si="98"/>
        <v>203570.85561497312</v>
      </c>
      <c r="BK108" s="33">
        <f t="shared" si="99"/>
        <v>26365.893794046104</v>
      </c>
      <c r="BL108" s="33">
        <f t="shared" si="100"/>
        <v>21934.552895748049</v>
      </c>
      <c r="BM108" s="33">
        <f t="shared" si="101"/>
        <v>32663.95084883317</v>
      </c>
      <c r="BN108" s="33">
        <f t="shared" si="102"/>
        <v>35448.833615487194</v>
      </c>
      <c r="BO108" s="33">
        <f t="shared" si="103"/>
        <v>31163.769884044137</v>
      </c>
      <c r="BP108" s="33">
        <f t="shared" si="104"/>
        <v>32088.646125570947</v>
      </c>
      <c r="BQ108" s="33">
        <f t="shared" si="105"/>
        <v>32201.281479233847</v>
      </c>
      <c r="BR108" s="33">
        <f t="shared" si="106"/>
        <v>29690.840793092222</v>
      </c>
      <c r="BS108" s="33">
        <f t="shared" si="107"/>
        <v>23056.686121451108</v>
      </c>
      <c r="BT108" s="33">
        <f t="shared" si="108"/>
        <v>15231.481623785823</v>
      </c>
      <c r="BU108" s="33">
        <f t="shared" si="109"/>
        <v>11440.693139855062</v>
      </c>
      <c r="BV108" s="33">
        <f t="shared" si="110"/>
        <v>8192.020829792149</v>
      </c>
      <c r="BW108" s="33">
        <f t="shared" si="111"/>
        <v>5583.8893349422833</v>
      </c>
      <c r="BX108" s="33" t="e">
        <f t="shared" si="112"/>
        <v>#VALUE!</v>
      </c>
      <c r="BY108" s="33" t="e">
        <f t="shared" si="113"/>
        <v>#VALUE!</v>
      </c>
      <c r="BZ108" s="33" t="e">
        <f t="shared" si="114"/>
        <v>#VALUE!</v>
      </c>
      <c r="CA108" s="33" t="e">
        <f t="shared" si="115"/>
        <v>#VALUE!</v>
      </c>
      <c r="CB108" s="33" t="e">
        <f t="shared" si="116"/>
        <v>#VALUE!</v>
      </c>
      <c r="CC108" s="33" t="e">
        <f t="shared" si="117"/>
        <v>#VALUE!</v>
      </c>
      <c r="CD108" s="33" t="e">
        <f t="shared" si="118"/>
        <v>#VALUE!</v>
      </c>
      <c r="CE108" s="33" t="e">
        <f t="shared" si="119"/>
        <v>#VALUE!</v>
      </c>
      <c r="CF108" s="33" t="e">
        <f t="shared" si="120"/>
        <v>#VALUE!</v>
      </c>
    </row>
    <row r="109" spans="1:84" x14ac:dyDescent="0.3">
      <c r="A109" s="27" t="s">
        <v>29</v>
      </c>
      <c r="B109" s="27" t="s">
        <v>29</v>
      </c>
      <c r="C109" s="26"/>
      <c r="D109" s="29">
        <v>11282</v>
      </c>
      <c r="E109" s="29">
        <v>11526</v>
      </c>
      <c r="F109" s="29">
        <v>11953</v>
      </c>
      <c r="G109" s="29">
        <v>12210</v>
      </c>
      <c r="H109" s="29">
        <v>13599</v>
      </c>
      <c r="I109" s="29">
        <v>15557</v>
      </c>
      <c r="J109" s="29">
        <v>17846</v>
      </c>
      <c r="K109" s="29">
        <v>21917</v>
      </c>
      <c r="L109" s="29">
        <v>26300</v>
      </c>
      <c r="M109" s="29">
        <v>29140</v>
      </c>
      <c r="N109" s="29">
        <v>31046</v>
      </c>
      <c r="O109" s="29">
        <v>31908</v>
      </c>
      <c r="P109" s="29">
        <v>33139</v>
      </c>
      <c r="Q109" s="29">
        <v>35431</v>
      </c>
      <c r="R109" s="29">
        <v>35020</v>
      </c>
      <c r="S109" s="29">
        <v>41301</v>
      </c>
      <c r="T109" s="29">
        <v>47422</v>
      </c>
      <c r="U109" s="29">
        <v>53567</v>
      </c>
      <c r="V109" s="29">
        <v>61622</v>
      </c>
      <c r="W109" s="29">
        <v>68875</v>
      </c>
      <c r="X109" s="29">
        <v>74775</v>
      </c>
      <c r="Y109" s="29">
        <v>79472</v>
      </c>
      <c r="Z109" s="29">
        <v>84986</v>
      </c>
      <c r="AA109" s="30">
        <v>90538</v>
      </c>
      <c r="BH109" s="32" t="s">
        <v>40</v>
      </c>
      <c r="BI109" s="31"/>
      <c r="BJ109" s="33">
        <f t="shared" si="98"/>
        <v>-44391.711229946464</v>
      </c>
      <c r="BK109" s="33">
        <f t="shared" si="99"/>
        <v>19904.355332507635</v>
      </c>
      <c r="BL109" s="33">
        <f t="shared" si="100"/>
        <v>18890.486488697417</v>
      </c>
      <c r="BM109" s="33">
        <f t="shared" si="101"/>
        <v>23442.275971985873</v>
      </c>
      <c r="BN109" s="33">
        <f t="shared" si="102"/>
        <v>33292.329260210885</v>
      </c>
      <c r="BO109" s="33">
        <f t="shared" si="103"/>
        <v>32892.194867172308</v>
      </c>
      <c r="BP109" s="33">
        <f t="shared" si="104"/>
        <v>31991.97753878139</v>
      </c>
      <c r="BQ109" s="33">
        <f t="shared" si="105"/>
        <v>32170.408463360829</v>
      </c>
      <c r="BR109" s="33">
        <f t="shared" si="106"/>
        <v>28615.074499313563</v>
      </c>
      <c r="BS109" s="33">
        <f t="shared" si="107"/>
        <v>21970.590816931519</v>
      </c>
      <c r="BT109" s="33">
        <f t="shared" si="108"/>
        <v>14352.82165494191</v>
      </c>
      <c r="BU109" s="33">
        <f t="shared" si="109"/>
        <v>10511.75421309663</v>
      </c>
      <c r="BV109" s="33">
        <f t="shared" si="110"/>
        <v>7973.8676553583055</v>
      </c>
      <c r="BW109" s="33">
        <f t="shared" si="111"/>
        <v>5087.691231261515</v>
      </c>
      <c r="BX109" s="33" t="e">
        <f t="shared" si="112"/>
        <v>#VALUE!</v>
      </c>
      <c r="BY109" s="33" t="e">
        <f t="shared" si="113"/>
        <v>#VALUE!</v>
      </c>
      <c r="BZ109" s="33" t="e">
        <f t="shared" si="114"/>
        <v>#VALUE!</v>
      </c>
      <c r="CA109" s="33" t="e">
        <f t="shared" si="115"/>
        <v>#VALUE!</v>
      </c>
      <c r="CB109" s="33" t="e">
        <f t="shared" si="116"/>
        <v>#VALUE!</v>
      </c>
      <c r="CC109" s="33" t="e">
        <f t="shared" si="117"/>
        <v>#VALUE!</v>
      </c>
      <c r="CD109" s="33" t="e">
        <f t="shared" si="118"/>
        <v>#VALUE!</v>
      </c>
      <c r="CE109" s="33" t="e">
        <f t="shared" si="119"/>
        <v>#VALUE!</v>
      </c>
      <c r="CF109" s="33" t="e">
        <f t="shared" si="120"/>
        <v>#VALUE!</v>
      </c>
    </row>
    <row r="110" spans="1:84" x14ac:dyDescent="0.3">
      <c r="A110" s="27" t="s">
        <v>29</v>
      </c>
      <c r="B110" s="27" t="s">
        <v>29</v>
      </c>
      <c r="C110" s="26"/>
      <c r="D110" s="29">
        <v>11228</v>
      </c>
      <c r="E110" s="29">
        <v>10742</v>
      </c>
      <c r="F110" s="29">
        <v>11699</v>
      </c>
      <c r="G110" s="29">
        <v>12235</v>
      </c>
      <c r="H110" s="29">
        <v>13245</v>
      </c>
      <c r="I110" s="29">
        <v>14455</v>
      </c>
      <c r="J110" s="29">
        <v>16820</v>
      </c>
      <c r="K110" s="29">
        <v>19621</v>
      </c>
      <c r="L110" s="29">
        <v>23538</v>
      </c>
      <c r="M110" s="29">
        <v>26597</v>
      </c>
      <c r="N110" s="29">
        <v>28293</v>
      </c>
      <c r="O110" s="29">
        <v>29618</v>
      </c>
      <c r="P110" s="29">
        <v>30192</v>
      </c>
      <c r="Q110" s="29">
        <v>31109</v>
      </c>
      <c r="R110" s="29">
        <v>29454</v>
      </c>
      <c r="S110" s="29">
        <v>35779</v>
      </c>
      <c r="T110" s="29">
        <v>40119</v>
      </c>
      <c r="U110" s="29">
        <v>44439</v>
      </c>
      <c r="V110" s="29">
        <v>50103</v>
      </c>
      <c r="W110" s="29">
        <v>57068</v>
      </c>
      <c r="X110" s="29">
        <v>62838</v>
      </c>
      <c r="Y110" s="29">
        <v>68867</v>
      </c>
      <c r="Z110" s="29">
        <v>74251</v>
      </c>
      <c r="AA110" s="30">
        <v>80269</v>
      </c>
      <c r="BH110" s="32" t="s">
        <v>40</v>
      </c>
      <c r="BI110" s="31"/>
      <c r="BJ110" s="33">
        <f t="shared" si="98"/>
        <v>124843.58288770041</v>
      </c>
      <c r="BK110" s="33">
        <f t="shared" si="99"/>
        <v>30188.413303522102</v>
      </c>
      <c r="BL110" s="33">
        <f t="shared" si="100"/>
        <v>15684.504883456895</v>
      </c>
      <c r="BM110" s="33">
        <f t="shared" si="101"/>
        <v>18115.261753976396</v>
      </c>
      <c r="BN110" s="33">
        <f t="shared" si="102"/>
        <v>27763.239361523247</v>
      </c>
      <c r="BO110" s="33">
        <f t="shared" si="103"/>
        <v>30734.763204428353</v>
      </c>
      <c r="BP110" s="33">
        <f t="shared" si="104"/>
        <v>32594.277920259952</v>
      </c>
      <c r="BQ110" s="33">
        <f t="shared" si="105"/>
        <v>28726.193759935595</v>
      </c>
      <c r="BR110" s="33">
        <f t="shared" si="106"/>
        <v>27952.35596362342</v>
      </c>
      <c r="BS110" s="33">
        <f t="shared" si="107"/>
        <v>21014.959141387189</v>
      </c>
      <c r="BT110" s="33">
        <f t="shared" si="108"/>
        <v>13315.783409877049</v>
      </c>
      <c r="BU110" s="33">
        <f t="shared" si="109"/>
        <v>9830.9976827969749</v>
      </c>
      <c r="BV110" s="33">
        <f t="shared" si="110"/>
        <v>7055.8319675236971</v>
      </c>
      <c r="BW110" s="33">
        <f t="shared" si="111"/>
        <v>4750.2899868355162</v>
      </c>
      <c r="BX110" s="33" t="e">
        <f t="shared" si="112"/>
        <v>#VALUE!</v>
      </c>
      <c r="BY110" s="33" t="e">
        <f t="shared" si="113"/>
        <v>#VALUE!</v>
      </c>
      <c r="BZ110" s="33" t="e">
        <f t="shared" si="114"/>
        <v>#VALUE!</v>
      </c>
      <c r="CA110" s="33" t="e">
        <f t="shared" si="115"/>
        <v>#VALUE!</v>
      </c>
      <c r="CB110" s="33" t="e">
        <f t="shared" si="116"/>
        <v>#VALUE!</v>
      </c>
      <c r="CC110" s="33" t="e">
        <f t="shared" si="117"/>
        <v>#VALUE!</v>
      </c>
      <c r="CD110" s="33" t="e">
        <f t="shared" si="118"/>
        <v>#VALUE!</v>
      </c>
      <c r="CE110" s="33" t="e">
        <f t="shared" si="119"/>
        <v>#VALUE!</v>
      </c>
      <c r="CF110" s="33" t="e">
        <f t="shared" si="120"/>
        <v>#VALUE!</v>
      </c>
    </row>
    <row r="111" spans="1:84" x14ac:dyDescent="0.3">
      <c r="A111" s="27" t="s">
        <v>29</v>
      </c>
      <c r="B111" s="27" t="s">
        <v>29</v>
      </c>
      <c r="C111" s="26"/>
      <c r="D111" s="29">
        <v>11409</v>
      </c>
      <c r="E111" s="29">
        <v>11436</v>
      </c>
      <c r="F111" s="29">
        <v>11751</v>
      </c>
      <c r="G111" s="29">
        <v>12536</v>
      </c>
      <c r="H111" s="29">
        <v>12924</v>
      </c>
      <c r="I111" s="29">
        <v>14674</v>
      </c>
      <c r="J111" s="29">
        <v>16594</v>
      </c>
      <c r="K111" s="29">
        <v>18720</v>
      </c>
      <c r="L111" s="29">
        <v>21923</v>
      </c>
      <c r="M111" s="29">
        <v>25307</v>
      </c>
      <c r="N111" s="29">
        <v>26247</v>
      </c>
      <c r="O111" s="29">
        <v>26771</v>
      </c>
      <c r="P111" s="29">
        <v>26700</v>
      </c>
      <c r="Q111" s="29">
        <v>28094</v>
      </c>
      <c r="R111" s="29">
        <v>26768</v>
      </c>
      <c r="S111" s="29">
        <v>32202</v>
      </c>
      <c r="T111" s="29">
        <v>36503</v>
      </c>
      <c r="U111" s="29">
        <v>40858</v>
      </c>
      <c r="V111" s="29">
        <v>46111</v>
      </c>
      <c r="W111" s="29">
        <v>50950</v>
      </c>
      <c r="X111" s="29">
        <v>56257</v>
      </c>
      <c r="Y111" s="29">
        <v>62743</v>
      </c>
      <c r="Z111" s="29">
        <v>67397</v>
      </c>
      <c r="AA111" s="30">
        <v>74271</v>
      </c>
      <c r="BH111" s="27" t="s">
        <v>41</v>
      </c>
      <c r="BI111" s="26"/>
      <c r="BJ111" s="29">
        <f t="shared" si="98"/>
        <v>-87998.52237545728</v>
      </c>
      <c r="BK111" s="29">
        <f t="shared" si="99"/>
        <v>-23330.053269642929</v>
      </c>
      <c r="BL111" s="29">
        <f t="shared" si="100"/>
        <v>-7850.3834441814033</v>
      </c>
      <c r="BM111" s="29">
        <f t="shared" si="101"/>
        <v>14158.555041753316</v>
      </c>
      <c r="BN111" s="29">
        <f t="shared" si="102"/>
        <v>6597.523813494834</v>
      </c>
      <c r="BO111" s="29">
        <f t="shared" si="103"/>
        <v>10509.561234726947</v>
      </c>
      <c r="BP111" s="29">
        <f t="shared" si="104"/>
        <v>8659.320612374464</v>
      </c>
      <c r="BQ111" s="29">
        <f t="shared" si="105"/>
        <v>6233.6299640823272</v>
      </c>
      <c r="BR111" s="29">
        <f t="shared" si="106"/>
        <v>5071.4219636724392</v>
      </c>
      <c r="BS111" s="29">
        <f t="shared" si="107"/>
        <v>3515.7732320224436</v>
      </c>
      <c r="BT111" s="29">
        <f t="shared" si="108"/>
        <v>791.53180589012663</v>
      </c>
      <c r="BU111" s="29">
        <f t="shared" si="109"/>
        <v>2414.6469588432574</v>
      </c>
      <c r="BV111" s="29">
        <f t="shared" si="110"/>
        <v>1712.0423713462042</v>
      </c>
      <c r="BW111" s="29">
        <f t="shared" si="111"/>
        <v>1343.707707727488</v>
      </c>
      <c r="BX111" s="29" t="e">
        <f t="shared" si="112"/>
        <v>#VALUE!</v>
      </c>
      <c r="BY111" s="29" t="e">
        <f t="shared" si="113"/>
        <v>#VALUE!</v>
      </c>
      <c r="BZ111" s="29" t="e">
        <f t="shared" si="114"/>
        <v>#VALUE!</v>
      </c>
      <c r="CA111" s="29" t="e">
        <f t="shared" si="115"/>
        <v>#VALUE!</v>
      </c>
      <c r="CB111" s="29" t="e">
        <f t="shared" si="116"/>
        <v>#VALUE!</v>
      </c>
      <c r="CC111" s="29" t="e">
        <f t="shared" si="117"/>
        <v>#VALUE!</v>
      </c>
      <c r="CD111" s="29" t="e">
        <f t="shared" si="118"/>
        <v>#VALUE!</v>
      </c>
      <c r="CE111" s="29" t="e">
        <f t="shared" si="119"/>
        <v>#VALUE!</v>
      </c>
      <c r="CF111" s="29" t="e">
        <f t="shared" si="120"/>
        <v>#VALUE!</v>
      </c>
    </row>
    <row r="112" spans="1:84" x14ac:dyDescent="0.3">
      <c r="A112" s="27" t="s">
        <v>29</v>
      </c>
      <c r="B112" s="27" t="s">
        <v>29</v>
      </c>
      <c r="C112" s="26"/>
      <c r="D112" s="29">
        <v>11299</v>
      </c>
      <c r="E112" s="29">
        <v>11665</v>
      </c>
      <c r="F112" s="29">
        <v>12169</v>
      </c>
      <c r="G112" s="29">
        <v>12800</v>
      </c>
      <c r="H112" s="29">
        <v>14583</v>
      </c>
      <c r="I112" s="29">
        <v>15819</v>
      </c>
      <c r="J112" s="29">
        <v>18191</v>
      </c>
      <c r="K112" s="29">
        <v>22272</v>
      </c>
      <c r="L112" s="29">
        <v>25904</v>
      </c>
      <c r="M112" s="29">
        <v>28707</v>
      </c>
      <c r="N112" s="29">
        <v>28514</v>
      </c>
      <c r="O112" s="29">
        <v>29262</v>
      </c>
      <c r="P112" s="29">
        <v>29233</v>
      </c>
      <c r="Q112" s="29">
        <v>29644</v>
      </c>
      <c r="R112" s="29">
        <v>28263</v>
      </c>
      <c r="S112" s="29">
        <v>33313</v>
      </c>
      <c r="T112" s="29">
        <v>37028</v>
      </c>
      <c r="U112" s="29">
        <v>41830</v>
      </c>
      <c r="V112" s="29">
        <v>46614</v>
      </c>
      <c r="W112" s="29">
        <v>52140</v>
      </c>
      <c r="X112" s="29">
        <v>56979</v>
      </c>
      <c r="Y112" s="29">
        <v>62405</v>
      </c>
      <c r="Z112" s="29">
        <v>67502</v>
      </c>
      <c r="AA112" s="30">
        <v>72915</v>
      </c>
      <c r="BH112" s="27" t="s">
        <v>41</v>
      </c>
      <c r="BI112" s="26"/>
      <c r="BJ112" s="29">
        <f t="shared" si="98"/>
        <v>153752.67379679129</v>
      </c>
      <c r="BK112" s="29">
        <f t="shared" si="99"/>
        <v>61323.223257035977</v>
      </c>
      <c r="BL112" s="29">
        <f t="shared" si="100"/>
        <v>23819.852829828473</v>
      </c>
      <c r="BM112" s="29">
        <f t="shared" si="101"/>
        <v>25731.584148086498</v>
      </c>
      <c r="BN112" s="29">
        <f t="shared" si="102"/>
        <v>19277.529742055678</v>
      </c>
      <c r="BO112" s="29">
        <f t="shared" si="103"/>
        <v>16157.061673671296</v>
      </c>
      <c r="BP112" s="29">
        <f t="shared" si="104"/>
        <v>13606.858491162344</v>
      </c>
      <c r="BQ112" s="29">
        <f t="shared" si="105"/>
        <v>13613.913058181211</v>
      </c>
      <c r="BR112" s="29">
        <f t="shared" si="106"/>
        <v>7566.5442438378777</v>
      </c>
      <c r="BS112" s="29">
        <f t="shared" si="107"/>
        <v>6110.3165951363244</v>
      </c>
      <c r="BT112" s="29">
        <f t="shared" si="108"/>
        <v>2299.3683421936621</v>
      </c>
      <c r="BU112" s="29">
        <f t="shared" si="109"/>
        <v>1173.9921892976008</v>
      </c>
      <c r="BV112" s="29">
        <f t="shared" si="110"/>
        <v>2158.5095353661218</v>
      </c>
      <c r="BW112" s="29">
        <f t="shared" si="111"/>
        <v>1270.0312545692759</v>
      </c>
      <c r="BX112" s="29" t="e">
        <f t="shared" si="112"/>
        <v>#VALUE!</v>
      </c>
      <c r="BY112" s="29" t="e">
        <f t="shared" si="113"/>
        <v>#VALUE!</v>
      </c>
      <c r="BZ112" s="29" t="e">
        <f t="shared" si="114"/>
        <v>#VALUE!</v>
      </c>
      <c r="CA112" s="29" t="e">
        <f t="shared" si="115"/>
        <v>#VALUE!</v>
      </c>
      <c r="CB112" s="29" t="e">
        <f t="shared" si="116"/>
        <v>#VALUE!</v>
      </c>
      <c r="CC112" s="29" t="e">
        <f t="shared" si="117"/>
        <v>#VALUE!</v>
      </c>
      <c r="CD112" s="29" t="e">
        <f t="shared" si="118"/>
        <v>#VALUE!</v>
      </c>
      <c r="CE112" s="29" t="e">
        <f t="shared" si="119"/>
        <v>#VALUE!</v>
      </c>
      <c r="CF112" s="29" t="e">
        <f t="shared" si="120"/>
        <v>#VALUE!</v>
      </c>
    </row>
    <row r="113" spans="1:84" x14ac:dyDescent="0.3">
      <c r="A113" s="4" t="s">
        <v>30</v>
      </c>
      <c r="B113" s="4" t="s">
        <v>30</v>
      </c>
      <c r="C113" s="1"/>
      <c r="D113" s="2">
        <v>11190</v>
      </c>
      <c r="E113" s="2">
        <v>11635</v>
      </c>
      <c r="F113" s="2">
        <v>11130</v>
      </c>
      <c r="G113" s="2">
        <v>11403</v>
      </c>
      <c r="H113" s="2">
        <v>11855</v>
      </c>
      <c r="I113" s="2">
        <v>12368</v>
      </c>
      <c r="J113" s="2">
        <v>12673</v>
      </c>
      <c r="K113" s="2">
        <v>13010</v>
      </c>
      <c r="L113" s="2">
        <v>13047</v>
      </c>
      <c r="M113" s="2">
        <v>12830</v>
      </c>
      <c r="N113" s="2">
        <v>12712</v>
      </c>
      <c r="O113" s="2">
        <v>13873</v>
      </c>
      <c r="P113" s="2">
        <v>15012</v>
      </c>
      <c r="Q113" s="2">
        <v>16718</v>
      </c>
      <c r="R113" s="2">
        <v>16835</v>
      </c>
      <c r="S113" s="2">
        <v>21329</v>
      </c>
      <c r="T113" s="2">
        <v>24728</v>
      </c>
      <c r="U113" s="2">
        <v>28516</v>
      </c>
      <c r="V113" s="2">
        <v>31773</v>
      </c>
      <c r="W113" s="2">
        <v>36128</v>
      </c>
      <c r="X113" s="2">
        <v>41113</v>
      </c>
      <c r="Y113" s="2">
        <v>45569</v>
      </c>
      <c r="Z113" s="2">
        <v>50803</v>
      </c>
      <c r="AA113" s="3">
        <v>56155</v>
      </c>
      <c r="BH113" s="27" t="s">
        <v>41</v>
      </c>
      <c r="BI113" s="26"/>
      <c r="BJ113" s="29">
        <f t="shared" si="98"/>
        <v>-5450.5347593582701</v>
      </c>
      <c r="BK113" s="29">
        <f t="shared" si="99"/>
        <v>-4942.0214790865721</v>
      </c>
      <c r="BL113" s="29">
        <f t="shared" si="100"/>
        <v>4940.9066567646441</v>
      </c>
      <c r="BM113" s="29">
        <f t="shared" si="101"/>
        <v>16196.561686271598</v>
      </c>
      <c r="BN113" s="29">
        <f t="shared" si="102"/>
        <v>13441.503023676018</v>
      </c>
      <c r="BO113" s="29">
        <f t="shared" si="103"/>
        <v>18718.923912885628</v>
      </c>
      <c r="BP113" s="29">
        <f t="shared" si="104"/>
        <v>12801.326881966936</v>
      </c>
      <c r="BQ113" s="29">
        <f t="shared" si="105"/>
        <v>11730.636317943523</v>
      </c>
      <c r="BR113" s="29">
        <f t="shared" si="106"/>
        <v>8233.1865214503523</v>
      </c>
      <c r="BS113" s="29">
        <f t="shared" si="107"/>
        <v>4989.9859589364714</v>
      </c>
      <c r="BT113" s="29">
        <f t="shared" si="108"/>
        <v>1926.9720753899974</v>
      </c>
      <c r="BU113" s="29">
        <f t="shared" si="109"/>
        <v>423.04717066452577</v>
      </c>
      <c r="BV113" s="29">
        <f t="shared" si="110"/>
        <v>1389.6528177615874</v>
      </c>
      <c r="BW113" s="29">
        <f t="shared" si="111"/>
        <v>1381.7661253072511</v>
      </c>
      <c r="BX113" s="29" t="e">
        <f t="shared" si="112"/>
        <v>#VALUE!</v>
      </c>
      <c r="BY113" s="29" t="e">
        <f t="shared" si="113"/>
        <v>#VALUE!</v>
      </c>
      <c r="BZ113" s="29" t="e">
        <f t="shared" si="114"/>
        <v>#VALUE!</v>
      </c>
      <c r="CA113" s="29" t="e">
        <f t="shared" si="115"/>
        <v>#VALUE!</v>
      </c>
      <c r="CB113" s="29" t="e">
        <f t="shared" si="116"/>
        <v>#VALUE!</v>
      </c>
      <c r="CC113" s="29" t="e">
        <f t="shared" si="117"/>
        <v>#VALUE!</v>
      </c>
      <c r="CD113" s="29" t="e">
        <f t="shared" si="118"/>
        <v>#VALUE!</v>
      </c>
      <c r="CE113" s="29" t="e">
        <f t="shared" si="119"/>
        <v>#VALUE!</v>
      </c>
      <c r="CF113" s="29" t="e">
        <f t="shared" si="120"/>
        <v>#VALUE!</v>
      </c>
    </row>
    <row r="114" spans="1:84" x14ac:dyDescent="0.3">
      <c r="A114" s="32" t="s">
        <v>30</v>
      </c>
      <c r="B114" s="32" t="s">
        <v>30</v>
      </c>
      <c r="C114" s="31"/>
      <c r="D114" s="33">
        <v>11169</v>
      </c>
      <c r="E114" s="33">
        <v>11341</v>
      </c>
      <c r="F114" s="33">
        <v>10580</v>
      </c>
      <c r="G114" s="33">
        <v>10806</v>
      </c>
      <c r="H114" s="33">
        <v>11079</v>
      </c>
      <c r="I114" s="33">
        <v>11713</v>
      </c>
      <c r="J114" s="33">
        <v>11188</v>
      </c>
      <c r="K114" s="33">
        <v>11353</v>
      </c>
      <c r="L114" s="33">
        <v>11106</v>
      </c>
      <c r="M114" s="33">
        <v>11274</v>
      </c>
      <c r="N114" s="33">
        <v>11395</v>
      </c>
      <c r="O114" s="33">
        <v>12656</v>
      </c>
      <c r="P114" s="33">
        <v>13987</v>
      </c>
      <c r="Q114" s="33">
        <v>15889</v>
      </c>
      <c r="R114" s="33">
        <v>16223</v>
      </c>
      <c r="S114" s="33">
        <v>20947</v>
      </c>
      <c r="T114" s="33">
        <v>24215</v>
      </c>
      <c r="U114" s="33">
        <v>27949</v>
      </c>
      <c r="V114" s="33">
        <v>31433</v>
      </c>
      <c r="W114" s="33">
        <v>36491</v>
      </c>
      <c r="X114" s="33">
        <v>40160</v>
      </c>
      <c r="Y114" s="33">
        <v>45092</v>
      </c>
      <c r="Z114" s="33">
        <v>49142</v>
      </c>
      <c r="AA114" s="34">
        <v>53944</v>
      </c>
      <c r="BH114" s="27" t="s">
        <v>41</v>
      </c>
      <c r="BI114" s="26"/>
      <c r="BJ114" s="29">
        <f t="shared" si="98"/>
        <v>42843.582887700526</v>
      </c>
      <c r="BK114" s="29">
        <f t="shared" si="99"/>
        <v>29976.486480048625</v>
      </c>
      <c r="BL114" s="29">
        <f t="shared" si="100"/>
        <v>13441.4744514501</v>
      </c>
      <c r="BM114" s="29">
        <f t="shared" si="101"/>
        <v>36422.921133276184</v>
      </c>
      <c r="BN114" s="29">
        <f t="shared" si="102"/>
        <v>45838.701903227819</v>
      </c>
      <c r="BO114" s="29">
        <f t="shared" si="103"/>
        <v>59454.48996143831</v>
      </c>
      <c r="BP114" s="29">
        <f t="shared" si="104"/>
        <v>59113.866066919923</v>
      </c>
      <c r="BQ114" s="29">
        <f t="shared" si="105"/>
        <v>53304.03510242224</v>
      </c>
      <c r="BR114" s="29">
        <f t="shared" si="106"/>
        <v>44245.531469335619</v>
      </c>
      <c r="BS114" s="29">
        <f t="shared" si="107"/>
        <v>31698.173570593513</v>
      </c>
      <c r="BT114" s="29">
        <f t="shared" si="108"/>
        <v>22541.543563771833</v>
      </c>
      <c r="BU114" s="29">
        <f t="shared" si="109"/>
        <v>14146.826909442139</v>
      </c>
      <c r="BV114" s="29">
        <f t="shared" si="110"/>
        <v>9232.0420641046221</v>
      </c>
      <c r="BW114" s="29">
        <f t="shared" si="111"/>
        <v>7553.8307053099543</v>
      </c>
      <c r="BX114" s="29" t="e">
        <f t="shared" si="112"/>
        <v>#VALUE!</v>
      </c>
      <c r="BY114" s="29" t="e">
        <f t="shared" si="113"/>
        <v>#VALUE!</v>
      </c>
      <c r="BZ114" s="29" t="e">
        <f t="shared" si="114"/>
        <v>#VALUE!</v>
      </c>
      <c r="CA114" s="29" t="e">
        <f t="shared" si="115"/>
        <v>#VALUE!</v>
      </c>
      <c r="CB114" s="29" t="e">
        <f t="shared" si="116"/>
        <v>#VALUE!</v>
      </c>
      <c r="CC114" s="29" t="e">
        <f t="shared" si="117"/>
        <v>#VALUE!</v>
      </c>
      <c r="CD114" s="29" t="e">
        <f t="shared" si="118"/>
        <v>#VALUE!</v>
      </c>
      <c r="CE114" s="29" t="e">
        <f t="shared" si="119"/>
        <v>#VALUE!</v>
      </c>
      <c r="CF114" s="29" t="e">
        <f t="shared" si="120"/>
        <v>#VALUE!</v>
      </c>
    </row>
    <row r="115" spans="1:84" x14ac:dyDescent="0.3">
      <c r="A115" s="32" t="s">
        <v>30</v>
      </c>
      <c r="B115" s="32" t="s">
        <v>30</v>
      </c>
      <c r="C115" s="31"/>
      <c r="D115" s="33">
        <v>11133</v>
      </c>
      <c r="E115" s="33">
        <v>11326</v>
      </c>
      <c r="F115" s="33">
        <v>11035</v>
      </c>
      <c r="G115" s="33">
        <v>10643</v>
      </c>
      <c r="H115" s="33">
        <v>11396</v>
      </c>
      <c r="I115" s="33">
        <v>11066</v>
      </c>
      <c r="J115" s="33">
        <v>11312</v>
      </c>
      <c r="K115" s="33">
        <v>11169</v>
      </c>
      <c r="L115" s="33">
        <v>10838</v>
      </c>
      <c r="M115" s="33">
        <v>11139</v>
      </c>
      <c r="N115" s="33">
        <v>11595</v>
      </c>
      <c r="O115" s="33">
        <v>12654</v>
      </c>
      <c r="P115" s="33">
        <v>13891</v>
      </c>
      <c r="Q115" s="33">
        <v>15598</v>
      </c>
      <c r="R115" s="33">
        <v>15228</v>
      </c>
      <c r="S115" s="33">
        <v>20672</v>
      </c>
      <c r="T115" s="33">
        <v>23748</v>
      </c>
      <c r="U115" s="33">
        <v>27558</v>
      </c>
      <c r="V115" s="33">
        <v>31351</v>
      </c>
      <c r="W115" s="33">
        <v>35633</v>
      </c>
      <c r="X115" s="33">
        <v>39980</v>
      </c>
      <c r="Y115" s="33">
        <v>44797</v>
      </c>
      <c r="Z115" s="33">
        <v>48264</v>
      </c>
      <c r="AA115" s="34">
        <v>53716</v>
      </c>
      <c r="BH115" s="32" t="s">
        <v>42</v>
      </c>
      <c r="BI115" s="31"/>
      <c r="BJ115" s="33">
        <f t="shared" si="98"/>
        <v>89025.401069518644</v>
      </c>
      <c r="BK115" s="33">
        <f t="shared" si="99"/>
        <v>47039.0492100587</v>
      </c>
      <c r="BL115" s="33">
        <f t="shared" si="100"/>
        <v>62805.873333090312</v>
      </c>
      <c r="BM115" s="33">
        <f t="shared" si="101"/>
        <v>49571.772374863569</v>
      </c>
      <c r="BN115" s="33">
        <f t="shared" si="102"/>
        <v>49811.167721238191</v>
      </c>
      <c r="BO115" s="33">
        <f t="shared" si="103"/>
        <v>52528.69490843478</v>
      </c>
      <c r="BP115" s="33">
        <f t="shared" si="104"/>
        <v>48684.973177630985</v>
      </c>
      <c r="BQ115" s="33">
        <f t="shared" si="105"/>
        <v>47137.765497498687</v>
      </c>
      <c r="BR115" s="33">
        <f t="shared" si="106"/>
        <v>42105.213343312702</v>
      </c>
      <c r="BS115" s="33">
        <f t="shared" si="107"/>
        <v>40114.50773997698</v>
      </c>
      <c r="BT115" s="33">
        <f t="shared" si="108"/>
        <v>33792.209336251792</v>
      </c>
      <c r="BU115" s="33">
        <f t="shared" si="109"/>
        <v>26452.198950347083</v>
      </c>
      <c r="BV115" s="33">
        <f t="shared" si="110"/>
        <v>18049.397140408139</v>
      </c>
      <c r="BW115" s="33">
        <f t="shared" si="111"/>
        <v>16108.293341109371</v>
      </c>
      <c r="BX115" s="33" t="e">
        <f t="shared" si="112"/>
        <v>#VALUE!</v>
      </c>
      <c r="BY115" s="33" t="e">
        <f t="shared" si="113"/>
        <v>#VALUE!</v>
      </c>
      <c r="BZ115" s="33" t="e">
        <f t="shared" si="114"/>
        <v>#VALUE!</v>
      </c>
      <c r="CA115" s="33" t="e">
        <f t="shared" si="115"/>
        <v>#VALUE!</v>
      </c>
      <c r="CB115" s="33" t="e">
        <f t="shared" si="116"/>
        <v>#VALUE!</v>
      </c>
      <c r="CC115" s="33" t="e">
        <f t="shared" si="117"/>
        <v>#VALUE!</v>
      </c>
      <c r="CD115" s="33" t="e">
        <f t="shared" si="118"/>
        <v>#VALUE!</v>
      </c>
      <c r="CE115" s="33" t="e">
        <f t="shared" si="119"/>
        <v>#VALUE!</v>
      </c>
      <c r="CF115" s="33" t="e">
        <f t="shared" si="120"/>
        <v>#VALUE!</v>
      </c>
    </row>
    <row r="116" spans="1:84" x14ac:dyDescent="0.3">
      <c r="A116" s="4" t="s">
        <v>30</v>
      </c>
      <c r="B116" s="4" t="s">
        <v>30</v>
      </c>
      <c r="C116" s="1"/>
      <c r="D116" s="2">
        <v>11284</v>
      </c>
      <c r="E116" s="2">
        <v>10943</v>
      </c>
      <c r="F116" s="2">
        <v>10548</v>
      </c>
      <c r="G116" s="2">
        <v>10893</v>
      </c>
      <c r="H116" s="2">
        <v>10929</v>
      </c>
      <c r="I116" s="2">
        <v>11096</v>
      </c>
      <c r="J116" s="2">
        <v>11200</v>
      </c>
      <c r="K116" s="2">
        <v>10734</v>
      </c>
      <c r="L116" s="2">
        <v>10949</v>
      </c>
      <c r="M116" s="2">
        <v>10801</v>
      </c>
      <c r="N116" s="2">
        <v>11833</v>
      </c>
      <c r="O116" s="2">
        <v>12518</v>
      </c>
      <c r="P116" s="2">
        <v>14086</v>
      </c>
      <c r="Q116" s="2">
        <v>15706</v>
      </c>
      <c r="R116" s="2">
        <v>15977</v>
      </c>
      <c r="S116" s="2">
        <v>20819</v>
      </c>
      <c r="T116" s="2">
        <v>24197</v>
      </c>
      <c r="U116" s="2">
        <v>27648</v>
      </c>
      <c r="V116" s="2">
        <v>30520</v>
      </c>
      <c r="W116" s="2">
        <v>35041</v>
      </c>
      <c r="X116" s="2">
        <v>39418</v>
      </c>
      <c r="Y116" s="2">
        <v>43528</v>
      </c>
      <c r="Z116" s="2">
        <v>47558</v>
      </c>
      <c r="AA116" s="3">
        <v>52117</v>
      </c>
      <c r="BH116" s="32" t="s">
        <v>42</v>
      </c>
      <c r="BI116" s="31"/>
      <c r="BJ116" s="33">
        <f t="shared" si="98"/>
        <v>285176.91622103361</v>
      </c>
      <c r="BK116" s="33">
        <f t="shared" si="99"/>
        <v>51360.959106092574</v>
      </c>
      <c r="BL116" s="33">
        <f t="shared" si="100"/>
        <v>42202.599212574809</v>
      </c>
      <c r="BM116" s="33">
        <f t="shared" si="101"/>
        <v>46464.498194208099</v>
      </c>
      <c r="BN116" s="33">
        <f t="shared" si="102"/>
        <v>54660.255787939604</v>
      </c>
      <c r="BO116" s="33">
        <f t="shared" si="103"/>
        <v>52217.740844830536</v>
      </c>
      <c r="BP116" s="33">
        <f t="shared" si="104"/>
        <v>49747.275157829012</v>
      </c>
      <c r="BQ116" s="33">
        <f t="shared" si="105"/>
        <v>41791.389006115562</v>
      </c>
      <c r="BR116" s="33">
        <f t="shared" si="106"/>
        <v>41911.222958697312</v>
      </c>
      <c r="BS116" s="33">
        <f t="shared" si="107"/>
        <v>38106.926898286118</v>
      </c>
      <c r="BT116" s="33">
        <f t="shared" si="108"/>
        <v>32350.783560815027</v>
      </c>
      <c r="BU116" s="33">
        <f t="shared" si="109"/>
        <v>25363.476482160782</v>
      </c>
      <c r="BV116" s="33">
        <f t="shared" si="110"/>
        <v>16532.061727327244</v>
      </c>
      <c r="BW116" s="33">
        <f t="shared" si="111"/>
        <v>13842.694417790006</v>
      </c>
      <c r="BX116" s="33" t="e">
        <f t="shared" si="112"/>
        <v>#VALUE!</v>
      </c>
      <c r="BY116" s="33" t="e">
        <f t="shared" si="113"/>
        <v>#VALUE!</v>
      </c>
      <c r="BZ116" s="33" t="e">
        <f t="shared" si="114"/>
        <v>#VALUE!</v>
      </c>
      <c r="CA116" s="33" t="e">
        <f t="shared" si="115"/>
        <v>#VALUE!</v>
      </c>
      <c r="CB116" s="33" t="e">
        <f t="shared" si="116"/>
        <v>#VALUE!</v>
      </c>
      <c r="CC116" s="33" t="e">
        <f t="shared" si="117"/>
        <v>#VALUE!</v>
      </c>
      <c r="CD116" s="33" t="e">
        <f t="shared" si="118"/>
        <v>#VALUE!</v>
      </c>
      <c r="CE116" s="33" t="e">
        <f t="shared" si="119"/>
        <v>#VALUE!</v>
      </c>
      <c r="CF116" s="33" t="e">
        <f t="shared" si="120"/>
        <v>#VALUE!</v>
      </c>
    </row>
    <row r="117" spans="1:84" x14ac:dyDescent="0.3">
      <c r="A117" s="27" t="s">
        <v>31</v>
      </c>
      <c r="B117" s="27" t="s">
        <v>31</v>
      </c>
      <c r="C117" s="26"/>
      <c r="D117" s="29">
        <v>11039</v>
      </c>
      <c r="E117" s="29">
        <v>11125</v>
      </c>
      <c r="F117" s="29">
        <v>11247</v>
      </c>
      <c r="G117" s="29">
        <v>11719</v>
      </c>
      <c r="H117" s="29">
        <v>12631</v>
      </c>
      <c r="I117" s="29">
        <v>13794</v>
      </c>
      <c r="J117" s="29">
        <v>14945</v>
      </c>
      <c r="K117" s="29">
        <v>17358</v>
      </c>
      <c r="L117" s="51">
        <v>20271</v>
      </c>
      <c r="M117" s="51">
        <v>24720</v>
      </c>
      <c r="N117" s="51">
        <v>26265</v>
      </c>
      <c r="O117" s="51">
        <v>28026</v>
      </c>
      <c r="P117" s="29">
        <v>27189</v>
      </c>
      <c r="Q117" s="29">
        <v>27522</v>
      </c>
      <c r="R117" s="29">
        <v>25767</v>
      </c>
      <c r="S117" s="29">
        <v>30681</v>
      </c>
      <c r="T117" s="29">
        <v>32901</v>
      </c>
      <c r="U117" s="29">
        <v>35886</v>
      </c>
      <c r="V117" s="29">
        <v>39462</v>
      </c>
      <c r="W117" s="29">
        <v>43996</v>
      </c>
      <c r="X117" s="29">
        <v>47747</v>
      </c>
      <c r="Y117" s="29">
        <v>53148</v>
      </c>
      <c r="Z117" s="29">
        <v>57279</v>
      </c>
      <c r="AA117" s="30">
        <v>61810</v>
      </c>
      <c r="BH117" s="32" t="s">
        <v>42</v>
      </c>
      <c r="BI117" s="31"/>
      <c r="BJ117" s="33">
        <f t="shared" si="98"/>
        <v>-6756.417112299474</v>
      </c>
      <c r="BK117" s="33">
        <f t="shared" si="99"/>
        <v>67120.681863119913</v>
      </c>
      <c r="BL117" s="33">
        <f t="shared" si="100"/>
        <v>38808.659818635417</v>
      </c>
      <c r="BM117" s="33">
        <f t="shared" si="101"/>
        <v>56017.81554033119</v>
      </c>
      <c r="BN117" s="33">
        <f t="shared" si="102"/>
        <v>59624.849089375013</v>
      </c>
      <c r="BO117" s="33">
        <f t="shared" si="103"/>
        <v>57543.931049625557</v>
      </c>
      <c r="BP117" s="33">
        <f t="shared" si="104"/>
        <v>57394.879324495676</v>
      </c>
      <c r="BQ117" s="33">
        <f t="shared" si="105"/>
        <v>49431.527564245029</v>
      </c>
      <c r="BR117" s="33">
        <f t="shared" si="106"/>
        <v>45509.059497158843</v>
      </c>
      <c r="BS117" s="33">
        <f t="shared" si="107"/>
        <v>43613.615387102247</v>
      </c>
      <c r="BT117" s="33">
        <f t="shared" si="108"/>
        <v>36632.53292291562</v>
      </c>
      <c r="BU117" s="33">
        <f t="shared" si="109"/>
        <v>26915.700389790705</v>
      </c>
      <c r="BV117" s="33">
        <f t="shared" si="110"/>
        <v>18826.430870566866</v>
      </c>
      <c r="BW117" s="33">
        <f t="shared" si="111"/>
        <v>15991.303611263598</v>
      </c>
      <c r="BX117" s="33" t="e">
        <f t="shared" si="112"/>
        <v>#VALUE!</v>
      </c>
      <c r="BY117" s="33" t="e">
        <f t="shared" si="113"/>
        <v>#VALUE!</v>
      </c>
      <c r="BZ117" s="33" t="e">
        <f t="shared" si="114"/>
        <v>#VALUE!</v>
      </c>
      <c r="CA117" s="33" t="e">
        <f t="shared" si="115"/>
        <v>#VALUE!</v>
      </c>
      <c r="CB117" s="33" t="e">
        <f t="shared" si="116"/>
        <v>#VALUE!</v>
      </c>
      <c r="CC117" s="33" t="e">
        <f t="shared" si="117"/>
        <v>#VALUE!</v>
      </c>
      <c r="CD117" s="33" t="e">
        <f t="shared" si="118"/>
        <v>#VALUE!</v>
      </c>
      <c r="CE117" s="33" t="e">
        <f t="shared" si="119"/>
        <v>#VALUE!</v>
      </c>
      <c r="CF117" s="33" t="e">
        <f t="shared" si="120"/>
        <v>#VALUE!</v>
      </c>
    </row>
    <row r="118" spans="1:84" x14ac:dyDescent="0.3">
      <c r="A118" s="27" t="s">
        <v>31</v>
      </c>
      <c r="B118" s="27" t="s">
        <v>31</v>
      </c>
      <c r="C118" s="26"/>
      <c r="D118" s="29">
        <v>11059</v>
      </c>
      <c r="E118" s="29">
        <v>11120</v>
      </c>
      <c r="F118" s="29">
        <v>11787</v>
      </c>
      <c r="G118" s="29">
        <v>12369</v>
      </c>
      <c r="H118" s="29">
        <v>13654</v>
      </c>
      <c r="I118" s="29">
        <v>14722</v>
      </c>
      <c r="J118" s="29">
        <v>17146</v>
      </c>
      <c r="K118" s="29">
        <v>19864</v>
      </c>
      <c r="L118" s="51">
        <v>23368</v>
      </c>
      <c r="M118" s="51">
        <v>27680</v>
      </c>
      <c r="N118" s="51">
        <v>28932</v>
      </c>
      <c r="O118" s="51">
        <v>29096</v>
      </c>
      <c r="P118" s="29">
        <v>28524</v>
      </c>
      <c r="Q118" s="29">
        <v>29293</v>
      </c>
      <c r="R118" s="29">
        <v>28218</v>
      </c>
      <c r="S118" s="29">
        <v>32692</v>
      </c>
      <c r="T118" s="29">
        <v>35466</v>
      </c>
      <c r="U118" s="29">
        <v>38631</v>
      </c>
      <c r="V118" s="29">
        <v>42163</v>
      </c>
      <c r="W118" s="29">
        <v>46837</v>
      </c>
      <c r="X118" s="29">
        <v>51274</v>
      </c>
      <c r="Y118" s="29">
        <v>56169</v>
      </c>
      <c r="Z118" s="29">
        <v>61170</v>
      </c>
      <c r="AA118" s="30">
        <v>66388</v>
      </c>
      <c r="BH118" s="32" t="s">
        <v>42</v>
      </c>
      <c r="BI118" s="31"/>
      <c r="BJ118" s="33">
        <f t="shared" si="98"/>
        <v>14766.659810777463</v>
      </c>
      <c r="BK118" s="33">
        <f t="shared" si="99"/>
        <v>81148.799776952161</v>
      </c>
      <c r="BL118" s="33">
        <f t="shared" si="100"/>
        <v>35583.440593416199</v>
      </c>
      <c r="BM118" s="33">
        <f t="shared" si="101"/>
        <v>55323.757453467355</v>
      </c>
      <c r="BN118" s="33">
        <f t="shared" si="102"/>
        <v>49232.864729648718</v>
      </c>
      <c r="BO118" s="33">
        <f t="shared" si="103"/>
        <v>48500.426357198034</v>
      </c>
      <c r="BP118" s="33">
        <f t="shared" si="104"/>
        <v>42560.907233300706</v>
      </c>
      <c r="BQ118" s="33">
        <f t="shared" si="105"/>
        <v>40755.541964885058</v>
      </c>
      <c r="BR118" s="33">
        <f t="shared" si="106"/>
        <v>43291.101007477802</v>
      </c>
      <c r="BS118" s="33">
        <f t="shared" si="107"/>
        <v>34659.760981920423</v>
      </c>
      <c r="BT118" s="33">
        <f t="shared" si="108"/>
        <v>28376.818715271867</v>
      </c>
      <c r="BU118" s="33">
        <f t="shared" si="109"/>
        <v>21372.248060987309</v>
      </c>
      <c r="BV118" s="33">
        <f t="shared" si="110"/>
        <v>15738.979320179271</v>
      </c>
      <c r="BW118" s="33">
        <f t="shared" si="111"/>
        <v>11311.257819737475</v>
      </c>
      <c r="BX118" s="33" t="e">
        <f t="shared" si="112"/>
        <v>#VALUE!</v>
      </c>
      <c r="BY118" s="33" t="e">
        <f t="shared" si="113"/>
        <v>#VALUE!</v>
      </c>
      <c r="BZ118" s="33" t="e">
        <f t="shared" si="114"/>
        <v>#VALUE!</v>
      </c>
      <c r="CA118" s="33" t="e">
        <f t="shared" si="115"/>
        <v>#VALUE!</v>
      </c>
      <c r="CB118" s="33" t="e">
        <f t="shared" si="116"/>
        <v>#VALUE!</v>
      </c>
      <c r="CC118" s="33" t="e">
        <f t="shared" si="117"/>
        <v>#VALUE!</v>
      </c>
      <c r="CD118" s="33" t="e">
        <f t="shared" si="118"/>
        <v>#VALUE!</v>
      </c>
      <c r="CE118" s="33" t="e">
        <f t="shared" si="119"/>
        <v>#VALUE!</v>
      </c>
      <c r="CF118" s="33" t="e">
        <f t="shared" si="120"/>
        <v>#VALUE!</v>
      </c>
    </row>
    <row r="119" spans="1:84" x14ac:dyDescent="0.3">
      <c r="A119" s="27" t="s">
        <v>31</v>
      </c>
      <c r="B119" s="27" t="s">
        <v>31</v>
      </c>
      <c r="C119" s="26"/>
      <c r="D119" s="29">
        <v>11388</v>
      </c>
      <c r="E119" s="29">
        <v>11317</v>
      </c>
      <c r="F119" s="29">
        <v>11506</v>
      </c>
      <c r="G119" s="29">
        <v>12546</v>
      </c>
      <c r="H119" s="29">
        <v>13374</v>
      </c>
      <c r="I119" s="29">
        <v>14555</v>
      </c>
      <c r="J119" s="29">
        <v>16559</v>
      </c>
      <c r="K119" s="29">
        <v>18879</v>
      </c>
      <c r="L119" s="51">
        <v>23009</v>
      </c>
      <c r="M119" s="51">
        <v>27551</v>
      </c>
      <c r="N119" s="51">
        <v>28217</v>
      </c>
      <c r="O119" s="51">
        <v>28005</v>
      </c>
      <c r="P119" s="29">
        <v>28871</v>
      </c>
      <c r="Q119" s="29">
        <v>29295</v>
      </c>
      <c r="R119" s="29">
        <v>28261</v>
      </c>
      <c r="S119" s="29">
        <v>32647</v>
      </c>
      <c r="T119" s="29">
        <v>36641</v>
      </c>
      <c r="U119" s="29">
        <v>39842</v>
      </c>
      <c r="V119" s="29">
        <v>44153</v>
      </c>
      <c r="W119" s="29">
        <v>49483</v>
      </c>
      <c r="X119" s="29">
        <v>54121</v>
      </c>
      <c r="Y119" s="29">
        <v>58877</v>
      </c>
      <c r="Z119" s="29">
        <v>64374</v>
      </c>
      <c r="AA119" s="30">
        <v>70086</v>
      </c>
      <c r="BH119" s="27" t="s">
        <v>43</v>
      </c>
      <c r="BI119" s="26"/>
      <c r="BJ119" s="29">
        <f t="shared" si="98"/>
        <v>231843.58288770035</v>
      </c>
      <c r="BK119" s="29">
        <f t="shared" si="99"/>
        <v>149062.97602216259</v>
      </c>
      <c r="BL119" s="29">
        <f t="shared" si="100"/>
        <v>119809.25399570024</v>
      </c>
      <c r="BM119" s="29">
        <f t="shared" si="101"/>
        <v>76007.932537642424</v>
      </c>
      <c r="BN119" s="29">
        <f t="shared" si="102"/>
        <v>67322.672392832115</v>
      </c>
      <c r="BO119" s="29">
        <f t="shared" si="103"/>
        <v>78825.921704357315</v>
      </c>
      <c r="BP119" s="29">
        <f t="shared" si="104"/>
        <v>87212.971879140488</v>
      </c>
      <c r="BQ119" s="29">
        <f t="shared" si="105"/>
        <v>62782.465279856886</v>
      </c>
      <c r="BR119" s="29">
        <f t="shared" si="106"/>
        <v>71876.979261218323</v>
      </c>
      <c r="BS119" s="29">
        <f t="shared" si="107"/>
        <v>55884.23053095684</v>
      </c>
      <c r="BT119" s="29">
        <f t="shared" si="108"/>
        <v>43068.102303203661</v>
      </c>
      <c r="BU119" s="29">
        <f t="shared" si="109"/>
        <v>30355.808359791437</v>
      </c>
      <c r="BV119" s="29">
        <f t="shared" si="110"/>
        <v>17025.502234084954</v>
      </c>
      <c r="BW119" s="29">
        <f t="shared" si="111"/>
        <v>10237.013089542206</v>
      </c>
      <c r="BX119" s="29" t="e">
        <f t="shared" si="112"/>
        <v>#VALUE!</v>
      </c>
      <c r="BY119" s="29" t="e">
        <f t="shared" si="113"/>
        <v>#VALUE!</v>
      </c>
      <c r="BZ119" s="29" t="e">
        <f t="shared" si="114"/>
        <v>#VALUE!</v>
      </c>
      <c r="CA119" s="29" t="e">
        <f t="shared" si="115"/>
        <v>#VALUE!</v>
      </c>
      <c r="CB119" s="29" t="e">
        <f t="shared" si="116"/>
        <v>#VALUE!</v>
      </c>
      <c r="CC119" s="29" t="e">
        <f t="shared" si="117"/>
        <v>#VALUE!</v>
      </c>
      <c r="CD119" s="29" t="e">
        <f t="shared" si="118"/>
        <v>#VALUE!</v>
      </c>
      <c r="CE119" s="29" t="e">
        <f t="shared" si="119"/>
        <v>#VALUE!</v>
      </c>
      <c r="CF119" s="29" t="e">
        <f t="shared" si="120"/>
        <v>#VALUE!</v>
      </c>
    </row>
    <row r="120" spans="1:84" x14ac:dyDescent="0.3">
      <c r="A120" s="27" t="s">
        <v>31</v>
      </c>
      <c r="B120" s="27" t="s">
        <v>31</v>
      </c>
      <c r="C120" s="26"/>
      <c r="D120" s="29">
        <v>11078</v>
      </c>
      <c r="E120" s="29">
        <v>11101</v>
      </c>
      <c r="F120" s="29">
        <v>11417</v>
      </c>
      <c r="G120" s="29">
        <v>12229</v>
      </c>
      <c r="H120" s="29">
        <v>13517</v>
      </c>
      <c r="I120" s="29">
        <v>15249</v>
      </c>
      <c r="J120" s="29">
        <v>17477</v>
      </c>
      <c r="K120" s="29">
        <v>21798</v>
      </c>
      <c r="L120" s="51">
        <v>26126</v>
      </c>
      <c r="M120" s="51">
        <v>30078</v>
      </c>
      <c r="N120" s="51">
        <v>32091</v>
      </c>
      <c r="O120" s="51">
        <v>33144</v>
      </c>
      <c r="P120" s="29">
        <v>34138</v>
      </c>
      <c r="Q120" s="29">
        <v>35307</v>
      </c>
      <c r="R120" s="29">
        <v>34427</v>
      </c>
      <c r="S120" s="29">
        <v>39736</v>
      </c>
      <c r="T120" s="29">
        <v>44706</v>
      </c>
      <c r="U120" s="29">
        <v>49996</v>
      </c>
      <c r="V120" s="29">
        <v>55684</v>
      </c>
      <c r="W120" s="29">
        <v>62461</v>
      </c>
      <c r="X120" s="29">
        <v>68029</v>
      </c>
      <c r="Y120" s="29">
        <v>74493</v>
      </c>
      <c r="Z120" s="29">
        <v>80437</v>
      </c>
      <c r="AA120" s="30">
        <v>86227</v>
      </c>
      <c r="BH120" s="27" t="s">
        <v>43</v>
      </c>
      <c r="BI120" s="26"/>
      <c r="BJ120" s="29">
        <f>AF82-$AF$85</f>
        <v>598643.58288770006</v>
      </c>
      <c r="BK120" s="29">
        <f>AG82-$AG$85</f>
        <v>657688.97071712231</v>
      </c>
      <c r="BL120" s="29">
        <f>AH82-$AH$85</f>
        <v>172981.24279121822</v>
      </c>
      <c r="BM120" s="29">
        <f>AI82-$AI$85</f>
        <v>64629.089158799041</v>
      </c>
      <c r="BN120" s="29">
        <f>AJ82-$AJ$85</f>
        <v>51232.352696878617</v>
      </c>
      <c r="BO120" s="29">
        <f>AK82-$AK$85</f>
        <v>40432.551600485203</v>
      </c>
      <c r="BP120" s="29">
        <f>AL82-$AL$85</f>
        <v>35974.306407829012</v>
      </c>
      <c r="BQ120" s="29">
        <f>AM82-$AM$85</f>
        <v>27411.281479233847</v>
      </c>
      <c r="BR120" s="29">
        <f>AN82-$AN$85</f>
        <v>22413.957333697315</v>
      </c>
      <c r="BS120" s="29">
        <f>AO82-$AO$85</f>
        <v>13875.245549695283</v>
      </c>
      <c r="BT120" s="29">
        <f>AP82-$AP$85</f>
        <v>9578.9417527714413</v>
      </c>
      <c r="BU120" s="29">
        <f>AQ82-$AQ$85</f>
        <v>4181.1154487362437</v>
      </c>
      <c r="BV120" s="29">
        <f>AR82-$AR$85</f>
        <v>906.0723945018708</v>
      </c>
      <c r="BW120" s="29">
        <f>AS82-$AS$85</f>
        <v>450.21078324728478</v>
      </c>
      <c r="BX120" s="29" t="e">
        <f>AT82-$AT$85</f>
        <v>#VALUE!</v>
      </c>
      <c r="BY120" s="29" t="e">
        <f>AU82-$AU$85</f>
        <v>#VALUE!</v>
      </c>
      <c r="BZ120" s="29" t="e">
        <f>AV82-$AV$85</f>
        <v>#VALUE!</v>
      </c>
      <c r="CA120" s="29" t="e">
        <f>AW82-$AW$85</f>
        <v>#VALUE!</v>
      </c>
      <c r="CB120" s="29" t="e">
        <f>AX82-$AX$85</f>
        <v>#VALUE!</v>
      </c>
      <c r="CC120" s="29" t="e">
        <f>AY82-$AY$85</f>
        <v>#VALUE!</v>
      </c>
      <c r="CD120" s="29" t="e">
        <f>AZ82-$AZ$85</f>
        <v>#VALUE!</v>
      </c>
      <c r="CE120" s="29" t="e">
        <f>BA82-$BA$85</f>
        <v>#VALUE!</v>
      </c>
      <c r="CF120" s="29" t="e">
        <f>BB82-$BB$85</f>
        <v>#VALUE!</v>
      </c>
    </row>
    <row r="121" spans="1:84" x14ac:dyDescent="0.3">
      <c r="A121" s="4" t="s">
        <v>32</v>
      </c>
      <c r="B121" s="4" t="s">
        <v>32</v>
      </c>
      <c r="C121" s="1"/>
      <c r="D121" s="2">
        <v>11058</v>
      </c>
      <c r="E121" s="2">
        <v>10940</v>
      </c>
      <c r="F121" s="2">
        <v>10793</v>
      </c>
      <c r="G121" s="2">
        <v>10719</v>
      </c>
      <c r="H121" s="2">
        <v>11119</v>
      </c>
      <c r="I121" s="2">
        <v>11276</v>
      </c>
      <c r="J121" s="2">
        <v>11685</v>
      </c>
      <c r="K121" s="2">
        <v>12002</v>
      </c>
      <c r="L121" s="2">
        <v>12084</v>
      </c>
      <c r="M121" s="2">
        <v>12778</v>
      </c>
      <c r="N121" s="2">
        <v>13449</v>
      </c>
      <c r="O121" s="2">
        <v>14253</v>
      </c>
      <c r="P121" s="2">
        <v>17132</v>
      </c>
      <c r="Q121" s="2">
        <v>19773</v>
      </c>
      <c r="R121" s="2">
        <v>21388</v>
      </c>
      <c r="S121" s="2">
        <v>25737</v>
      </c>
      <c r="T121" s="2">
        <v>30694</v>
      </c>
      <c r="U121" s="2">
        <v>36239</v>
      </c>
      <c r="V121" s="2">
        <v>40946</v>
      </c>
      <c r="W121" s="2">
        <v>47600</v>
      </c>
      <c r="X121" s="2">
        <v>53062</v>
      </c>
      <c r="Y121" s="2">
        <v>59245</v>
      </c>
      <c r="Z121" s="2">
        <v>63962</v>
      </c>
      <c r="AA121" s="3">
        <v>69840</v>
      </c>
      <c r="BH121" s="27" t="s">
        <v>43</v>
      </c>
      <c r="BI121" s="26"/>
      <c r="BJ121" s="29">
        <f>AF83-$AF$85</f>
        <v>105389.037433155</v>
      </c>
      <c r="BK121" s="29">
        <f>AG83-$AG$85</f>
        <v>347256.73628488817</v>
      </c>
      <c r="BL121" s="29">
        <f>AH83-$AH$85</f>
        <v>199803.22081319621</v>
      </c>
      <c r="BM121" s="29">
        <f>AI83-$AI$85</f>
        <v>83949.318225506984</v>
      </c>
      <c r="BN121" s="29">
        <f>AJ83-$AJ$85</f>
        <v>69879.394543920484</v>
      </c>
      <c r="BO121" s="29">
        <f>AK83-$AK$85</f>
        <v>56164.953652214979</v>
      </c>
      <c r="BP121" s="29">
        <f>AL83-$AL$85</f>
        <v>56671.121311675161</v>
      </c>
      <c r="BQ121" s="29">
        <f>AM83-$AM$85</f>
        <v>40641.281479233832</v>
      </c>
      <c r="BR121" s="29">
        <f>AN83-$AN$85</f>
        <v>28797.586595060948</v>
      </c>
      <c r="BS121" s="29">
        <f>AO83-$AO$85</f>
        <v>21233.266860563996</v>
      </c>
      <c r="BT121" s="29">
        <f>AP83-$AP$85</f>
        <v>12571.018602475406</v>
      </c>
      <c r="BU121" s="29">
        <f>AQ83-$AQ$85</f>
        <v>8606.6520780119645</v>
      </c>
      <c r="BV121" s="29">
        <f>AR83-$AR$85</f>
        <v>4344.3617032842858</v>
      </c>
      <c r="BW121" s="29">
        <f>AS83-$AS$85</f>
        <v>1492.0770139673086</v>
      </c>
      <c r="BX121" s="29" t="e">
        <f>AT83-$AT$85</f>
        <v>#VALUE!</v>
      </c>
      <c r="BY121" s="29" t="e">
        <f>AU83-$AU$85</f>
        <v>#VALUE!</v>
      </c>
      <c r="BZ121" s="29" t="e">
        <f>AV83-$AV$85</f>
        <v>#VALUE!</v>
      </c>
      <c r="CA121" s="29" t="e">
        <f>AW83-$AW$85</f>
        <v>#VALUE!</v>
      </c>
      <c r="CB121" s="29" t="e">
        <f>AX83-$AX$85</f>
        <v>#VALUE!</v>
      </c>
      <c r="CC121" s="29" t="e">
        <f>AY83-$AY$85</f>
        <v>#VALUE!</v>
      </c>
      <c r="CD121" s="29" t="e">
        <f>AZ83-$AZ$85</f>
        <v>#VALUE!</v>
      </c>
      <c r="CE121" s="29" t="e">
        <f>BA83-$BA$85</f>
        <v>#VALUE!</v>
      </c>
      <c r="CF121" s="29" t="e">
        <f>BB83-$BB$85</f>
        <v>#VALUE!</v>
      </c>
    </row>
    <row r="122" spans="1:84" x14ac:dyDescent="0.3">
      <c r="A122" s="4" t="s">
        <v>32</v>
      </c>
      <c r="B122" s="4" t="s">
        <v>32</v>
      </c>
      <c r="C122" s="1"/>
      <c r="D122" s="2">
        <v>11029</v>
      </c>
      <c r="E122" s="2">
        <v>11355</v>
      </c>
      <c r="F122" s="2">
        <v>10790</v>
      </c>
      <c r="G122" s="2">
        <v>10567</v>
      </c>
      <c r="H122" s="2">
        <v>10963</v>
      </c>
      <c r="I122" s="2">
        <v>11007</v>
      </c>
      <c r="J122" s="2">
        <v>11133</v>
      </c>
      <c r="K122" s="2">
        <v>11376</v>
      </c>
      <c r="L122" s="2">
        <v>11621</v>
      </c>
      <c r="M122" s="2">
        <v>11627</v>
      </c>
      <c r="N122" s="2">
        <v>12063</v>
      </c>
      <c r="O122" s="2">
        <v>12683</v>
      </c>
      <c r="P122" s="2">
        <v>14865</v>
      </c>
      <c r="Q122" s="2">
        <v>15702</v>
      </c>
      <c r="R122" s="2">
        <v>16766</v>
      </c>
      <c r="S122" s="2">
        <v>21571</v>
      </c>
      <c r="T122" s="2">
        <v>25641</v>
      </c>
      <c r="U122" s="2">
        <v>29452</v>
      </c>
      <c r="V122" s="2">
        <v>34187</v>
      </c>
      <c r="W122" s="2">
        <v>40149</v>
      </c>
      <c r="X122" s="2">
        <v>44605</v>
      </c>
      <c r="Y122" s="2">
        <v>50634</v>
      </c>
      <c r="Z122" s="2">
        <v>56815</v>
      </c>
      <c r="AA122" s="3">
        <v>61247</v>
      </c>
      <c r="BH122" s="27" t="s">
        <v>43</v>
      </c>
      <c r="BI122" s="26"/>
      <c r="BJ122" s="29">
        <f>AF84-$AF$85</f>
        <v>391129.29717341444</v>
      </c>
      <c r="BK122" s="29">
        <f>AG84-$AG$85</f>
        <v>170994.0105049212</v>
      </c>
      <c r="BL122" s="29">
        <f>AH84-$AH$85</f>
        <v>148431.69871827014</v>
      </c>
      <c r="BM122" s="29">
        <f>AI84-$AI$85</f>
        <v>66475.243004952878</v>
      </c>
      <c r="BN122" s="29">
        <f>AJ84-$AJ$85</f>
        <v>89884.817191448397</v>
      </c>
      <c r="BO122" s="29">
        <f>AK84-$AK$85</f>
        <v>85690.167608765332</v>
      </c>
      <c r="BP122" s="29">
        <f>AL84-$AL$85</f>
        <v>83241.138794192622</v>
      </c>
      <c r="BQ122" s="29">
        <f>AM84-$AM$85</f>
        <v>68800.864812567161</v>
      </c>
      <c r="BR122" s="29">
        <f>AN84-$AN$85</f>
        <v>55786.222958697326</v>
      </c>
      <c r="BS122" s="29">
        <f>AO84-$AO$85</f>
        <v>44542.753641279392</v>
      </c>
      <c r="BT122" s="29">
        <f>AP84-$AP$85</f>
        <v>31828.884581027523</v>
      </c>
      <c r="BU122" s="29">
        <f>AQ84-$AQ$85</f>
        <v>23472.706017088429</v>
      </c>
      <c r="BV122" s="29">
        <f>AR84-$AR$85</f>
        <v>12399.716017959159</v>
      </c>
      <c r="BW122" s="29">
        <f>AS84-$AS$85</f>
        <v>7248.373462673122</v>
      </c>
      <c r="BX122" s="29" t="e">
        <f>AT84-$AT$85</f>
        <v>#VALUE!</v>
      </c>
      <c r="BY122" s="29" t="e">
        <f>AU84-$AU$85</f>
        <v>#VALUE!</v>
      </c>
      <c r="BZ122" s="29" t="e">
        <f>AV84-$AV$85</f>
        <v>#VALUE!</v>
      </c>
      <c r="CA122" s="29" t="e">
        <f>AW84-$AW$85</f>
        <v>#VALUE!</v>
      </c>
      <c r="CB122" s="29" t="e">
        <f>AX84-$AX$85</f>
        <v>#VALUE!</v>
      </c>
      <c r="CC122" s="29" t="e">
        <f>AY84-$AY$85</f>
        <v>#VALUE!</v>
      </c>
      <c r="CD122" s="29" t="e">
        <f>AZ84-$AZ$85</f>
        <v>#VALUE!</v>
      </c>
      <c r="CE122" s="29" t="e">
        <f>BA84-$BA$85</f>
        <v>#VALUE!</v>
      </c>
      <c r="CF122" s="29" t="e">
        <f>BB84-$BB$85</f>
        <v>#VALUE!</v>
      </c>
    </row>
    <row r="123" spans="1:84" x14ac:dyDescent="0.3">
      <c r="A123" s="4" t="s">
        <v>32</v>
      </c>
      <c r="B123" s="4" t="s">
        <v>32</v>
      </c>
      <c r="C123" s="1"/>
      <c r="D123" s="2">
        <v>11340</v>
      </c>
      <c r="E123" s="2">
        <v>11324</v>
      </c>
      <c r="F123" s="2">
        <v>10815</v>
      </c>
      <c r="G123" s="2">
        <v>10790</v>
      </c>
      <c r="H123" s="2">
        <v>10945</v>
      </c>
      <c r="I123" s="2">
        <v>11185</v>
      </c>
      <c r="J123" s="2">
        <v>11348</v>
      </c>
      <c r="K123" s="2">
        <v>11417</v>
      </c>
      <c r="L123" s="2">
        <v>11324</v>
      </c>
      <c r="M123" s="2">
        <v>11324</v>
      </c>
      <c r="N123" s="2">
        <v>11783</v>
      </c>
      <c r="O123" s="2">
        <v>11920</v>
      </c>
      <c r="P123" s="2">
        <v>13308</v>
      </c>
      <c r="Q123" s="2">
        <v>14700</v>
      </c>
      <c r="R123" s="2">
        <v>15116</v>
      </c>
      <c r="S123" s="2">
        <v>19418</v>
      </c>
      <c r="T123" s="2">
        <v>23577</v>
      </c>
      <c r="U123" s="2">
        <v>27263</v>
      </c>
      <c r="V123" s="2">
        <v>31304</v>
      </c>
      <c r="W123" s="2">
        <v>36041</v>
      </c>
      <c r="X123" s="2">
        <v>40470</v>
      </c>
      <c r="Y123" s="2">
        <v>45501</v>
      </c>
      <c r="Z123" s="2">
        <v>51591</v>
      </c>
      <c r="AA123" s="3">
        <v>56312</v>
      </c>
    </row>
    <row r="124" spans="1:84" x14ac:dyDescent="0.3">
      <c r="A124" s="32" t="s">
        <v>32</v>
      </c>
      <c r="B124" s="32" t="s">
        <v>32</v>
      </c>
      <c r="C124" s="31"/>
      <c r="D124" s="33">
        <v>11533</v>
      </c>
      <c r="E124" s="33">
        <v>11198</v>
      </c>
      <c r="F124" s="33">
        <v>10615</v>
      </c>
      <c r="G124" s="33">
        <v>10869</v>
      </c>
      <c r="H124" s="33">
        <v>11025</v>
      </c>
      <c r="I124" s="33">
        <v>11502</v>
      </c>
      <c r="J124" s="33">
        <v>11635</v>
      </c>
      <c r="K124" s="33">
        <v>11996</v>
      </c>
      <c r="L124" s="2">
        <v>11833</v>
      </c>
      <c r="M124" s="2">
        <v>11638</v>
      </c>
      <c r="N124" s="2">
        <v>11776</v>
      </c>
      <c r="O124" s="2">
        <v>11756</v>
      </c>
      <c r="P124" s="2">
        <v>13286</v>
      </c>
      <c r="Q124" s="33">
        <v>14784</v>
      </c>
      <c r="R124" s="33">
        <v>15233</v>
      </c>
      <c r="S124" s="33">
        <v>19871</v>
      </c>
      <c r="T124" s="33">
        <v>22924</v>
      </c>
      <c r="U124" s="33">
        <v>26719</v>
      </c>
      <c r="V124" s="33">
        <v>30126</v>
      </c>
      <c r="W124" s="33">
        <v>34699</v>
      </c>
      <c r="X124" s="33">
        <v>38705</v>
      </c>
      <c r="Y124" s="33">
        <v>45493</v>
      </c>
      <c r="Z124" s="33">
        <v>48883</v>
      </c>
      <c r="AA124" s="34">
        <v>55027</v>
      </c>
    </row>
    <row r="125" spans="1:84" x14ac:dyDescent="0.3">
      <c r="A125" s="27" t="s">
        <v>33</v>
      </c>
      <c r="B125" s="27" t="s">
        <v>33</v>
      </c>
      <c r="C125" s="26"/>
      <c r="D125" s="29">
        <v>11418</v>
      </c>
      <c r="E125" s="29">
        <v>11085</v>
      </c>
      <c r="F125" s="29">
        <v>10875</v>
      </c>
      <c r="G125" s="29">
        <v>10724</v>
      </c>
      <c r="H125" s="29">
        <v>10978</v>
      </c>
      <c r="I125" s="29">
        <v>11021</v>
      </c>
      <c r="J125" s="29">
        <v>11740</v>
      </c>
      <c r="K125" s="29">
        <v>12208</v>
      </c>
      <c r="L125" s="51">
        <v>11996</v>
      </c>
      <c r="M125" s="51">
        <v>12049</v>
      </c>
      <c r="N125" s="51">
        <v>12231</v>
      </c>
      <c r="O125" s="51">
        <v>12098</v>
      </c>
      <c r="P125" s="51">
        <v>11687</v>
      </c>
      <c r="Q125" s="51">
        <v>12423</v>
      </c>
      <c r="R125" s="29">
        <v>12119</v>
      </c>
      <c r="S125" s="29">
        <v>15150</v>
      </c>
      <c r="T125" s="29">
        <v>17065</v>
      </c>
      <c r="U125" s="29">
        <v>20793</v>
      </c>
      <c r="V125" s="29">
        <v>23502</v>
      </c>
      <c r="W125" s="29">
        <v>28307</v>
      </c>
      <c r="X125" s="29">
        <v>31721</v>
      </c>
      <c r="Y125" s="29">
        <v>35986</v>
      </c>
      <c r="Z125" s="29">
        <v>41469</v>
      </c>
      <c r="AA125" s="30">
        <v>46751</v>
      </c>
    </row>
    <row r="126" spans="1:84" x14ac:dyDescent="0.3">
      <c r="A126" s="27" t="s">
        <v>33</v>
      </c>
      <c r="B126" s="27" t="s">
        <v>33</v>
      </c>
      <c r="C126" s="26"/>
      <c r="D126" s="29">
        <v>11019</v>
      </c>
      <c r="E126" s="29">
        <v>10758</v>
      </c>
      <c r="F126" s="29">
        <v>10848</v>
      </c>
      <c r="G126" s="29">
        <v>10895</v>
      </c>
      <c r="H126" s="29">
        <v>11223</v>
      </c>
      <c r="I126" s="29">
        <v>11111</v>
      </c>
      <c r="J126" s="29">
        <v>11547</v>
      </c>
      <c r="K126" s="29">
        <v>11901</v>
      </c>
      <c r="L126" s="51">
        <v>11740</v>
      </c>
      <c r="M126" s="51">
        <v>11386</v>
      </c>
      <c r="N126" s="51">
        <v>11299</v>
      </c>
      <c r="O126" s="51">
        <v>12046</v>
      </c>
      <c r="P126" s="51">
        <v>12699</v>
      </c>
      <c r="Q126" s="51">
        <v>13366</v>
      </c>
      <c r="R126" s="29">
        <v>13666</v>
      </c>
      <c r="S126" s="29">
        <v>17614</v>
      </c>
      <c r="T126" s="29">
        <v>20681</v>
      </c>
      <c r="U126" s="29">
        <v>24089</v>
      </c>
      <c r="V126" s="29">
        <v>27406</v>
      </c>
      <c r="W126" s="29">
        <v>30489</v>
      </c>
      <c r="X126" s="29">
        <v>35636</v>
      </c>
      <c r="Y126" s="29">
        <v>39860</v>
      </c>
      <c r="Z126" s="29">
        <v>45268</v>
      </c>
      <c r="AA126" s="30">
        <v>49643</v>
      </c>
    </row>
    <row r="127" spans="1:84" x14ac:dyDescent="0.3">
      <c r="A127" s="27" t="s">
        <v>33</v>
      </c>
      <c r="B127" s="27" t="s">
        <v>33</v>
      </c>
      <c r="C127" s="26"/>
      <c r="D127" s="29">
        <v>10936</v>
      </c>
      <c r="E127" s="29">
        <v>10885</v>
      </c>
      <c r="F127" s="29">
        <v>10784</v>
      </c>
      <c r="G127" s="29">
        <v>11103</v>
      </c>
      <c r="H127" s="29">
        <v>10908</v>
      </c>
      <c r="I127" s="29">
        <v>11446</v>
      </c>
      <c r="J127" s="29">
        <v>11766</v>
      </c>
      <c r="K127" s="29">
        <v>11127</v>
      </c>
      <c r="L127" s="51">
        <v>11076</v>
      </c>
      <c r="M127" s="51">
        <v>11395</v>
      </c>
      <c r="N127" s="51">
        <v>11617</v>
      </c>
      <c r="O127" s="51">
        <v>12335</v>
      </c>
      <c r="P127" s="51">
        <v>13584</v>
      </c>
      <c r="Q127" s="51">
        <v>15081</v>
      </c>
      <c r="R127" s="29">
        <v>15767</v>
      </c>
      <c r="S127" s="29">
        <v>20412</v>
      </c>
      <c r="T127" s="29">
        <v>23656</v>
      </c>
      <c r="U127" s="29">
        <v>27011</v>
      </c>
      <c r="V127" s="29">
        <v>30238</v>
      </c>
      <c r="W127" s="29">
        <v>34215</v>
      </c>
      <c r="X127" s="29">
        <v>39030</v>
      </c>
      <c r="Y127" s="29">
        <v>43908</v>
      </c>
      <c r="Z127" s="29">
        <v>48038</v>
      </c>
      <c r="AA127" s="30">
        <v>52797</v>
      </c>
    </row>
    <row r="128" spans="1:84" x14ac:dyDescent="0.3">
      <c r="A128" s="27" t="s">
        <v>33</v>
      </c>
      <c r="B128" s="27" t="s">
        <v>33</v>
      </c>
      <c r="C128" s="26"/>
      <c r="D128" s="29">
        <v>8888</v>
      </c>
      <c r="E128" s="29">
        <v>8984</v>
      </c>
      <c r="F128" s="29">
        <v>8780</v>
      </c>
      <c r="G128" s="29">
        <v>8863</v>
      </c>
      <c r="H128" s="29">
        <v>9166</v>
      </c>
      <c r="I128" s="29">
        <v>8841</v>
      </c>
      <c r="J128" s="29">
        <v>9110</v>
      </c>
      <c r="K128" s="29">
        <v>9342</v>
      </c>
      <c r="L128" s="51">
        <v>9007</v>
      </c>
      <c r="M128" s="51">
        <v>9198</v>
      </c>
      <c r="N128" s="51">
        <v>9297</v>
      </c>
      <c r="O128" s="51">
        <v>8871</v>
      </c>
      <c r="P128" s="51">
        <v>9147</v>
      </c>
      <c r="Q128" s="51">
        <v>8905</v>
      </c>
      <c r="R128" s="29">
        <v>7240</v>
      </c>
      <c r="S128" s="29">
        <v>8889</v>
      </c>
      <c r="T128" s="29">
        <v>9042</v>
      </c>
      <c r="U128" s="29">
        <v>8749</v>
      </c>
      <c r="V128" s="29">
        <v>9322</v>
      </c>
      <c r="W128" s="29">
        <v>8763</v>
      </c>
      <c r="X128" s="29">
        <v>8875</v>
      </c>
      <c r="Y128" s="29">
        <v>9151</v>
      </c>
      <c r="Z128" s="29">
        <v>8650</v>
      </c>
      <c r="AA128" s="30">
        <v>8993</v>
      </c>
    </row>
    <row r="129" spans="1:27" x14ac:dyDescent="0.3">
      <c r="A129" s="4" t="s">
        <v>34</v>
      </c>
      <c r="B129" s="4" t="s">
        <v>34</v>
      </c>
      <c r="C129" s="1"/>
      <c r="D129" s="2">
        <v>11254</v>
      </c>
      <c r="E129" s="2">
        <v>10970</v>
      </c>
      <c r="F129" s="2">
        <v>10945</v>
      </c>
      <c r="G129" s="2">
        <v>10942</v>
      </c>
      <c r="H129" s="2">
        <v>11386</v>
      </c>
      <c r="I129" s="2">
        <v>11547</v>
      </c>
      <c r="J129" s="2">
        <v>12357</v>
      </c>
      <c r="K129" s="2">
        <v>12241</v>
      </c>
      <c r="L129" s="2">
        <v>11482</v>
      </c>
      <c r="M129" s="2">
        <v>11875</v>
      </c>
      <c r="N129" s="2">
        <v>12200</v>
      </c>
      <c r="O129" s="2">
        <v>12847</v>
      </c>
      <c r="P129" s="2">
        <v>14112</v>
      </c>
      <c r="Q129" s="2">
        <v>15397</v>
      </c>
      <c r="R129" s="2">
        <v>15437</v>
      </c>
      <c r="S129" s="2">
        <v>19751</v>
      </c>
      <c r="T129" s="2">
        <v>22953</v>
      </c>
      <c r="U129" s="2">
        <v>26238</v>
      </c>
      <c r="V129" s="2">
        <v>30263</v>
      </c>
      <c r="W129" s="2">
        <v>34041</v>
      </c>
      <c r="X129" s="2">
        <v>38820</v>
      </c>
      <c r="Y129" s="2">
        <v>42845</v>
      </c>
      <c r="Z129" s="2">
        <v>46649</v>
      </c>
      <c r="AA129" s="3">
        <v>50740</v>
      </c>
    </row>
    <row r="130" spans="1:27" x14ac:dyDescent="0.3">
      <c r="A130" s="4" t="s">
        <v>34</v>
      </c>
      <c r="B130" s="4" t="s">
        <v>34</v>
      </c>
      <c r="C130" s="1"/>
      <c r="D130" s="2">
        <v>11212</v>
      </c>
      <c r="E130" s="2">
        <v>11163</v>
      </c>
      <c r="F130" s="2">
        <v>10439</v>
      </c>
      <c r="G130" s="2">
        <v>11009</v>
      </c>
      <c r="H130" s="2">
        <v>11182</v>
      </c>
      <c r="I130" s="2">
        <v>11313</v>
      </c>
      <c r="J130" s="2">
        <v>11589</v>
      </c>
      <c r="K130" s="2">
        <v>11853</v>
      </c>
      <c r="L130" s="2">
        <v>11896</v>
      </c>
      <c r="M130" s="2">
        <v>11548</v>
      </c>
      <c r="N130" s="2">
        <v>11719</v>
      </c>
      <c r="O130" s="2">
        <v>11603</v>
      </c>
      <c r="P130" s="2">
        <v>12410</v>
      </c>
      <c r="Q130" s="2">
        <v>12688</v>
      </c>
      <c r="R130" s="2">
        <v>13174</v>
      </c>
      <c r="S130" s="2">
        <v>17693</v>
      </c>
      <c r="T130" s="2">
        <v>19861</v>
      </c>
      <c r="U130" s="2">
        <v>23312</v>
      </c>
      <c r="V130" s="2">
        <v>26254</v>
      </c>
      <c r="W130" s="2">
        <v>30700</v>
      </c>
      <c r="X130" s="2">
        <v>33837</v>
      </c>
      <c r="Y130" s="2">
        <v>38993</v>
      </c>
      <c r="Z130" s="2">
        <v>42969</v>
      </c>
      <c r="AA130" s="3">
        <v>48107</v>
      </c>
    </row>
    <row r="131" spans="1:27" x14ac:dyDescent="0.3">
      <c r="A131" s="4" t="s">
        <v>34</v>
      </c>
      <c r="B131" s="4" t="s">
        <v>34</v>
      </c>
      <c r="C131" s="1"/>
      <c r="D131" s="2">
        <v>11268</v>
      </c>
      <c r="E131" s="2">
        <v>10789</v>
      </c>
      <c r="F131" s="2">
        <v>10912</v>
      </c>
      <c r="G131" s="2">
        <v>10889</v>
      </c>
      <c r="H131" s="2">
        <v>11372</v>
      </c>
      <c r="I131" s="2">
        <v>11914</v>
      </c>
      <c r="J131" s="2">
        <v>12608</v>
      </c>
      <c r="K131" s="2">
        <v>12767</v>
      </c>
      <c r="L131" s="2">
        <v>13045</v>
      </c>
      <c r="M131" s="2">
        <v>12810</v>
      </c>
      <c r="N131" s="2">
        <v>12696</v>
      </c>
      <c r="O131" s="2">
        <v>12395</v>
      </c>
      <c r="P131" s="2">
        <v>13132</v>
      </c>
      <c r="Q131" s="2">
        <v>13777</v>
      </c>
      <c r="R131" s="2">
        <v>13927</v>
      </c>
      <c r="S131" s="2">
        <v>17762</v>
      </c>
      <c r="T131" s="2">
        <v>21011</v>
      </c>
      <c r="U131" s="2">
        <v>24358</v>
      </c>
      <c r="V131" s="2">
        <v>28225</v>
      </c>
      <c r="W131" s="2">
        <v>32291</v>
      </c>
      <c r="X131" s="2">
        <v>35953</v>
      </c>
      <c r="Y131" s="2">
        <v>40404</v>
      </c>
      <c r="Z131" s="2">
        <v>44801</v>
      </c>
      <c r="AA131" s="3">
        <v>50566</v>
      </c>
    </row>
    <row r="132" spans="1:27" x14ac:dyDescent="0.3">
      <c r="A132" s="4" t="s">
        <v>34</v>
      </c>
      <c r="B132" s="4" t="s">
        <v>34</v>
      </c>
      <c r="C132" s="1"/>
      <c r="D132" s="2">
        <v>10674</v>
      </c>
      <c r="E132" s="2">
        <v>10760</v>
      </c>
      <c r="F132" s="2">
        <v>10994</v>
      </c>
      <c r="G132" s="2">
        <v>11014</v>
      </c>
      <c r="H132" s="2">
        <v>11506</v>
      </c>
      <c r="I132" s="2">
        <v>11471</v>
      </c>
      <c r="J132" s="2">
        <v>12326</v>
      </c>
      <c r="K132" s="2">
        <v>12678</v>
      </c>
      <c r="L132" s="2">
        <v>12910</v>
      </c>
      <c r="M132" s="2">
        <v>12980</v>
      </c>
      <c r="N132" s="2">
        <v>13167</v>
      </c>
      <c r="O132" s="2">
        <v>13924</v>
      </c>
      <c r="P132" s="2">
        <v>15260</v>
      </c>
      <c r="Q132" s="2">
        <v>16281</v>
      </c>
      <c r="R132" s="2">
        <v>16978</v>
      </c>
      <c r="S132" s="2">
        <v>21908</v>
      </c>
      <c r="T132" s="2">
        <v>25843</v>
      </c>
      <c r="U132" s="2">
        <v>30633</v>
      </c>
      <c r="V132" s="2">
        <v>35496</v>
      </c>
      <c r="W132" s="2">
        <v>40321</v>
      </c>
      <c r="X132" s="2">
        <v>46193</v>
      </c>
      <c r="Y132" s="2">
        <v>52510</v>
      </c>
      <c r="Z132" s="2">
        <v>57441</v>
      </c>
      <c r="AA132" s="3">
        <v>64123</v>
      </c>
    </row>
    <row r="133" spans="1:27" x14ac:dyDescent="0.3">
      <c r="A133" s="27" t="s">
        <v>35</v>
      </c>
      <c r="B133" s="27" t="s">
        <v>35</v>
      </c>
      <c r="C133" s="26"/>
      <c r="D133" s="29">
        <v>11507</v>
      </c>
      <c r="E133" s="29">
        <v>11167</v>
      </c>
      <c r="F133" s="29">
        <v>11094</v>
      </c>
      <c r="G133" s="29">
        <v>11545</v>
      </c>
      <c r="H133" s="29">
        <v>11702</v>
      </c>
      <c r="I133" s="29">
        <v>12291</v>
      </c>
      <c r="J133" s="29">
        <v>12541</v>
      </c>
      <c r="K133" s="29">
        <v>12874</v>
      </c>
      <c r="L133" s="51">
        <v>13285</v>
      </c>
      <c r="M133" s="51">
        <v>13792</v>
      </c>
      <c r="N133" s="51">
        <v>14206</v>
      </c>
      <c r="O133" s="51">
        <v>14953</v>
      </c>
      <c r="P133" s="51">
        <v>15429</v>
      </c>
      <c r="Q133" s="51">
        <v>17006</v>
      </c>
      <c r="R133" s="51">
        <v>16162</v>
      </c>
      <c r="S133" s="51">
        <v>21897</v>
      </c>
      <c r="T133" s="51">
        <v>26040</v>
      </c>
      <c r="U133" s="51">
        <v>30611</v>
      </c>
      <c r="V133" s="29">
        <v>36234</v>
      </c>
      <c r="W133" s="29">
        <v>39499</v>
      </c>
      <c r="X133" s="29">
        <v>44645</v>
      </c>
      <c r="Y133" s="29">
        <v>47650</v>
      </c>
      <c r="Z133" s="29">
        <v>50356</v>
      </c>
      <c r="AA133" s="30">
        <v>53715</v>
      </c>
    </row>
    <row r="134" spans="1:27" x14ac:dyDescent="0.3">
      <c r="A134" s="27" t="s">
        <v>35</v>
      </c>
      <c r="B134" s="27" t="s">
        <v>35</v>
      </c>
      <c r="C134" s="26"/>
      <c r="D134" s="29">
        <v>11318</v>
      </c>
      <c r="E134" s="29">
        <v>11156</v>
      </c>
      <c r="F134" s="29">
        <v>11314</v>
      </c>
      <c r="G134" s="29">
        <v>12041</v>
      </c>
      <c r="H134" s="29">
        <v>11992</v>
      </c>
      <c r="I134" s="29">
        <v>12617</v>
      </c>
      <c r="J134" s="29">
        <v>13395</v>
      </c>
      <c r="K134" s="29">
        <v>14058</v>
      </c>
      <c r="L134" s="51">
        <v>14977</v>
      </c>
      <c r="M134" s="51">
        <v>17020</v>
      </c>
      <c r="N134" s="51">
        <v>18907</v>
      </c>
      <c r="O134" s="51">
        <v>21253</v>
      </c>
      <c r="P134" s="51">
        <v>24642</v>
      </c>
      <c r="Q134" s="51">
        <v>26915</v>
      </c>
      <c r="R134" s="51">
        <v>26111</v>
      </c>
      <c r="S134" s="51">
        <v>31423</v>
      </c>
      <c r="T134" s="51">
        <v>33630</v>
      </c>
      <c r="U134" s="51">
        <v>37267</v>
      </c>
      <c r="V134" s="29">
        <v>40062</v>
      </c>
      <c r="W134" s="29">
        <v>45331</v>
      </c>
      <c r="X134" s="29">
        <v>50074</v>
      </c>
      <c r="Y134" s="29">
        <v>55592</v>
      </c>
      <c r="Z134" s="29">
        <v>61461</v>
      </c>
      <c r="AA134" s="30">
        <v>66541</v>
      </c>
    </row>
    <row r="135" spans="1:27" x14ac:dyDescent="0.3">
      <c r="A135" s="27" t="s">
        <v>35</v>
      </c>
      <c r="B135" s="27" t="s">
        <v>35</v>
      </c>
      <c r="C135" s="26"/>
      <c r="D135" s="29">
        <v>11231</v>
      </c>
      <c r="E135" s="29">
        <v>11253</v>
      </c>
      <c r="F135" s="29">
        <v>11210</v>
      </c>
      <c r="G135" s="29">
        <v>11546</v>
      </c>
      <c r="H135" s="29">
        <v>12007</v>
      </c>
      <c r="I135" s="29">
        <v>12118</v>
      </c>
      <c r="J135" s="29">
        <v>12441</v>
      </c>
      <c r="K135" s="29">
        <v>12764</v>
      </c>
      <c r="L135" s="51">
        <v>12566</v>
      </c>
      <c r="M135" s="51">
        <v>12894</v>
      </c>
      <c r="N135" s="51">
        <v>12945</v>
      </c>
      <c r="O135" s="51">
        <v>13309</v>
      </c>
      <c r="P135" s="51">
        <v>13448</v>
      </c>
      <c r="Q135" s="51">
        <v>14395</v>
      </c>
      <c r="R135" s="51">
        <v>12847</v>
      </c>
      <c r="S135" s="51">
        <v>15814</v>
      </c>
      <c r="T135" s="51">
        <v>17094</v>
      </c>
      <c r="U135" s="51">
        <v>19931</v>
      </c>
      <c r="V135" s="29">
        <v>22927</v>
      </c>
      <c r="W135" s="29">
        <v>27025</v>
      </c>
      <c r="X135" s="29">
        <v>31327</v>
      </c>
      <c r="Y135" s="29">
        <v>35720</v>
      </c>
      <c r="Z135" s="29">
        <v>38685</v>
      </c>
      <c r="AA135" s="30">
        <v>42209</v>
      </c>
    </row>
    <row r="136" spans="1:27" x14ac:dyDescent="0.3">
      <c r="A136" s="27" t="s">
        <v>35</v>
      </c>
      <c r="B136" s="27" t="s">
        <v>35</v>
      </c>
      <c r="C136" s="26"/>
      <c r="D136" s="29">
        <v>11277</v>
      </c>
      <c r="E136" s="29">
        <v>11299</v>
      </c>
      <c r="F136" s="29">
        <v>11254</v>
      </c>
      <c r="G136" s="29">
        <v>11668</v>
      </c>
      <c r="H136" s="29">
        <v>11447</v>
      </c>
      <c r="I136" s="29">
        <v>11791</v>
      </c>
      <c r="J136" s="29">
        <v>12260</v>
      </c>
      <c r="K136" s="29">
        <v>12571</v>
      </c>
      <c r="L136" s="51">
        <v>13009</v>
      </c>
      <c r="M136" s="51">
        <v>13371</v>
      </c>
      <c r="N136" s="51">
        <v>14000</v>
      </c>
      <c r="O136" s="51">
        <v>14303</v>
      </c>
      <c r="P136" s="51">
        <v>15086</v>
      </c>
      <c r="Q136" s="51">
        <v>16218</v>
      </c>
      <c r="R136" s="51">
        <v>16625</v>
      </c>
      <c r="S136" s="51">
        <v>20719</v>
      </c>
      <c r="T136" s="51">
        <v>24887</v>
      </c>
      <c r="U136" s="51">
        <v>28602</v>
      </c>
      <c r="V136" s="29">
        <v>32861</v>
      </c>
      <c r="W136" s="29">
        <v>35296</v>
      </c>
      <c r="X136" s="29">
        <v>38868</v>
      </c>
      <c r="Y136" s="29">
        <v>41792</v>
      </c>
      <c r="Z136" s="29">
        <v>44796</v>
      </c>
      <c r="AA136" s="30">
        <v>49092</v>
      </c>
    </row>
    <row r="137" spans="1:27" x14ac:dyDescent="0.3">
      <c r="A137" s="4" t="s">
        <v>36</v>
      </c>
      <c r="B137" s="4" t="s">
        <v>36</v>
      </c>
      <c r="C137" s="1"/>
      <c r="D137" s="2">
        <v>11287</v>
      </c>
      <c r="E137" s="2">
        <v>11367</v>
      </c>
      <c r="F137" s="2">
        <v>11756</v>
      </c>
      <c r="G137" s="2">
        <v>12106</v>
      </c>
      <c r="H137" s="2">
        <v>13072</v>
      </c>
      <c r="I137" s="2">
        <v>13935</v>
      </c>
      <c r="J137" s="2">
        <v>15430</v>
      </c>
      <c r="K137" s="2">
        <v>16804</v>
      </c>
      <c r="L137" s="2">
        <v>19263</v>
      </c>
      <c r="M137" s="2">
        <v>22373</v>
      </c>
      <c r="N137" s="2">
        <v>23684</v>
      </c>
      <c r="O137" s="2">
        <v>23981</v>
      </c>
      <c r="P137" s="2">
        <v>24998</v>
      </c>
      <c r="Q137" s="2">
        <v>25029</v>
      </c>
      <c r="R137" s="2">
        <v>24619</v>
      </c>
      <c r="S137" s="2">
        <v>29406</v>
      </c>
      <c r="T137" s="2">
        <v>32496</v>
      </c>
      <c r="U137" s="2">
        <v>36259</v>
      </c>
      <c r="V137" s="2">
        <v>40884</v>
      </c>
      <c r="W137" s="2">
        <v>44025</v>
      </c>
      <c r="X137" s="2">
        <v>49915</v>
      </c>
      <c r="Y137" s="2">
        <v>54857</v>
      </c>
      <c r="Z137" s="2">
        <v>59969</v>
      </c>
      <c r="AA137" s="3">
        <v>65546</v>
      </c>
    </row>
    <row r="138" spans="1:27" x14ac:dyDescent="0.3">
      <c r="A138" s="32" t="s">
        <v>36</v>
      </c>
      <c r="B138" s="32" t="s">
        <v>36</v>
      </c>
      <c r="C138" s="31"/>
      <c r="D138" s="33">
        <v>11447</v>
      </c>
      <c r="E138" s="33">
        <v>11771</v>
      </c>
      <c r="F138" s="33">
        <v>11847</v>
      </c>
      <c r="G138" s="33">
        <v>11974</v>
      </c>
      <c r="H138" s="33">
        <v>13111</v>
      </c>
      <c r="I138" s="33">
        <v>13873</v>
      </c>
      <c r="J138" s="33">
        <v>14698</v>
      </c>
      <c r="K138" s="33">
        <v>16740</v>
      </c>
      <c r="L138" s="2">
        <v>19172</v>
      </c>
      <c r="M138" s="2">
        <v>21769</v>
      </c>
      <c r="N138" s="2">
        <v>22588</v>
      </c>
      <c r="O138" s="2">
        <v>22591</v>
      </c>
      <c r="P138" s="33">
        <v>23298</v>
      </c>
      <c r="Q138" s="33">
        <v>24100</v>
      </c>
      <c r="R138" s="33">
        <v>22769</v>
      </c>
      <c r="S138" s="33">
        <v>27609</v>
      </c>
      <c r="T138" s="33">
        <v>30791</v>
      </c>
      <c r="U138" s="33">
        <v>34213</v>
      </c>
      <c r="V138" s="33">
        <v>38212</v>
      </c>
      <c r="W138" s="33">
        <v>42189</v>
      </c>
      <c r="X138" s="33">
        <v>47281</v>
      </c>
      <c r="Y138" s="33">
        <v>52806</v>
      </c>
      <c r="Z138" s="33">
        <v>57439</v>
      </c>
      <c r="AA138" s="34">
        <v>62391</v>
      </c>
    </row>
    <row r="139" spans="1:27" x14ac:dyDescent="0.3">
      <c r="A139" s="4" t="s">
        <v>36</v>
      </c>
      <c r="B139" s="4" t="s">
        <v>36</v>
      </c>
      <c r="C139" s="1"/>
      <c r="D139" s="2">
        <v>10813</v>
      </c>
      <c r="E139" s="2">
        <v>11110</v>
      </c>
      <c r="F139" s="2">
        <v>11284</v>
      </c>
      <c r="G139" s="2">
        <v>11845</v>
      </c>
      <c r="H139" s="2">
        <v>12335</v>
      </c>
      <c r="I139" s="2">
        <v>13189</v>
      </c>
      <c r="J139" s="2">
        <v>15010</v>
      </c>
      <c r="K139" s="2">
        <v>16831</v>
      </c>
      <c r="L139" s="2">
        <v>19054</v>
      </c>
      <c r="M139" s="2">
        <v>21397</v>
      </c>
      <c r="N139" s="2">
        <v>22442</v>
      </c>
      <c r="O139" s="2">
        <v>22772</v>
      </c>
      <c r="P139" s="2">
        <v>23810</v>
      </c>
      <c r="Q139" s="2">
        <v>23992</v>
      </c>
      <c r="R139" s="2">
        <v>22573</v>
      </c>
      <c r="S139" s="2">
        <v>27154</v>
      </c>
      <c r="T139" s="2">
        <v>30390</v>
      </c>
      <c r="U139" s="2">
        <v>33433</v>
      </c>
      <c r="V139" s="2">
        <v>36815</v>
      </c>
      <c r="W139" s="2">
        <v>41619</v>
      </c>
      <c r="X139" s="2">
        <v>46125</v>
      </c>
      <c r="Y139" s="2">
        <v>51191</v>
      </c>
      <c r="Z139" s="2">
        <v>56539</v>
      </c>
      <c r="AA139" s="3">
        <v>60890</v>
      </c>
    </row>
    <row r="140" spans="1:27" x14ac:dyDescent="0.3">
      <c r="A140" s="4" t="s">
        <v>36</v>
      </c>
      <c r="B140" s="4" t="s">
        <v>36</v>
      </c>
      <c r="C140" s="1"/>
      <c r="D140" s="2">
        <v>11348</v>
      </c>
      <c r="E140" s="2">
        <v>10981</v>
      </c>
      <c r="F140" s="2">
        <v>11170</v>
      </c>
      <c r="G140" s="2">
        <v>11564</v>
      </c>
      <c r="H140" s="2">
        <v>12021</v>
      </c>
      <c r="I140" s="2">
        <v>13168</v>
      </c>
      <c r="J140" s="2">
        <v>13966</v>
      </c>
      <c r="K140" s="2">
        <v>15687</v>
      </c>
      <c r="L140" s="2">
        <v>17664</v>
      </c>
      <c r="M140" s="2">
        <v>19858</v>
      </c>
      <c r="N140" s="2">
        <v>21147</v>
      </c>
      <c r="O140" s="2">
        <v>21474</v>
      </c>
      <c r="P140" s="2">
        <v>21909</v>
      </c>
      <c r="Q140" s="2">
        <v>22774</v>
      </c>
      <c r="R140" s="2">
        <v>21157</v>
      </c>
      <c r="S140" s="2">
        <v>26062</v>
      </c>
      <c r="T140" s="2">
        <v>28816</v>
      </c>
      <c r="U140" s="2">
        <v>31719</v>
      </c>
      <c r="V140" s="2">
        <v>35695</v>
      </c>
      <c r="W140" s="2">
        <v>38977</v>
      </c>
      <c r="X140" s="2">
        <v>44700</v>
      </c>
      <c r="Y140" s="2">
        <v>48944</v>
      </c>
      <c r="Z140" s="2">
        <v>53055</v>
      </c>
      <c r="AA140" s="3">
        <v>58880</v>
      </c>
    </row>
    <row r="141" spans="1:27" x14ac:dyDescent="0.3">
      <c r="A141" s="27" t="s">
        <v>37</v>
      </c>
      <c r="B141" s="27" t="s">
        <v>37</v>
      </c>
      <c r="C141" s="26"/>
      <c r="D141" s="29">
        <v>10981</v>
      </c>
      <c r="E141" s="29">
        <v>10954</v>
      </c>
      <c r="F141" s="29">
        <v>10596</v>
      </c>
      <c r="G141" s="29">
        <v>10635</v>
      </c>
      <c r="H141" s="29">
        <v>10842</v>
      </c>
      <c r="I141" s="29">
        <v>11045</v>
      </c>
      <c r="J141" s="29">
        <v>11111</v>
      </c>
      <c r="K141" s="29">
        <v>11111</v>
      </c>
      <c r="L141" s="51">
        <v>10715</v>
      </c>
      <c r="M141" s="51">
        <v>10829</v>
      </c>
      <c r="N141" s="51">
        <v>11347</v>
      </c>
      <c r="O141" s="51">
        <v>12252</v>
      </c>
      <c r="P141" s="29">
        <v>13078</v>
      </c>
      <c r="Q141" s="29">
        <v>14935</v>
      </c>
      <c r="R141" s="29">
        <v>14797</v>
      </c>
      <c r="S141" s="29">
        <v>19381</v>
      </c>
      <c r="T141" s="29">
        <v>23015</v>
      </c>
      <c r="U141" s="29">
        <v>25007</v>
      </c>
      <c r="V141" s="29">
        <v>30603</v>
      </c>
      <c r="W141" s="29">
        <v>34308</v>
      </c>
      <c r="X141" s="29">
        <v>38702</v>
      </c>
      <c r="Y141" s="29">
        <v>43171</v>
      </c>
      <c r="Z141" s="29">
        <v>47125</v>
      </c>
      <c r="AA141" s="29">
        <v>51781</v>
      </c>
    </row>
    <row r="142" spans="1:27" x14ac:dyDescent="0.3">
      <c r="A142" s="27" t="s">
        <v>37</v>
      </c>
      <c r="B142" s="27" t="s">
        <v>37</v>
      </c>
      <c r="C142" s="26"/>
      <c r="D142" s="29">
        <v>11480</v>
      </c>
      <c r="E142" s="29">
        <v>11152</v>
      </c>
      <c r="F142" s="29">
        <v>10981</v>
      </c>
      <c r="G142" s="29">
        <v>11152</v>
      </c>
      <c r="H142" s="29">
        <v>11512</v>
      </c>
      <c r="I142" s="29">
        <v>11725</v>
      </c>
      <c r="J142" s="29">
        <v>11833</v>
      </c>
      <c r="K142" s="29">
        <v>11814</v>
      </c>
      <c r="L142" s="51">
        <v>11538</v>
      </c>
      <c r="M142" s="51">
        <v>11481</v>
      </c>
      <c r="N142" s="51">
        <v>12325</v>
      </c>
      <c r="O142" s="51">
        <v>12844</v>
      </c>
      <c r="P142" s="29">
        <v>14919</v>
      </c>
      <c r="Q142" s="29">
        <v>16267</v>
      </c>
      <c r="R142" s="29">
        <v>16671</v>
      </c>
      <c r="S142" s="29">
        <v>21253</v>
      </c>
      <c r="T142" s="29">
        <v>24893</v>
      </c>
      <c r="U142" s="29">
        <v>27915</v>
      </c>
      <c r="V142" s="29">
        <v>32628</v>
      </c>
      <c r="W142" s="29">
        <v>37522</v>
      </c>
      <c r="X142" s="29">
        <v>41523</v>
      </c>
      <c r="Y142" s="29">
        <v>45725</v>
      </c>
      <c r="Z142" s="29">
        <v>49153</v>
      </c>
      <c r="AA142" s="29">
        <v>54827</v>
      </c>
    </row>
    <row r="143" spans="1:27" x14ac:dyDescent="0.3">
      <c r="A143" s="27" t="s">
        <v>37</v>
      </c>
      <c r="B143" s="27" t="s">
        <v>37</v>
      </c>
      <c r="C143" s="26"/>
      <c r="D143" s="29">
        <v>11213</v>
      </c>
      <c r="E143" s="29">
        <v>11026</v>
      </c>
      <c r="F143" s="29">
        <v>11000</v>
      </c>
      <c r="G143" s="29">
        <v>10643</v>
      </c>
      <c r="H143" s="29">
        <v>10754</v>
      </c>
      <c r="I143" s="29">
        <v>11298</v>
      </c>
      <c r="J143" s="29">
        <v>11411</v>
      </c>
      <c r="K143" s="29">
        <v>11197</v>
      </c>
      <c r="L143" s="51">
        <v>11144</v>
      </c>
      <c r="M143" s="51">
        <v>11227</v>
      </c>
      <c r="N143" s="51">
        <v>11122</v>
      </c>
      <c r="O143" s="51">
        <v>12892</v>
      </c>
      <c r="P143" s="29">
        <v>13797</v>
      </c>
      <c r="Q143" s="29">
        <v>15932</v>
      </c>
      <c r="R143" s="29">
        <v>16486</v>
      </c>
      <c r="S143" s="29">
        <v>21031</v>
      </c>
      <c r="T143" s="29">
        <v>25237</v>
      </c>
      <c r="U143" s="29">
        <v>28703</v>
      </c>
      <c r="V143" s="29">
        <v>32861</v>
      </c>
      <c r="W143" s="29">
        <v>37633</v>
      </c>
      <c r="X143" s="29">
        <v>42084</v>
      </c>
      <c r="Y143" s="29">
        <v>47137</v>
      </c>
      <c r="Z143" s="29">
        <v>51875</v>
      </c>
      <c r="AA143" s="30">
        <v>57142</v>
      </c>
    </row>
    <row r="144" spans="1:27" x14ac:dyDescent="0.3">
      <c r="A144" s="27" t="s">
        <v>37</v>
      </c>
      <c r="B144" s="27" t="s">
        <v>37</v>
      </c>
      <c r="C144" s="26"/>
      <c r="D144" s="29">
        <v>10776</v>
      </c>
      <c r="E144" s="29">
        <v>10748</v>
      </c>
      <c r="F144" s="29">
        <v>10644</v>
      </c>
      <c r="G144" s="29">
        <v>10868</v>
      </c>
      <c r="H144" s="29">
        <v>11843</v>
      </c>
      <c r="I144" s="29">
        <v>12366</v>
      </c>
      <c r="J144" s="29">
        <v>13377</v>
      </c>
      <c r="K144" s="29">
        <v>13696</v>
      </c>
      <c r="L144" s="51">
        <v>13438</v>
      </c>
      <c r="M144" s="51">
        <v>14275</v>
      </c>
      <c r="N144" s="51">
        <v>15245</v>
      </c>
      <c r="O144" s="51">
        <v>16733</v>
      </c>
      <c r="P144" s="29">
        <v>18848</v>
      </c>
      <c r="Q144" s="29">
        <v>21387</v>
      </c>
      <c r="R144" s="29">
        <v>22551</v>
      </c>
      <c r="S144" s="29">
        <v>27623</v>
      </c>
      <c r="T144" s="29">
        <v>32428</v>
      </c>
      <c r="U144" s="29">
        <v>37994</v>
      </c>
      <c r="V144" s="29">
        <v>44302</v>
      </c>
      <c r="W144" s="29">
        <v>50685</v>
      </c>
      <c r="X144" s="29">
        <v>56735</v>
      </c>
      <c r="Y144" s="29">
        <v>61581</v>
      </c>
      <c r="Z144" s="29">
        <v>65806</v>
      </c>
      <c r="AA144" s="30">
        <v>72737</v>
      </c>
    </row>
    <row r="145" spans="1:27" x14ac:dyDescent="0.3">
      <c r="A145" s="32" t="s">
        <v>38</v>
      </c>
      <c r="B145" s="32" t="s">
        <v>38</v>
      </c>
      <c r="C145" s="31"/>
      <c r="D145" s="33">
        <v>11228</v>
      </c>
      <c r="E145" s="33">
        <v>10730</v>
      </c>
      <c r="F145" s="33">
        <v>11475</v>
      </c>
      <c r="G145" s="33">
        <v>11854</v>
      </c>
      <c r="H145" s="33">
        <v>12505</v>
      </c>
      <c r="I145" s="33">
        <v>13224</v>
      </c>
      <c r="J145" s="33">
        <v>15030</v>
      </c>
      <c r="K145" s="33">
        <v>16938</v>
      </c>
      <c r="L145" s="2">
        <v>20839</v>
      </c>
      <c r="M145" s="2">
        <v>25278</v>
      </c>
      <c r="N145" s="2">
        <v>30065</v>
      </c>
      <c r="O145" s="33">
        <v>32419</v>
      </c>
      <c r="P145" s="33">
        <v>34853</v>
      </c>
      <c r="Q145" s="33">
        <v>35799</v>
      </c>
      <c r="R145" s="33">
        <v>16056</v>
      </c>
      <c r="S145" s="33">
        <v>36345</v>
      </c>
      <c r="T145" s="33">
        <v>41179</v>
      </c>
      <c r="U145" s="33">
        <v>46217</v>
      </c>
      <c r="V145" s="33">
        <v>52023</v>
      </c>
      <c r="W145" s="33">
        <v>57792</v>
      </c>
      <c r="X145" s="33">
        <v>65572</v>
      </c>
      <c r="Y145" s="33">
        <v>71007</v>
      </c>
      <c r="Z145" s="33">
        <v>77275</v>
      </c>
      <c r="AA145" s="34">
        <v>82617</v>
      </c>
    </row>
    <row r="146" spans="1:27" x14ac:dyDescent="0.3">
      <c r="A146" s="32" t="s">
        <v>38</v>
      </c>
      <c r="B146" s="32" t="s">
        <v>38</v>
      </c>
      <c r="C146" s="31"/>
      <c r="D146" s="33">
        <v>11332</v>
      </c>
      <c r="E146" s="33">
        <v>11288</v>
      </c>
      <c r="F146" s="33">
        <v>11131</v>
      </c>
      <c r="G146" s="33">
        <v>11996</v>
      </c>
      <c r="H146" s="33">
        <v>12154</v>
      </c>
      <c r="I146" s="33">
        <v>12898</v>
      </c>
      <c r="J146" s="33">
        <v>14361</v>
      </c>
      <c r="K146" s="33">
        <v>15724</v>
      </c>
      <c r="L146" s="2">
        <v>18652</v>
      </c>
      <c r="M146" s="2">
        <v>22070</v>
      </c>
      <c r="N146" s="2">
        <v>25942</v>
      </c>
      <c r="O146" s="33">
        <v>29458</v>
      </c>
      <c r="P146" s="33">
        <v>30990</v>
      </c>
      <c r="Q146" s="33">
        <v>33176</v>
      </c>
      <c r="R146" s="33">
        <v>16418</v>
      </c>
      <c r="S146" s="33">
        <v>35893</v>
      </c>
      <c r="T146" s="33">
        <v>39327</v>
      </c>
      <c r="U146" s="33">
        <v>43353</v>
      </c>
      <c r="V146" s="33">
        <v>47566</v>
      </c>
      <c r="W146" s="33">
        <v>52918</v>
      </c>
      <c r="X146" s="33">
        <v>58355</v>
      </c>
      <c r="Y146" s="33">
        <v>64280</v>
      </c>
      <c r="Z146" s="33">
        <v>70177</v>
      </c>
      <c r="AA146" s="34">
        <v>76090</v>
      </c>
    </row>
    <row r="147" spans="1:27" x14ac:dyDescent="0.3">
      <c r="A147" s="32" t="s">
        <v>38</v>
      </c>
      <c r="B147" s="32" t="s">
        <v>38</v>
      </c>
      <c r="C147" s="31"/>
      <c r="D147" s="33">
        <v>10993</v>
      </c>
      <c r="E147" s="33">
        <v>11063</v>
      </c>
      <c r="F147" s="33">
        <v>11240</v>
      </c>
      <c r="G147" s="33">
        <v>11874</v>
      </c>
      <c r="H147" s="33">
        <v>12324</v>
      </c>
      <c r="I147" s="33">
        <v>12890</v>
      </c>
      <c r="J147" s="33">
        <v>14119</v>
      </c>
      <c r="K147" s="33">
        <v>15948</v>
      </c>
      <c r="L147" s="2">
        <v>18476</v>
      </c>
      <c r="M147" s="2">
        <v>21996</v>
      </c>
      <c r="N147" s="2">
        <v>26549</v>
      </c>
      <c r="O147" s="33">
        <v>28511</v>
      </c>
      <c r="P147" s="33">
        <v>29676</v>
      </c>
      <c r="Q147" s="33">
        <v>31579</v>
      </c>
      <c r="R147" s="33">
        <v>15153</v>
      </c>
      <c r="S147" s="33">
        <v>34415</v>
      </c>
      <c r="T147" s="33">
        <v>37254</v>
      </c>
      <c r="U147" s="33">
        <v>39680</v>
      </c>
      <c r="V147" s="33">
        <v>45596</v>
      </c>
      <c r="W147" s="33">
        <v>50178</v>
      </c>
      <c r="X147" s="33">
        <v>56038</v>
      </c>
      <c r="Y147" s="33">
        <v>61137</v>
      </c>
      <c r="Z147" s="33">
        <v>67273</v>
      </c>
      <c r="AA147" s="34">
        <v>72522</v>
      </c>
    </row>
    <row r="148" spans="1:27" x14ac:dyDescent="0.3">
      <c r="A148" s="4" t="s">
        <v>38</v>
      </c>
      <c r="B148" s="4" t="s">
        <v>38</v>
      </c>
      <c r="C148" s="1"/>
      <c r="D148" s="2">
        <v>11107</v>
      </c>
      <c r="E148" s="2">
        <v>11527</v>
      </c>
      <c r="F148" s="2">
        <v>11464</v>
      </c>
      <c r="G148" s="2">
        <v>11805</v>
      </c>
      <c r="H148" s="2">
        <v>11911</v>
      </c>
      <c r="I148" s="2">
        <v>12829</v>
      </c>
      <c r="J148" s="2">
        <v>13815</v>
      </c>
      <c r="K148" s="2">
        <v>14700</v>
      </c>
      <c r="L148" s="2">
        <v>16700</v>
      </c>
      <c r="M148" s="2">
        <v>19180</v>
      </c>
      <c r="N148" s="2">
        <v>22106</v>
      </c>
      <c r="O148" s="2">
        <v>24795</v>
      </c>
      <c r="P148" s="2">
        <v>26453</v>
      </c>
      <c r="Q148" s="2">
        <v>26874</v>
      </c>
      <c r="R148" s="2">
        <v>13388</v>
      </c>
      <c r="S148" s="2">
        <v>30247</v>
      </c>
      <c r="T148" s="2">
        <v>32986</v>
      </c>
      <c r="U148" s="2">
        <v>36570</v>
      </c>
      <c r="V148" s="2">
        <v>39483</v>
      </c>
      <c r="W148" s="2">
        <v>44122</v>
      </c>
      <c r="X148" s="2">
        <v>48362</v>
      </c>
      <c r="Y148" s="2">
        <v>53965</v>
      </c>
      <c r="Z148" s="2">
        <v>59372</v>
      </c>
      <c r="AA148" s="3">
        <v>64935</v>
      </c>
    </row>
    <row r="149" spans="1:27" x14ac:dyDescent="0.3">
      <c r="A149" s="27" t="s">
        <v>39</v>
      </c>
      <c r="B149" s="27" t="s">
        <v>39</v>
      </c>
      <c r="C149" s="26"/>
      <c r="D149" s="29">
        <v>11422</v>
      </c>
      <c r="E149" s="29">
        <v>11312</v>
      </c>
      <c r="F149" s="29">
        <v>11195</v>
      </c>
      <c r="G149" s="29">
        <v>10720</v>
      </c>
      <c r="H149" s="29">
        <v>11273</v>
      </c>
      <c r="I149" s="29">
        <v>11243</v>
      </c>
      <c r="J149" s="29">
        <v>12171</v>
      </c>
      <c r="K149" s="29">
        <v>12487</v>
      </c>
      <c r="L149" s="51">
        <v>13198</v>
      </c>
      <c r="M149" s="51">
        <v>13614</v>
      </c>
      <c r="N149" s="51">
        <v>13301</v>
      </c>
      <c r="O149" s="51">
        <v>12998</v>
      </c>
      <c r="P149" s="29">
        <v>13361</v>
      </c>
      <c r="Q149" s="29">
        <v>13339</v>
      </c>
      <c r="R149" s="29">
        <v>7276</v>
      </c>
      <c r="S149" s="29">
        <v>17573</v>
      </c>
      <c r="T149" s="29">
        <v>20533</v>
      </c>
      <c r="U149" s="29">
        <v>23753</v>
      </c>
      <c r="V149" s="29">
        <v>27344</v>
      </c>
      <c r="W149" s="29">
        <v>30766</v>
      </c>
      <c r="X149" s="29">
        <v>35244</v>
      </c>
      <c r="Y149" s="29">
        <v>40025</v>
      </c>
      <c r="Z149" s="29">
        <v>44468</v>
      </c>
      <c r="AA149" s="30">
        <v>51286</v>
      </c>
    </row>
    <row r="150" spans="1:27" x14ac:dyDescent="0.3">
      <c r="A150" s="27" t="s">
        <v>39</v>
      </c>
      <c r="B150" s="27" t="s">
        <v>39</v>
      </c>
      <c r="C150" s="26"/>
      <c r="D150" s="29">
        <v>11086</v>
      </c>
      <c r="E150" s="29">
        <v>10805</v>
      </c>
      <c r="F150" s="29">
        <v>10959</v>
      </c>
      <c r="G150" s="29">
        <v>11060</v>
      </c>
      <c r="H150" s="29">
        <v>10904</v>
      </c>
      <c r="I150" s="29">
        <v>11520</v>
      </c>
      <c r="J150" s="29">
        <v>11453</v>
      </c>
      <c r="K150" s="29">
        <v>11711</v>
      </c>
      <c r="L150" s="51">
        <v>12025</v>
      </c>
      <c r="M150" s="51">
        <v>11750</v>
      </c>
      <c r="N150" s="51">
        <v>11950</v>
      </c>
      <c r="O150" s="51">
        <v>11911</v>
      </c>
      <c r="P150" s="29">
        <v>11810</v>
      </c>
      <c r="Q150" s="29">
        <v>13487</v>
      </c>
      <c r="R150" s="29">
        <v>7088</v>
      </c>
      <c r="S150" s="29">
        <v>18047</v>
      </c>
      <c r="T150" s="29">
        <v>20653</v>
      </c>
      <c r="U150" s="29">
        <v>23584</v>
      </c>
      <c r="V150" s="29">
        <v>27315</v>
      </c>
      <c r="W150" s="29">
        <v>31432</v>
      </c>
      <c r="X150" s="29">
        <v>35824</v>
      </c>
      <c r="Y150" s="29">
        <v>40742</v>
      </c>
      <c r="Z150" s="29">
        <v>46470</v>
      </c>
      <c r="AA150" s="30">
        <v>51310</v>
      </c>
    </row>
    <row r="151" spans="1:27" x14ac:dyDescent="0.3">
      <c r="A151" s="27" t="s">
        <v>39</v>
      </c>
      <c r="B151" s="27" t="s">
        <v>39</v>
      </c>
      <c r="C151" s="26"/>
      <c r="D151" s="29">
        <v>11188</v>
      </c>
      <c r="E151" s="29">
        <v>11068</v>
      </c>
      <c r="F151" s="29">
        <v>10975</v>
      </c>
      <c r="G151" s="29">
        <v>10799</v>
      </c>
      <c r="H151" s="29">
        <v>10851</v>
      </c>
      <c r="I151" s="29">
        <v>10891</v>
      </c>
      <c r="J151" s="29">
        <v>11311</v>
      </c>
      <c r="K151" s="29">
        <v>11433</v>
      </c>
      <c r="L151" s="51">
        <v>11732</v>
      </c>
      <c r="M151" s="51">
        <v>12102</v>
      </c>
      <c r="N151" s="51">
        <v>11407</v>
      </c>
      <c r="O151" s="51">
        <v>11834</v>
      </c>
      <c r="P151" s="29">
        <v>12139</v>
      </c>
      <c r="Q151" s="29">
        <v>13429</v>
      </c>
      <c r="R151" s="29">
        <v>7050</v>
      </c>
      <c r="S151" s="29">
        <v>17101</v>
      </c>
      <c r="T151" s="29">
        <v>19816</v>
      </c>
      <c r="U151" s="29">
        <v>23295</v>
      </c>
      <c r="V151" s="29">
        <v>26816</v>
      </c>
      <c r="W151" s="29">
        <v>30899</v>
      </c>
      <c r="X151" s="29">
        <v>34885</v>
      </c>
      <c r="Y151" s="29">
        <v>40667</v>
      </c>
      <c r="Z151" s="29">
        <v>44961</v>
      </c>
      <c r="AA151" s="30">
        <v>49614</v>
      </c>
    </row>
    <row r="152" spans="1:27" x14ac:dyDescent="0.3">
      <c r="A152" s="27" t="s">
        <v>39</v>
      </c>
      <c r="B152" s="27" t="s">
        <v>39</v>
      </c>
      <c r="C152" s="26"/>
      <c r="D152" s="29">
        <v>11225</v>
      </c>
      <c r="E152" s="29">
        <v>11228</v>
      </c>
      <c r="F152" s="29">
        <v>11151</v>
      </c>
      <c r="G152" s="29">
        <v>11342</v>
      </c>
      <c r="H152" s="29">
        <v>10812</v>
      </c>
      <c r="I152" s="29">
        <v>11016</v>
      </c>
      <c r="J152" s="29">
        <v>11086</v>
      </c>
      <c r="K152" s="29">
        <v>11358</v>
      </c>
      <c r="L152" s="51">
        <v>11627</v>
      </c>
      <c r="M152" s="51">
        <v>12030</v>
      </c>
      <c r="N152" s="51">
        <v>11766</v>
      </c>
      <c r="O152" s="51">
        <v>11691</v>
      </c>
      <c r="P152" s="29">
        <v>11484</v>
      </c>
      <c r="Q152" s="29">
        <v>11396</v>
      </c>
      <c r="R152" s="29">
        <v>5501</v>
      </c>
      <c r="S152" s="29">
        <v>13520</v>
      </c>
      <c r="T152" s="29">
        <v>15694</v>
      </c>
      <c r="U152" s="29">
        <v>18800</v>
      </c>
      <c r="V152" s="29">
        <v>21708</v>
      </c>
      <c r="W152" s="29">
        <v>24781</v>
      </c>
      <c r="X152" s="29">
        <v>29030</v>
      </c>
      <c r="Y152" s="29">
        <v>32583</v>
      </c>
      <c r="Z152" s="29">
        <v>37000</v>
      </c>
      <c r="AA152" s="30">
        <v>42798</v>
      </c>
    </row>
    <row r="153" spans="1:27" x14ac:dyDescent="0.3">
      <c r="A153" s="4" t="s">
        <v>40</v>
      </c>
      <c r="B153" s="4" t="s">
        <v>40</v>
      </c>
      <c r="C153" s="1"/>
      <c r="D153" s="2">
        <v>11242</v>
      </c>
      <c r="E153" s="2">
        <v>10867</v>
      </c>
      <c r="F153" s="2">
        <v>11319</v>
      </c>
      <c r="G153" s="2">
        <v>12138</v>
      </c>
      <c r="H153" s="2">
        <v>12849</v>
      </c>
      <c r="I153" s="2">
        <v>13994</v>
      </c>
      <c r="J153" s="2">
        <v>15591</v>
      </c>
      <c r="K153" s="2">
        <v>17236</v>
      </c>
      <c r="L153" s="2">
        <v>19633</v>
      </c>
      <c r="M153" s="2">
        <v>21197</v>
      </c>
      <c r="N153" s="2">
        <v>22034</v>
      </c>
      <c r="O153" s="2">
        <v>22739</v>
      </c>
      <c r="P153" s="2">
        <v>23236</v>
      </c>
      <c r="Q153" s="2">
        <v>23505</v>
      </c>
      <c r="R153" s="2">
        <v>11886</v>
      </c>
      <c r="S153" s="2">
        <v>27784</v>
      </c>
      <c r="T153" s="2">
        <v>30475</v>
      </c>
      <c r="U153" s="2">
        <v>34381</v>
      </c>
      <c r="V153" s="2">
        <v>38507</v>
      </c>
      <c r="W153" s="2">
        <v>42366</v>
      </c>
      <c r="X153" s="2">
        <v>46784</v>
      </c>
      <c r="Y153" s="2">
        <v>51822</v>
      </c>
      <c r="Z153" s="2">
        <v>56349</v>
      </c>
      <c r="AA153" s="3">
        <v>61263</v>
      </c>
    </row>
    <row r="154" spans="1:27" x14ac:dyDescent="0.3">
      <c r="A154" s="4" t="s">
        <v>40</v>
      </c>
      <c r="B154" s="4" t="s">
        <v>40</v>
      </c>
      <c r="C154" s="1"/>
      <c r="D154" s="2">
        <v>11615</v>
      </c>
      <c r="E154" s="2">
        <v>11252</v>
      </c>
      <c r="F154" s="2">
        <v>11367</v>
      </c>
      <c r="G154" s="2">
        <v>12119</v>
      </c>
      <c r="H154" s="2">
        <v>12779</v>
      </c>
      <c r="I154" s="2">
        <v>13355</v>
      </c>
      <c r="J154" s="2">
        <v>14852</v>
      </c>
      <c r="K154" s="2">
        <v>17139</v>
      </c>
      <c r="L154" s="2">
        <v>19292</v>
      </c>
      <c r="M154" s="2">
        <v>20729</v>
      </c>
      <c r="N154" s="2">
        <v>21620</v>
      </c>
      <c r="O154" s="2">
        <v>22259</v>
      </c>
      <c r="P154" s="2">
        <v>22664</v>
      </c>
      <c r="Q154" s="2">
        <v>23120</v>
      </c>
      <c r="R154" s="2">
        <v>12022</v>
      </c>
      <c r="S154" s="2">
        <v>27232</v>
      </c>
      <c r="T154" s="2">
        <v>30566</v>
      </c>
      <c r="U154" s="2">
        <v>34344</v>
      </c>
      <c r="V154" s="2">
        <v>38744</v>
      </c>
      <c r="W154" s="2">
        <v>42700</v>
      </c>
      <c r="X154" s="2">
        <v>47538</v>
      </c>
      <c r="Y154" s="2">
        <v>52087</v>
      </c>
      <c r="Z154" s="2">
        <v>57131</v>
      </c>
      <c r="AA154" s="3">
        <v>62530</v>
      </c>
    </row>
    <row r="155" spans="1:27" x14ac:dyDescent="0.3">
      <c r="A155" s="32" t="s">
        <v>40</v>
      </c>
      <c r="B155" s="32" t="s">
        <v>40</v>
      </c>
      <c r="C155" s="31"/>
      <c r="D155" s="33">
        <v>11053</v>
      </c>
      <c r="E155" s="33">
        <v>11147</v>
      </c>
      <c r="F155" s="33">
        <v>11190</v>
      </c>
      <c r="G155" s="33">
        <v>11710</v>
      </c>
      <c r="H155" s="33">
        <v>12852</v>
      </c>
      <c r="I155" s="33">
        <v>13993</v>
      </c>
      <c r="J155" s="33">
        <v>15351</v>
      </c>
      <c r="K155" s="33">
        <v>18152</v>
      </c>
      <c r="L155" s="33">
        <v>20368</v>
      </c>
      <c r="M155" s="2">
        <v>22328</v>
      </c>
      <c r="N155" s="33">
        <v>22907</v>
      </c>
      <c r="O155" s="33">
        <v>23380</v>
      </c>
      <c r="P155" s="33">
        <v>23851</v>
      </c>
      <c r="Q155" s="33">
        <v>24751</v>
      </c>
      <c r="R155" s="33">
        <v>12911</v>
      </c>
      <c r="S155" s="33">
        <v>30068</v>
      </c>
      <c r="T155" s="33">
        <v>33309</v>
      </c>
      <c r="U155" s="33">
        <v>37760</v>
      </c>
      <c r="V155" s="33">
        <v>42190</v>
      </c>
      <c r="W155" s="33">
        <v>47590</v>
      </c>
      <c r="X155" s="33">
        <v>52572</v>
      </c>
      <c r="Y155" s="33">
        <v>57961</v>
      </c>
      <c r="Z155" s="33">
        <v>62549</v>
      </c>
      <c r="AA155" s="34">
        <v>68050</v>
      </c>
    </row>
    <row r="156" spans="1:27" x14ac:dyDescent="0.3">
      <c r="A156" s="4" t="s">
        <v>40</v>
      </c>
      <c r="B156" s="4" t="s">
        <v>40</v>
      </c>
      <c r="C156" s="1"/>
      <c r="D156" s="2">
        <v>11182</v>
      </c>
      <c r="E156" s="2">
        <v>11463</v>
      </c>
      <c r="F156" s="2">
        <v>11255</v>
      </c>
      <c r="G156" s="2">
        <v>11488</v>
      </c>
      <c r="H156" s="2">
        <v>12643</v>
      </c>
      <c r="I156" s="2">
        <v>13825</v>
      </c>
      <c r="J156" s="2">
        <v>15974</v>
      </c>
      <c r="K156" s="2">
        <v>18417</v>
      </c>
      <c r="L156" s="2">
        <v>21710</v>
      </c>
      <c r="M156" s="2">
        <v>23488</v>
      </c>
      <c r="N156" s="2">
        <v>24982</v>
      </c>
      <c r="O156" s="2">
        <v>25529</v>
      </c>
      <c r="P156" s="2">
        <v>26984</v>
      </c>
      <c r="Q156" s="2">
        <v>28386</v>
      </c>
      <c r="R156" s="2">
        <v>14751</v>
      </c>
      <c r="S156" s="2">
        <v>34872</v>
      </c>
      <c r="T156" s="2">
        <v>40013</v>
      </c>
      <c r="U156" s="2">
        <v>45836</v>
      </c>
      <c r="V156" s="2">
        <v>51676</v>
      </c>
      <c r="W156" s="2">
        <v>56853</v>
      </c>
      <c r="X156" s="2">
        <v>62603</v>
      </c>
      <c r="Y156" s="2">
        <v>67653</v>
      </c>
      <c r="Z156" s="2">
        <v>73969</v>
      </c>
      <c r="AA156" s="3">
        <v>79285</v>
      </c>
    </row>
    <row r="157" spans="1:27" x14ac:dyDescent="0.3">
      <c r="A157" s="27" t="s">
        <v>41</v>
      </c>
      <c r="B157" s="27" t="s">
        <v>41</v>
      </c>
      <c r="C157" s="26"/>
      <c r="D157" s="29">
        <v>10906</v>
      </c>
      <c r="E157" s="29">
        <v>11112</v>
      </c>
      <c r="F157" s="29">
        <v>10961</v>
      </c>
      <c r="G157" s="29">
        <v>11329</v>
      </c>
      <c r="H157" s="29">
        <v>11218</v>
      </c>
      <c r="I157" s="29">
        <v>11517</v>
      </c>
      <c r="J157" s="29">
        <v>11739</v>
      </c>
      <c r="K157" s="29">
        <v>11758</v>
      </c>
      <c r="L157" s="29">
        <v>12383</v>
      </c>
      <c r="M157" s="51">
        <v>12819</v>
      </c>
      <c r="N157" s="51">
        <v>13280</v>
      </c>
      <c r="O157" s="51">
        <v>16147</v>
      </c>
      <c r="P157" s="51">
        <v>18139</v>
      </c>
      <c r="Q157" s="29">
        <v>20496</v>
      </c>
      <c r="R157" s="29">
        <v>11404</v>
      </c>
      <c r="S157" s="29">
        <v>29329</v>
      </c>
      <c r="T157" s="29">
        <v>34330</v>
      </c>
      <c r="U157" s="29">
        <v>39368</v>
      </c>
      <c r="V157" s="29">
        <v>44252</v>
      </c>
      <c r="W157" s="29">
        <v>50776</v>
      </c>
      <c r="X157" s="29">
        <v>56398</v>
      </c>
      <c r="Y157" s="29">
        <v>61015</v>
      </c>
      <c r="Z157" s="29">
        <v>64471</v>
      </c>
      <c r="AA157" s="30">
        <v>68071</v>
      </c>
    </row>
    <row r="158" spans="1:27" x14ac:dyDescent="0.3">
      <c r="A158" s="27" t="s">
        <v>41</v>
      </c>
      <c r="B158" s="27" t="s">
        <v>41</v>
      </c>
      <c r="C158" s="26"/>
      <c r="D158" s="29">
        <v>11341</v>
      </c>
      <c r="E158" s="29">
        <v>11280</v>
      </c>
      <c r="F158" s="29">
        <v>11160</v>
      </c>
      <c r="G158" s="29">
        <v>11093</v>
      </c>
      <c r="H158" s="29">
        <v>11132</v>
      </c>
      <c r="I158" s="29">
        <v>11027</v>
      </c>
      <c r="J158" s="29">
        <v>11247</v>
      </c>
      <c r="K158" s="29">
        <v>11919</v>
      </c>
      <c r="L158" s="29">
        <v>11576</v>
      </c>
      <c r="M158" s="51">
        <v>12022</v>
      </c>
      <c r="N158" s="51">
        <v>12236</v>
      </c>
      <c r="O158" s="51">
        <v>12593</v>
      </c>
      <c r="P158" s="51">
        <v>14370</v>
      </c>
      <c r="Q158" s="29">
        <v>15607</v>
      </c>
      <c r="R158" s="29">
        <v>8231</v>
      </c>
      <c r="S158" s="29">
        <v>21845</v>
      </c>
      <c r="T158" s="29">
        <v>25018</v>
      </c>
      <c r="U158" s="29">
        <v>29976</v>
      </c>
      <c r="V158" s="29">
        <v>34558</v>
      </c>
      <c r="W158" s="29">
        <v>40030</v>
      </c>
      <c r="X158" s="29">
        <v>45031</v>
      </c>
      <c r="Y158" s="29">
        <v>50265</v>
      </c>
      <c r="Z158" s="29">
        <v>55484</v>
      </c>
      <c r="AA158" s="30">
        <v>59975</v>
      </c>
    </row>
    <row r="159" spans="1:27" x14ac:dyDescent="0.3">
      <c r="A159" s="27" t="s">
        <v>41</v>
      </c>
      <c r="B159" s="27" t="s">
        <v>41</v>
      </c>
      <c r="C159" s="26"/>
      <c r="D159" s="29">
        <v>11384</v>
      </c>
      <c r="E159" s="29">
        <v>10857</v>
      </c>
      <c r="F159" s="29">
        <v>10775</v>
      </c>
      <c r="G159" s="29">
        <v>10921</v>
      </c>
      <c r="H159" s="29">
        <v>10827</v>
      </c>
      <c r="I159" s="29">
        <v>11301</v>
      </c>
      <c r="J159" s="29">
        <v>11659</v>
      </c>
      <c r="K159" s="29">
        <v>11857</v>
      </c>
      <c r="L159" s="29">
        <v>11717</v>
      </c>
      <c r="M159" s="51">
        <v>11827</v>
      </c>
      <c r="N159" s="51">
        <v>12149</v>
      </c>
      <c r="O159" s="51">
        <v>12260</v>
      </c>
      <c r="P159" s="51">
        <v>14179</v>
      </c>
      <c r="Q159" s="29">
        <v>15638</v>
      </c>
      <c r="R159" s="29">
        <v>8109</v>
      </c>
      <c r="S159" s="29">
        <v>21123</v>
      </c>
      <c r="T159" s="29">
        <v>25096</v>
      </c>
      <c r="U159" s="29">
        <v>29065</v>
      </c>
      <c r="V159" s="29">
        <v>33585</v>
      </c>
      <c r="W159" s="29">
        <v>38480</v>
      </c>
      <c r="X159" s="29">
        <v>43933</v>
      </c>
      <c r="Y159" s="29">
        <v>49526</v>
      </c>
      <c r="Z159" s="29">
        <v>54759</v>
      </c>
      <c r="AA159" s="30">
        <v>59697</v>
      </c>
    </row>
    <row r="160" spans="1:27" x14ac:dyDescent="0.3">
      <c r="A160" s="27" t="s">
        <v>41</v>
      </c>
      <c r="B160" s="27" t="s">
        <v>41</v>
      </c>
      <c r="C160" s="26"/>
      <c r="D160" s="29">
        <v>11440</v>
      </c>
      <c r="E160" s="29">
        <v>11162</v>
      </c>
      <c r="F160" s="29">
        <v>10872</v>
      </c>
      <c r="G160" s="29">
        <v>11446</v>
      </c>
      <c r="H160" s="29">
        <v>12273</v>
      </c>
      <c r="I160" s="29">
        <v>13749</v>
      </c>
      <c r="J160" s="29">
        <v>15308</v>
      </c>
      <c r="K160" s="29">
        <v>16762</v>
      </c>
      <c r="L160" s="29">
        <v>17750</v>
      </c>
      <c r="M160" s="51">
        <v>17746</v>
      </c>
      <c r="N160" s="51">
        <v>18210</v>
      </c>
      <c r="O160" s="51">
        <v>17861</v>
      </c>
      <c r="P160" s="51">
        <v>18075</v>
      </c>
      <c r="Q160" s="29">
        <v>19160</v>
      </c>
      <c r="R160" s="29">
        <v>9476</v>
      </c>
      <c r="S160" s="29">
        <v>23522</v>
      </c>
      <c r="T160" s="29">
        <v>26744</v>
      </c>
      <c r="U160" s="29">
        <v>30324</v>
      </c>
      <c r="V160" s="29">
        <v>34263</v>
      </c>
      <c r="W160" s="29">
        <v>38914</v>
      </c>
      <c r="X160" s="29">
        <v>44529</v>
      </c>
      <c r="Y160" s="29">
        <v>49039</v>
      </c>
      <c r="Z160" s="29">
        <v>54967</v>
      </c>
      <c r="AA160" s="30">
        <v>60414</v>
      </c>
    </row>
    <row r="161" spans="1:27" x14ac:dyDescent="0.3">
      <c r="A161" s="4" t="s">
        <v>42</v>
      </c>
      <c r="B161" s="4" t="s">
        <v>42</v>
      </c>
      <c r="C161" s="1"/>
      <c r="D161" s="2">
        <v>10985</v>
      </c>
      <c r="E161" s="2">
        <v>10925</v>
      </c>
      <c r="F161" s="2">
        <v>11478</v>
      </c>
      <c r="G161" s="2">
        <v>11615</v>
      </c>
      <c r="H161" s="2">
        <v>12336</v>
      </c>
      <c r="I161" s="2">
        <v>13259</v>
      </c>
      <c r="J161" s="2">
        <v>14388</v>
      </c>
      <c r="K161" s="2">
        <v>16333</v>
      </c>
      <c r="L161" s="2">
        <v>18275</v>
      </c>
      <c r="M161" s="2">
        <v>21043</v>
      </c>
      <c r="N161" s="2">
        <v>24467</v>
      </c>
      <c r="O161" s="2">
        <v>26082</v>
      </c>
      <c r="P161" s="2">
        <v>26501</v>
      </c>
      <c r="Q161" s="2">
        <v>28548</v>
      </c>
      <c r="R161" s="2">
        <v>13551</v>
      </c>
      <c r="S161" s="2">
        <v>31707</v>
      </c>
      <c r="T161" s="2">
        <v>34815</v>
      </c>
      <c r="U161" s="2">
        <v>38821</v>
      </c>
      <c r="V161" s="2">
        <v>42016</v>
      </c>
      <c r="W161" s="2">
        <v>46680</v>
      </c>
      <c r="X161" s="2">
        <v>51934</v>
      </c>
      <c r="Y161" s="2">
        <v>57156</v>
      </c>
      <c r="Z161" s="2">
        <v>62269</v>
      </c>
      <c r="AA161" s="3">
        <v>67195</v>
      </c>
    </row>
    <row r="162" spans="1:27" x14ac:dyDescent="0.3">
      <c r="A162" s="32" t="s">
        <v>42</v>
      </c>
      <c r="B162" s="32" t="s">
        <v>42</v>
      </c>
      <c r="C162" s="31"/>
      <c r="D162" s="33">
        <v>11467</v>
      </c>
      <c r="E162" s="33">
        <v>11148</v>
      </c>
      <c r="F162" s="33">
        <v>11350</v>
      </c>
      <c r="G162" s="33">
        <v>11425</v>
      </c>
      <c r="H162" s="33">
        <v>12348</v>
      </c>
      <c r="I162" s="33">
        <v>13237</v>
      </c>
      <c r="J162" s="33">
        <v>14438</v>
      </c>
      <c r="K162" s="33">
        <v>15979</v>
      </c>
      <c r="L162" s="33">
        <v>18327</v>
      </c>
      <c r="M162" s="33">
        <v>20887</v>
      </c>
      <c r="N162" s="2">
        <v>24244</v>
      </c>
      <c r="O162" s="33">
        <v>25804</v>
      </c>
      <c r="P162" s="33">
        <v>26280</v>
      </c>
      <c r="Q162" s="33">
        <v>27244</v>
      </c>
      <c r="R162" s="33">
        <v>12810</v>
      </c>
      <c r="S162" s="33">
        <v>31209</v>
      </c>
      <c r="T162" s="33">
        <v>33681</v>
      </c>
      <c r="U162" s="33">
        <v>37207</v>
      </c>
      <c r="V162" s="33">
        <v>41781</v>
      </c>
      <c r="W162" s="33">
        <v>45459</v>
      </c>
      <c r="X162" s="33">
        <v>50681</v>
      </c>
      <c r="Y162" s="33">
        <v>56188</v>
      </c>
      <c r="Z162" s="33">
        <v>60909</v>
      </c>
      <c r="AA162" s="34">
        <v>66465</v>
      </c>
    </row>
    <row r="163" spans="1:27" x14ac:dyDescent="0.3">
      <c r="A163" s="4" t="s">
        <v>42</v>
      </c>
      <c r="B163" s="4" t="s">
        <v>42</v>
      </c>
      <c r="C163" s="1"/>
      <c r="D163" s="2">
        <v>11068</v>
      </c>
      <c r="E163" s="2">
        <v>11171</v>
      </c>
      <c r="F163" s="2">
        <v>11266</v>
      </c>
      <c r="G163" s="2">
        <v>11839</v>
      </c>
      <c r="H163" s="2">
        <v>12749</v>
      </c>
      <c r="I163" s="2">
        <v>13544</v>
      </c>
      <c r="J163" s="2">
        <v>14943</v>
      </c>
      <c r="K163" s="2">
        <v>16833</v>
      </c>
      <c r="L163" s="2">
        <v>18983</v>
      </c>
      <c r="M163" s="2">
        <v>21989</v>
      </c>
      <c r="N163" s="2">
        <v>25305</v>
      </c>
      <c r="O163" s="2">
        <v>26531</v>
      </c>
      <c r="P163" s="2">
        <v>27297</v>
      </c>
      <c r="Q163" s="2">
        <v>28333</v>
      </c>
      <c r="R163" s="2">
        <v>13665</v>
      </c>
      <c r="S163" s="2">
        <v>31993</v>
      </c>
      <c r="T163" s="2">
        <v>34093</v>
      </c>
      <c r="U163" s="2">
        <v>37389</v>
      </c>
      <c r="V163" s="2">
        <v>42272</v>
      </c>
      <c r="W163" s="2">
        <v>46324</v>
      </c>
      <c r="X163" s="2">
        <v>49964</v>
      </c>
      <c r="Y163" s="2">
        <v>56083</v>
      </c>
      <c r="Z163" s="2">
        <v>61071</v>
      </c>
      <c r="AA163" s="3">
        <v>66644</v>
      </c>
    </row>
    <row r="164" spans="1:27" x14ac:dyDescent="0.3">
      <c r="A164" s="4" t="s">
        <v>42</v>
      </c>
      <c r="B164" s="4" t="s">
        <v>42</v>
      </c>
      <c r="C164" s="1"/>
      <c r="D164" s="2">
        <v>10903</v>
      </c>
      <c r="E164" s="2">
        <v>11143</v>
      </c>
      <c r="F164" s="2">
        <v>10986</v>
      </c>
      <c r="G164" s="2">
        <v>11724</v>
      </c>
      <c r="H164" s="2">
        <v>12018</v>
      </c>
      <c r="I164" s="2">
        <v>12974</v>
      </c>
      <c r="J164" s="2">
        <v>14020</v>
      </c>
      <c r="K164" s="2">
        <v>15633</v>
      </c>
      <c r="L164" s="2">
        <v>18379</v>
      </c>
      <c r="M164" s="2">
        <v>20519</v>
      </c>
      <c r="N164" s="2">
        <v>22801</v>
      </c>
      <c r="O164" s="2">
        <v>25015</v>
      </c>
      <c r="P164" s="2">
        <v>24487</v>
      </c>
      <c r="Q164" s="2">
        <v>25983</v>
      </c>
      <c r="R164" s="2">
        <v>12664</v>
      </c>
      <c r="S164" s="2">
        <v>29781</v>
      </c>
      <c r="T164" s="2">
        <v>32830</v>
      </c>
      <c r="U164" s="2">
        <v>36600</v>
      </c>
      <c r="V164" s="2">
        <v>40234</v>
      </c>
      <c r="W164" s="2">
        <v>45000</v>
      </c>
      <c r="X164" s="2">
        <v>49505</v>
      </c>
      <c r="Y164" s="2">
        <v>54839</v>
      </c>
      <c r="Z164" s="2">
        <v>59679</v>
      </c>
      <c r="AA164" s="3">
        <v>65587</v>
      </c>
    </row>
    <row r="165" spans="1:27" x14ac:dyDescent="0.3">
      <c r="A165" s="27" t="s">
        <v>43</v>
      </c>
      <c r="B165" s="27" t="s">
        <v>43</v>
      </c>
      <c r="C165" s="26"/>
      <c r="D165" s="29">
        <v>11227</v>
      </c>
      <c r="E165" s="29">
        <v>10836</v>
      </c>
      <c r="F165" s="29">
        <v>11059</v>
      </c>
      <c r="G165" s="29">
        <v>11418</v>
      </c>
      <c r="H165" s="29">
        <v>11866</v>
      </c>
      <c r="I165" s="29">
        <v>13024</v>
      </c>
      <c r="J165" s="29">
        <v>14489</v>
      </c>
      <c r="K165" s="29">
        <v>15950</v>
      </c>
      <c r="L165" s="29">
        <v>17691</v>
      </c>
      <c r="M165" s="51">
        <v>18184</v>
      </c>
      <c r="N165" s="51">
        <v>18981</v>
      </c>
      <c r="O165" s="51">
        <v>18866</v>
      </c>
      <c r="P165" s="51">
        <v>18005</v>
      </c>
      <c r="Q165" s="29">
        <v>17316</v>
      </c>
      <c r="R165" s="29">
        <v>8595</v>
      </c>
      <c r="S165" s="29">
        <v>20628</v>
      </c>
      <c r="T165" s="29">
        <v>22752</v>
      </c>
      <c r="U165" s="29">
        <v>25601</v>
      </c>
      <c r="V165" s="29">
        <v>28845</v>
      </c>
      <c r="W165" s="29">
        <v>33080</v>
      </c>
      <c r="X165" s="29">
        <v>37286</v>
      </c>
      <c r="Y165" s="29">
        <v>42304</v>
      </c>
      <c r="Z165" s="29">
        <v>46062</v>
      </c>
      <c r="AA165" s="30">
        <v>51476</v>
      </c>
    </row>
    <row r="166" spans="1:27" x14ac:dyDescent="0.3">
      <c r="A166" s="27" t="s">
        <v>43</v>
      </c>
      <c r="B166" s="27" t="s">
        <v>43</v>
      </c>
      <c r="C166" s="26"/>
      <c r="D166" s="29">
        <v>11057</v>
      </c>
      <c r="E166" s="29">
        <v>11418</v>
      </c>
      <c r="F166" s="29">
        <v>10787</v>
      </c>
      <c r="G166" s="29">
        <v>10936</v>
      </c>
      <c r="H166" s="29">
        <v>10998</v>
      </c>
      <c r="I166" s="29">
        <v>11138</v>
      </c>
      <c r="J166" s="29">
        <v>11494</v>
      </c>
      <c r="K166" s="29">
        <v>11604</v>
      </c>
      <c r="L166" s="29">
        <v>12045</v>
      </c>
      <c r="M166" s="51">
        <v>11850</v>
      </c>
      <c r="N166" s="51">
        <v>12222</v>
      </c>
      <c r="O166" s="51">
        <v>11812</v>
      </c>
      <c r="P166" s="51">
        <v>11551</v>
      </c>
      <c r="Q166" s="29">
        <v>12263</v>
      </c>
      <c r="R166" s="29">
        <v>6048</v>
      </c>
      <c r="S166" s="29">
        <v>15480</v>
      </c>
      <c r="T166" s="29">
        <v>18502</v>
      </c>
      <c r="U166" s="29">
        <v>21922</v>
      </c>
      <c r="V166" s="29">
        <v>25845</v>
      </c>
      <c r="W166" s="29">
        <v>30214</v>
      </c>
      <c r="X166" s="29">
        <v>33906</v>
      </c>
      <c r="Y166" s="29">
        <v>37531</v>
      </c>
      <c r="Z166" s="29">
        <v>43248</v>
      </c>
      <c r="AA166" s="30">
        <v>48067</v>
      </c>
    </row>
    <row r="167" spans="1:27" x14ac:dyDescent="0.3">
      <c r="A167" s="27" t="s">
        <v>43</v>
      </c>
      <c r="B167" s="27" t="s">
        <v>43</v>
      </c>
      <c r="C167" s="26"/>
      <c r="D167" s="29">
        <v>11075</v>
      </c>
      <c r="E167" s="29">
        <v>11341</v>
      </c>
      <c r="F167" s="29">
        <v>11286</v>
      </c>
      <c r="G167" s="29">
        <v>10778</v>
      </c>
      <c r="H167" s="29">
        <v>11214</v>
      </c>
      <c r="I167" s="29">
        <v>11189</v>
      </c>
      <c r="J167" s="29">
        <v>12048</v>
      </c>
      <c r="K167" s="29">
        <v>12101</v>
      </c>
      <c r="L167" s="29">
        <v>12267</v>
      </c>
      <c r="M167" s="51">
        <v>12673</v>
      </c>
      <c r="N167" s="51">
        <v>12472</v>
      </c>
      <c r="O167" s="51">
        <v>12798</v>
      </c>
      <c r="P167" s="51">
        <v>12803</v>
      </c>
      <c r="Q167" s="29">
        <v>12681</v>
      </c>
      <c r="R167" s="29">
        <v>6506</v>
      </c>
      <c r="S167" s="29">
        <v>16715</v>
      </c>
      <c r="T167" s="29">
        <v>19861</v>
      </c>
      <c r="U167" s="29">
        <v>23883</v>
      </c>
      <c r="V167" s="29">
        <v>27686</v>
      </c>
      <c r="W167" s="29">
        <v>31495</v>
      </c>
      <c r="X167" s="29">
        <v>36238</v>
      </c>
      <c r="Y167" s="29">
        <v>41770</v>
      </c>
      <c r="Z167" s="29">
        <v>46691</v>
      </c>
      <c r="AA167" s="30">
        <v>49823</v>
      </c>
    </row>
    <row r="168" spans="1:27" ht="15" thickBot="1" x14ac:dyDescent="0.35">
      <c r="A168" s="27" t="s">
        <v>43</v>
      </c>
      <c r="B168" s="27" t="s">
        <v>43</v>
      </c>
      <c r="C168" s="26"/>
      <c r="D168" s="29">
        <v>11241</v>
      </c>
      <c r="E168" s="29">
        <v>10995</v>
      </c>
      <c r="F168" s="29">
        <v>11211</v>
      </c>
      <c r="G168" s="29">
        <v>10978</v>
      </c>
      <c r="H168" s="29">
        <v>11877</v>
      </c>
      <c r="I168" s="29">
        <v>12470</v>
      </c>
      <c r="J168" s="29">
        <v>13702</v>
      </c>
      <c r="K168" s="29">
        <v>14585</v>
      </c>
      <c r="L168" s="29">
        <v>15536</v>
      </c>
      <c r="M168" s="51">
        <v>16420</v>
      </c>
      <c r="N168" s="51">
        <v>16988</v>
      </c>
      <c r="O168" s="51">
        <v>17566</v>
      </c>
      <c r="P168" s="51">
        <v>17096</v>
      </c>
      <c r="Q168" s="29">
        <v>17236</v>
      </c>
      <c r="R168" s="29">
        <v>9003</v>
      </c>
      <c r="S168" s="29">
        <v>21485</v>
      </c>
      <c r="T168" s="29">
        <v>25511</v>
      </c>
      <c r="U168" s="29">
        <v>30045</v>
      </c>
      <c r="V168" s="29">
        <v>34668</v>
      </c>
      <c r="W168" s="29">
        <v>39603</v>
      </c>
      <c r="X168" s="29">
        <v>45182</v>
      </c>
      <c r="Y168" s="29">
        <v>51722</v>
      </c>
      <c r="Z168" s="29">
        <v>54676</v>
      </c>
      <c r="AA168" s="30">
        <v>59265</v>
      </c>
    </row>
    <row r="169" spans="1:27" ht="15" thickBot="1" x14ac:dyDescent="0.35">
      <c r="A169" s="38"/>
      <c r="B169" s="41" t="s">
        <v>95</v>
      </c>
      <c r="C169" s="39"/>
      <c r="D169" s="39">
        <f>AVERAGE(D93:D96)</f>
        <v>8781.25</v>
      </c>
      <c r="E169" s="39">
        <f t="shared" ref="E169:AA169" si="124">AVERAGE(E93:E96)</f>
        <v>8894.75</v>
      </c>
      <c r="F169" s="39">
        <f t="shared" si="124"/>
        <v>8709</v>
      </c>
      <c r="G169" s="39">
        <f t="shared" si="124"/>
        <v>8656.75</v>
      </c>
      <c r="H169" s="39">
        <f t="shared" si="124"/>
        <v>8660.75</v>
      </c>
      <c r="I169" s="39">
        <f t="shared" si="124"/>
        <v>8673.5</v>
      </c>
      <c r="J169" s="39">
        <f t="shared" si="124"/>
        <v>8708.75</v>
      </c>
      <c r="K169" s="39">
        <f t="shared" si="124"/>
        <v>8632.5</v>
      </c>
      <c r="L169" s="39">
        <f t="shared" si="124"/>
        <v>8630.25</v>
      </c>
      <c r="M169" s="39">
        <f t="shared" si="124"/>
        <v>8736</v>
      </c>
      <c r="N169" s="39">
        <f t="shared" si="124"/>
        <v>8666.75</v>
      </c>
      <c r="O169" s="39">
        <f t="shared" si="124"/>
        <v>8651.5</v>
      </c>
      <c r="P169" s="39">
        <f t="shared" si="124"/>
        <v>8803.25</v>
      </c>
      <c r="Q169" s="39">
        <f t="shared" si="124"/>
        <v>8707</v>
      </c>
      <c r="R169" s="39">
        <f t="shared" si="124"/>
        <v>4262.25</v>
      </c>
      <c r="S169" s="39">
        <f t="shared" si="124"/>
        <v>8461.75</v>
      </c>
      <c r="T169" s="39">
        <f t="shared" si="124"/>
        <v>8521</v>
      </c>
      <c r="U169" s="39">
        <f t="shared" si="124"/>
        <v>8336.5</v>
      </c>
      <c r="V169" s="39">
        <f t="shared" si="124"/>
        <v>8090</v>
      </c>
      <c r="W169" s="39">
        <f t="shared" si="124"/>
        <v>8105.75</v>
      </c>
      <c r="X169" s="39">
        <f t="shared" si="124"/>
        <v>7836.5</v>
      </c>
      <c r="Y169" s="39">
        <f t="shared" si="124"/>
        <v>7722.5</v>
      </c>
      <c r="Z169" s="39">
        <f t="shared" si="124"/>
        <v>7675.5</v>
      </c>
      <c r="AA169" s="39">
        <f t="shared" si="124"/>
        <v>7346.5</v>
      </c>
    </row>
  </sheetData>
  <mergeCells count="3">
    <mergeCell ref="AD10:BB10"/>
    <mergeCell ref="BH10:CF10"/>
    <mergeCell ref="BH52:CF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5C8D-59A1-0840-83EC-F9687735D77D}">
  <dimension ref="A1:W158"/>
  <sheetViews>
    <sheetView tabSelected="1" zoomScale="110" zoomScaleNormal="110" workbookViewId="0">
      <selection activeCell="A2" sqref="A2"/>
    </sheetView>
  </sheetViews>
  <sheetFormatPr baseColWidth="10" defaultRowHeight="14.4" x14ac:dyDescent="0.3"/>
  <cols>
    <col min="1" max="1" width="16.44140625" customWidth="1"/>
    <col min="3" max="3" width="15.109375" customWidth="1"/>
    <col min="5" max="5" width="22.44140625" bestFit="1" customWidth="1"/>
    <col min="7" max="8" width="13.77734375" bestFit="1" customWidth="1"/>
    <col min="10" max="10" width="15.77734375" bestFit="1" customWidth="1"/>
    <col min="12" max="12" width="14.6640625" bestFit="1" customWidth="1"/>
    <col min="13" max="13" width="21.44140625" bestFit="1" customWidth="1"/>
    <col min="14" max="14" width="16.77734375" bestFit="1" customWidth="1"/>
  </cols>
  <sheetData>
    <row r="1" spans="1:14" ht="31.8" customHeight="1" thickBot="1" x14ac:dyDescent="0.35">
      <c r="A1" t="s">
        <v>153</v>
      </c>
      <c r="B1" s="9" t="s">
        <v>9</v>
      </c>
      <c r="C1" s="36" t="s">
        <v>94</v>
      </c>
      <c r="E1" s="36" t="s">
        <v>96</v>
      </c>
      <c r="H1" s="36" t="s">
        <v>97</v>
      </c>
    </row>
    <row r="2" spans="1:14" x14ac:dyDescent="0.3">
      <c r="A2" s="27" t="s">
        <v>22</v>
      </c>
      <c r="B2" s="29">
        <v>6.4000000000000001E-2</v>
      </c>
      <c r="C2">
        <v>8403</v>
      </c>
      <c r="D2" s="28" t="s">
        <v>140</v>
      </c>
      <c r="E2">
        <f>(C2-C3)/(B2-B3)</f>
        <v>-52199.999999999956</v>
      </c>
      <c r="H2" t="s">
        <v>5</v>
      </c>
    </row>
    <row r="3" spans="1:14" x14ac:dyDescent="0.3">
      <c r="A3" s="27" t="s">
        <v>22</v>
      </c>
      <c r="B3" s="29">
        <v>5.8999999999999997E-2</v>
      </c>
      <c r="C3">
        <v>8664</v>
      </c>
      <c r="D3" s="28">
        <f>AVERAGE(B2:B5)</f>
        <v>5.9249999999999997E-2</v>
      </c>
      <c r="E3">
        <f>(C3-C4)/(B3-B4)</f>
        <v>-170000.00000000044</v>
      </c>
      <c r="H3" t="s">
        <v>5</v>
      </c>
    </row>
    <row r="4" spans="1:14" x14ac:dyDescent="0.3">
      <c r="A4" s="27" t="s">
        <v>22</v>
      </c>
      <c r="B4" s="29">
        <v>5.7000000000000002E-2</v>
      </c>
      <c r="C4">
        <v>9004</v>
      </c>
      <c r="D4" s="52" t="s">
        <v>141</v>
      </c>
      <c r="E4">
        <f>(C3-C4)/(B3-B4)</f>
        <v>-170000.00000000044</v>
      </c>
      <c r="H4" t="s">
        <v>5</v>
      </c>
    </row>
    <row r="5" spans="1:14" x14ac:dyDescent="0.3">
      <c r="A5" s="27" t="s">
        <v>22</v>
      </c>
      <c r="B5" s="29">
        <v>5.7000000000000002E-2</v>
      </c>
      <c r="C5">
        <v>8873</v>
      </c>
      <c r="D5" s="52">
        <f>AVERAGE(C2:C5)</f>
        <v>8736</v>
      </c>
      <c r="E5" t="e">
        <f>(C4-C5)/(B4-B5)</f>
        <v>#DIV/0!</v>
      </c>
      <c r="F5" s="46" t="s">
        <v>124</v>
      </c>
      <c r="H5" t="s">
        <v>5</v>
      </c>
    </row>
    <row r="6" spans="1:14" x14ac:dyDescent="0.3">
      <c r="A6" s="4" t="s">
        <v>23</v>
      </c>
      <c r="B6" s="2">
        <v>0.54500000000000004</v>
      </c>
      <c r="C6" s="2">
        <v>11065</v>
      </c>
      <c r="E6">
        <f>(C6-$D$5)/(B6-$D$3)</f>
        <v>4794.6474523932065</v>
      </c>
      <c r="F6">
        <f>AVERAGE(E6:E9)</f>
        <v>3840.7348800958525</v>
      </c>
      <c r="H6" t="s">
        <v>5</v>
      </c>
    </row>
    <row r="7" spans="1:14" x14ac:dyDescent="0.3">
      <c r="A7" s="4" t="s">
        <v>24</v>
      </c>
      <c r="B7" s="2">
        <v>0.68899999999999995</v>
      </c>
      <c r="C7" s="2">
        <v>10731</v>
      </c>
      <c r="E7">
        <f>(C7-$D$5)/(B7-$D$3)</f>
        <v>3167.9237792774916</v>
      </c>
      <c r="H7" t="s">
        <v>5</v>
      </c>
    </row>
    <row r="8" spans="1:14" x14ac:dyDescent="0.3">
      <c r="A8" s="4" t="s">
        <v>25</v>
      </c>
      <c r="B8" s="2">
        <v>0.57499999999999996</v>
      </c>
      <c r="C8" s="2">
        <v>10625</v>
      </c>
      <c r="E8">
        <f t="shared" ref="E8:E70" si="0">(C8-$D$5)/(B8-$D$3)</f>
        <v>3662.6272418807566</v>
      </c>
      <c r="H8" t="s">
        <v>5</v>
      </c>
    </row>
    <row r="9" spans="1:14" ht="15" thickBot="1" x14ac:dyDescent="0.35">
      <c r="A9" s="32" t="s">
        <v>26</v>
      </c>
      <c r="B9" s="33">
        <v>0.51300000000000001</v>
      </c>
      <c r="C9" s="33">
        <v>10432</v>
      </c>
      <c r="E9">
        <f t="shared" si="0"/>
        <v>3737.7410468319558</v>
      </c>
      <c r="H9" t="s">
        <v>5</v>
      </c>
    </row>
    <row r="10" spans="1:14" x14ac:dyDescent="0.3">
      <c r="A10" s="27" t="s">
        <v>27</v>
      </c>
      <c r="B10" s="29">
        <v>0.53</v>
      </c>
      <c r="C10" s="29">
        <v>21995</v>
      </c>
      <c r="E10">
        <f t="shared" si="0"/>
        <v>28165.693043016465</v>
      </c>
      <c r="H10">
        <f>E10-$F$6</f>
        <v>24324.958162920611</v>
      </c>
      <c r="J10" s="13" t="s">
        <v>46</v>
      </c>
      <c r="K10">
        <f>AVERAGE(H10:H13)</f>
        <v>21119.385696059937</v>
      </c>
    </row>
    <row r="11" spans="1:14" ht="15" thickBot="1" x14ac:dyDescent="0.35">
      <c r="A11" s="27" t="s">
        <v>27</v>
      </c>
      <c r="B11" s="29">
        <v>0.66400000000000003</v>
      </c>
      <c r="C11" s="29">
        <v>22688</v>
      </c>
      <c r="E11">
        <f t="shared" si="0"/>
        <v>23070.69036792063</v>
      </c>
      <c r="H11">
        <f t="shared" ref="H11:H74" si="1">E11-$F$6</f>
        <v>19229.955487824776</v>
      </c>
      <c r="J11" s="14" t="s">
        <v>47</v>
      </c>
      <c r="K11">
        <f>STDEV(H10:H13)</f>
        <v>2587.894139895765</v>
      </c>
      <c r="N11" s="47" t="s">
        <v>125</v>
      </c>
    </row>
    <row r="12" spans="1:14" x14ac:dyDescent="0.3">
      <c r="A12" s="27" t="s">
        <v>27</v>
      </c>
      <c r="B12" s="29">
        <v>0.74199999999999999</v>
      </c>
      <c r="C12" s="29">
        <v>26448</v>
      </c>
      <c r="E12">
        <f t="shared" si="0"/>
        <v>25942.14573416331</v>
      </c>
      <c r="H12">
        <f t="shared" si="1"/>
        <v>22101.410854067457</v>
      </c>
      <c r="J12" s="13" t="s">
        <v>48</v>
      </c>
      <c r="K12">
        <f>AVERAGE(H14:H17)</f>
        <v>20653.097674655306</v>
      </c>
      <c r="M12" s="47" t="s">
        <v>126</v>
      </c>
      <c r="N12" s="47">
        <f>TTEST(H14:H17,H30:H33,2,3)</f>
        <v>1.3242759870511543E-3</v>
      </c>
    </row>
    <row r="13" spans="1:14" ht="15" thickBot="1" x14ac:dyDescent="0.35">
      <c r="A13" s="27" t="s">
        <v>27</v>
      </c>
      <c r="B13" s="29">
        <v>0.625</v>
      </c>
      <c r="C13" s="29">
        <v>21557</v>
      </c>
      <c r="E13">
        <f t="shared" si="0"/>
        <v>22661.95315952276</v>
      </c>
      <c r="H13">
        <f t="shared" si="1"/>
        <v>18821.218279426907</v>
      </c>
      <c r="J13" s="14" t="s">
        <v>49</v>
      </c>
      <c r="K13">
        <f>STDEV(H14:H17)</f>
        <v>3777.9029650145867</v>
      </c>
      <c r="M13" s="47" t="s">
        <v>127</v>
      </c>
      <c r="N13" s="47">
        <f>TTEST(H18:H21,H34:H37,2,3)</f>
        <v>6.4148874433561892E-5</v>
      </c>
    </row>
    <row r="14" spans="1:14" x14ac:dyDescent="0.3">
      <c r="A14" s="32" t="s">
        <v>108</v>
      </c>
      <c r="B14" s="33">
        <v>0.71799999999999997</v>
      </c>
      <c r="C14" s="33">
        <v>22610</v>
      </c>
      <c r="E14">
        <f t="shared" si="0"/>
        <v>21061.100569259965</v>
      </c>
      <c r="H14">
        <f t="shared" si="1"/>
        <v>17220.365689164111</v>
      </c>
      <c r="J14" s="13" t="s">
        <v>50</v>
      </c>
      <c r="K14">
        <f>AVERAGE(H18:H21)</f>
        <v>29914.292834408556</v>
      </c>
      <c r="M14" s="47" t="s">
        <v>128</v>
      </c>
      <c r="N14" s="47">
        <f>TTEST(H22:H25,H38:H41,2,3)</f>
        <v>0.31960708372454871</v>
      </c>
    </row>
    <row r="15" spans="1:14" ht="15" thickBot="1" x14ac:dyDescent="0.35">
      <c r="A15" s="32" t="s">
        <v>108</v>
      </c>
      <c r="B15" s="33">
        <v>0.65300000000000002</v>
      </c>
      <c r="C15" s="33">
        <v>22712</v>
      </c>
      <c r="E15">
        <f t="shared" si="0"/>
        <v>23538.526315789473</v>
      </c>
      <c r="H15">
        <f t="shared" si="1"/>
        <v>19697.79143569362</v>
      </c>
      <c r="J15" s="14" t="s">
        <v>51</v>
      </c>
      <c r="K15">
        <f>STDEV(H18:H21)</f>
        <v>2669.5729120167371</v>
      </c>
      <c r="M15" s="47" t="s">
        <v>129</v>
      </c>
      <c r="N15" s="47">
        <f>TTEST(H26:H29,H42:H45,2,3)</f>
        <v>3.837748805191827E-2</v>
      </c>
    </row>
    <row r="16" spans="1:14" x14ac:dyDescent="0.3">
      <c r="A16" s="32" t="s">
        <v>108</v>
      </c>
      <c r="B16" s="33">
        <v>0.67300000000000004</v>
      </c>
      <c r="C16" s="33">
        <v>23151</v>
      </c>
      <c r="E16">
        <f t="shared" si="0"/>
        <v>23486.761710794297</v>
      </c>
      <c r="H16">
        <f t="shared" si="1"/>
        <v>19646.026830698444</v>
      </c>
      <c r="J16" s="13" t="s">
        <v>52</v>
      </c>
      <c r="K16">
        <f>AVERAGE(H22:H25)</f>
        <v>1366.1163196977636</v>
      </c>
      <c r="M16" s="47" t="s">
        <v>130</v>
      </c>
      <c r="N16" s="47">
        <f>TTEST(H47:H50,H62:H65,2,3)</f>
        <v>0.41773652726290766</v>
      </c>
    </row>
    <row r="17" spans="1:14" ht="15" thickBot="1" x14ac:dyDescent="0.35">
      <c r="A17" s="32" t="s">
        <v>108</v>
      </c>
      <c r="B17" s="33">
        <v>0.58599999999999997</v>
      </c>
      <c r="C17" s="33">
        <v>24480</v>
      </c>
      <c r="E17">
        <f t="shared" si="0"/>
        <v>29888.941623160896</v>
      </c>
      <c r="H17">
        <f t="shared" si="1"/>
        <v>26048.206743065042</v>
      </c>
      <c r="J17" s="14" t="s">
        <v>53</v>
      </c>
      <c r="K17">
        <f>STDEV(H22:H25)</f>
        <v>2461.3395089588466</v>
      </c>
      <c r="M17" s="47" t="s">
        <v>131</v>
      </c>
      <c r="N17" s="47">
        <f>TTEST(H50:H53,H66:H69,2,3)</f>
        <v>0.21968863475813857</v>
      </c>
    </row>
    <row r="18" spans="1:14" x14ac:dyDescent="0.3">
      <c r="A18" s="27" t="s">
        <v>109</v>
      </c>
      <c r="B18" s="29">
        <v>0.53200000000000003</v>
      </c>
      <c r="C18" s="29">
        <v>26300</v>
      </c>
      <c r="E18">
        <f t="shared" si="0"/>
        <v>37152.829190904282</v>
      </c>
      <c r="H18">
        <f t="shared" si="1"/>
        <v>33312.094310808432</v>
      </c>
      <c r="J18" s="13" t="s">
        <v>54</v>
      </c>
      <c r="K18">
        <f>AVERAGE(H26:H29)</f>
        <v>26908.793185350256</v>
      </c>
      <c r="M18" s="47" t="s">
        <v>132</v>
      </c>
      <c r="N18" s="47">
        <f>TTEST(H54:H57,H70:H73,2,3)</f>
        <v>0.1800991040992623</v>
      </c>
    </row>
    <row r="19" spans="1:14" ht="15" thickBot="1" x14ac:dyDescent="0.35">
      <c r="A19" s="27" t="s">
        <v>109</v>
      </c>
      <c r="B19" s="29">
        <v>0.60799999999999998</v>
      </c>
      <c r="C19" s="29">
        <v>26597</v>
      </c>
      <c r="E19">
        <f t="shared" si="0"/>
        <v>32548.519362186791</v>
      </c>
      <c r="H19">
        <f t="shared" si="1"/>
        <v>28707.784482090938</v>
      </c>
      <c r="J19" s="14" t="s">
        <v>55</v>
      </c>
      <c r="K19">
        <f>STDEV(H26:H29)</f>
        <v>2017.1971423184261</v>
      </c>
      <c r="M19" s="47" t="s">
        <v>133</v>
      </c>
      <c r="N19" s="47">
        <f>TTEST(H58:H61,H74:H77,2,3)</f>
        <v>0.24089872709036009</v>
      </c>
    </row>
    <row r="20" spans="1:14" x14ac:dyDescent="0.3">
      <c r="A20" s="27" t="s">
        <v>109</v>
      </c>
      <c r="B20" s="29">
        <v>0.59499999999999997</v>
      </c>
      <c r="C20" s="29">
        <v>25307</v>
      </c>
      <c r="E20">
        <f t="shared" si="0"/>
        <v>30930.47130191321</v>
      </c>
      <c r="H20">
        <f t="shared" si="1"/>
        <v>27089.736421817357</v>
      </c>
      <c r="J20" s="13" t="s">
        <v>56</v>
      </c>
      <c r="K20">
        <f>AVERAGE(H30:H33)</f>
        <v>2870.9020269495149</v>
      </c>
    </row>
    <row r="21" spans="1:14" ht="15" thickBot="1" x14ac:dyDescent="0.35">
      <c r="A21" s="27" t="s">
        <v>109</v>
      </c>
      <c r="B21" s="29">
        <v>0.64</v>
      </c>
      <c r="C21" s="29">
        <v>28707</v>
      </c>
      <c r="E21">
        <f t="shared" si="0"/>
        <v>34388.291003013343</v>
      </c>
      <c r="H21">
        <f t="shared" si="1"/>
        <v>30547.556122917489</v>
      </c>
      <c r="J21" s="14" t="s">
        <v>57</v>
      </c>
      <c r="K21">
        <f>STDEV(H30:H33)</f>
        <v>1237.725648481505</v>
      </c>
    </row>
    <row r="22" spans="1:14" x14ac:dyDescent="0.3">
      <c r="A22" s="4" t="s">
        <v>110</v>
      </c>
      <c r="B22" s="2">
        <v>0.52300000000000002</v>
      </c>
      <c r="C22" s="2">
        <v>12830</v>
      </c>
      <c r="E22">
        <f t="shared" si="0"/>
        <v>8828.0323450134765</v>
      </c>
      <c r="H22">
        <f t="shared" si="1"/>
        <v>4987.297464917624</v>
      </c>
      <c r="J22" s="13" t="s">
        <v>58</v>
      </c>
      <c r="K22">
        <f>AVERAGE(H34:H37)</f>
        <v>2589.0985048217194</v>
      </c>
    </row>
    <row r="23" spans="1:14" ht="15" thickBot="1" x14ac:dyDescent="0.35">
      <c r="A23" s="4" t="s">
        <v>110</v>
      </c>
      <c r="B23" s="33">
        <v>0.61799999999999999</v>
      </c>
      <c r="C23" s="33">
        <v>11274</v>
      </c>
      <c r="E23">
        <f t="shared" si="0"/>
        <v>4542.2818791946311</v>
      </c>
      <c r="H23">
        <f t="shared" si="1"/>
        <v>701.54699909877854</v>
      </c>
      <c r="J23" s="14" t="s">
        <v>59</v>
      </c>
      <c r="K23">
        <f>STDEV(H34:H37)</f>
        <v>871.46255421663147</v>
      </c>
    </row>
    <row r="24" spans="1:14" x14ac:dyDescent="0.3">
      <c r="A24" s="4" t="s">
        <v>110</v>
      </c>
      <c r="B24" s="33">
        <v>0.64800000000000002</v>
      </c>
      <c r="C24" s="33">
        <v>11139</v>
      </c>
      <c r="E24">
        <f t="shared" si="0"/>
        <v>4081.5286624203823</v>
      </c>
      <c r="H24">
        <f t="shared" si="1"/>
        <v>240.79378232452973</v>
      </c>
      <c r="J24" s="13" t="s">
        <v>63</v>
      </c>
      <c r="K24">
        <f>AVERAGE(H38:H41)</f>
        <v>3034.6134420592671</v>
      </c>
    </row>
    <row r="25" spans="1:14" ht="15" thickBot="1" x14ac:dyDescent="0.35">
      <c r="A25" s="4" t="s">
        <v>110</v>
      </c>
      <c r="B25" s="2">
        <v>0.67100000000000004</v>
      </c>
      <c r="C25" s="2">
        <v>10801</v>
      </c>
      <c r="E25">
        <f t="shared" si="0"/>
        <v>3375.5619125459748</v>
      </c>
      <c r="H25">
        <f t="shared" si="1"/>
        <v>-465.17296754987774</v>
      </c>
      <c r="J25" s="14" t="s">
        <v>60</v>
      </c>
      <c r="K25">
        <f>STDEV(H38:H41)</f>
        <v>1802.3651189844204</v>
      </c>
    </row>
    <row r="26" spans="1:14" x14ac:dyDescent="0.3">
      <c r="A26" s="27" t="s">
        <v>111</v>
      </c>
      <c r="B26" s="29">
        <v>0.64200000000000002</v>
      </c>
      <c r="C26" s="51">
        <v>26265</v>
      </c>
      <c r="E26">
        <f t="shared" si="0"/>
        <v>30079.794079794079</v>
      </c>
      <c r="H26">
        <f t="shared" si="1"/>
        <v>26239.059199698226</v>
      </c>
      <c r="J26" s="13" t="s">
        <v>61</v>
      </c>
      <c r="K26">
        <f>AVERAGE(H42:H45)</f>
        <v>34699.99914898054</v>
      </c>
    </row>
    <row r="27" spans="1:14" ht="15" thickBot="1" x14ac:dyDescent="0.35">
      <c r="A27" s="27" t="s">
        <v>111</v>
      </c>
      <c r="B27" s="29">
        <v>0.72399999999999998</v>
      </c>
      <c r="C27" s="51">
        <v>28932</v>
      </c>
      <c r="E27">
        <f t="shared" si="0"/>
        <v>30381.3463708161</v>
      </c>
      <c r="H27">
        <f t="shared" si="1"/>
        <v>26540.611490720246</v>
      </c>
      <c r="J27" s="14" t="s">
        <v>62</v>
      </c>
      <c r="K27">
        <f>STDEV(H42:H45)</f>
        <v>4741.9528914147168</v>
      </c>
    </row>
    <row r="28" spans="1:14" x14ac:dyDescent="0.3">
      <c r="A28" s="27" t="s">
        <v>111</v>
      </c>
      <c r="B28" s="29">
        <v>0.73299999999999998</v>
      </c>
      <c r="C28" s="51">
        <v>28217</v>
      </c>
      <c r="E28">
        <f t="shared" si="0"/>
        <v>28914.285714285717</v>
      </c>
      <c r="H28">
        <f t="shared" si="1"/>
        <v>25073.550834189864</v>
      </c>
      <c r="J28" s="13" t="s">
        <v>65</v>
      </c>
      <c r="K28">
        <f>AVERAGE(H46:H49)</f>
        <v>18554.100689008614</v>
      </c>
    </row>
    <row r="29" spans="1:14" ht="15" thickBot="1" x14ac:dyDescent="0.35">
      <c r="A29" s="27" t="s">
        <v>111</v>
      </c>
      <c r="B29" s="29">
        <v>0.69399999999999995</v>
      </c>
      <c r="C29" s="51">
        <v>30078</v>
      </c>
      <c r="E29">
        <f t="shared" si="0"/>
        <v>33622.686096888545</v>
      </c>
      <c r="H29">
        <f t="shared" si="1"/>
        <v>29781.951216792691</v>
      </c>
      <c r="J29" s="14" t="s">
        <v>64</v>
      </c>
      <c r="K29">
        <f>STDEV(H46:H49)</f>
        <v>440.28875219483018</v>
      </c>
    </row>
    <row r="30" spans="1:14" x14ac:dyDescent="0.3">
      <c r="A30" s="4" t="s">
        <v>112</v>
      </c>
      <c r="B30" s="2">
        <v>0.53100000000000003</v>
      </c>
      <c r="C30" s="2">
        <v>12778</v>
      </c>
      <c r="E30">
        <f t="shared" si="0"/>
        <v>8568.0975092739791</v>
      </c>
      <c r="H30">
        <f t="shared" si="1"/>
        <v>4727.3626291781266</v>
      </c>
      <c r="J30" s="13" t="s">
        <v>66</v>
      </c>
      <c r="K30">
        <f>AVERAGE(H50:H53)</f>
        <v>1697.9992583343465</v>
      </c>
    </row>
    <row r="31" spans="1:14" ht="15" thickBot="1" x14ac:dyDescent="0.35">
      <c r="A31" s="4" t="s">
        <v>112</v>
      </c>
      <c r="B31" s="2">
        <v>0.60699999999999998</v>
      </c>
      <c r="C31" s="2">
        <v>12063</v>
      </c>
      <c r="E31">
        <f t="shared" si="0"/>
        <v>6073.9388407120041</v>
      </c>
      <c r="H31">
        <f t="shared" si="1"/>
        <v>2233.2039606161516</v>
      </c>
      <c r="J31" s="14" t="s">
        <v>67</v>
      </c>
      <c r="K31">
        <f>STDEV(H50:H53)</f>
        <v>1993.8294326096848</v>
      </c>
    </row>
    <row r="32" spans="1:14" x14ac:dyDescent="0.3">
      <c r="A32" s="4" t="s">
        <v>112</v>
      </c>
      <c r="B32" s="2">
        <v>0.55800000000000005</v>
      </c>
      <c r="C32" s="2">
        <v>11783</v>
      </c>
      <c r="E32">
        <f t="shared" si="0"/>
        <v>6109.2731829573931</v>
      </c>
      <c r="H32">
        <f t="shared" si="1"/>
        <v>2268.5383028615406</v>
      </c>
      <c r="J32" s="13" t="s">
        <v>68</v>
      </c>
      <c r="K32">
        <f>AVERAGE(H54:H57)</f>
        <v>29455.928121002748</v>
      </c>
    </row>
    <row r="33" spans="1:23" ht="15" thickBot="1" x14ac:dyDescent="0.35">
      <c r="A33" s="32" t="s">
        <v>112</v>
      </c>
      <c r="B33" s="2">
        <v>0.55800000000000005</v>
      </c>
      <c r="C33" s="2">
        <v>11776</v>
      </c>
      <c r="E33">
        <f t="shared" si="0"/>
        <v>6095.2380952380945</v>
      </c>
      <c r="H33">
        <f t="shared" si="1"/>
        <v>2254.503215142242</v>
      </c>
      <c r="J33" s="14" t="s">
        <v>69</v>
      </c>
      <c r="K33">
        <f>STDEV(H54:H57)</f>
        <v>3856.9629253122184</v>
      </c>
    </row>
    <row r="34" spans="1:23" x14ac:dyDescent="0.3">
      <c r="A34" s="27" t="s">
        <v>113</v>
      </c>
      <c r="B34" s="29">
        <v>0.56299999999999994</v>
      </c>
      <c r="C34" s="51">
        <v>12423</v>
      </c>
      <c r="E34">
        <f t="shared" si="0"/>
        <v>7319.1066997518619</v>
      </c>
      <c r="H34">
        <f t="shared" si="1"/>
        <v>3478.3718196560094</v>
      </c>
      <c r="J34" s="13" t="s">
        <v>70</v>
      </c>
      <c r="K34">
        <f>AVERAGE(H58:H61)</f>
        <v>2277.8218028358851</v>
      </c>
    </row>
    <row r="35" spans="1:23" ht="15" thickBot="1" x14ac:dyDescent="0.35">
      <c r="A35" s="27" t="s">
        <v>113</v>
      </c>
      <c r="B35" s="29">
        <v>0.57699999999999996</v>
      </c>
      <c r="C35" s="29">
        <v>12046</v>
      </c>
      <c r="E35">
        <f t="shared" si="0"/>
        <v>6393.0468372766791</v>
      </c>
      <c r="H35">
        <f t="shared" si="1"/>
        <v>2552.3119571808265</v>
      </c>
      <c r="J35" s="14" t="s">
        <v>71</v>
      </c>
      <c r="K35">
        <f>STDEV(H58:H61)</f>
        <v>1455.6090639094871</v>
      </c>
    </row>
    <row r="36" spans="1:23" x14ac:dyDescent="0.3">
      <c r="A36" s="27" t="s">
        <v>113</v>
      </c>
      <c r="B36" s="29">
        <v>0.53600000000000003</v>
      </c>
      <c r="C36" s="51">
        <v>11395</v>
      </c>
      <c r="E36">
        <f t="shared" si="0"/>
        <v>5577.3466177241744</v>
      </c>
      <c r="H36">
        <f t="shared" si="1"/>
        <v>1736.6117376283219</v>
      </c>
      <c r="J36" s="13" t="s">
        <v>72</v>
      </c>
      <c r="K36">
        <f>AVERAGE(H62:H65)</f>
        <v>18268.239737692154</v>
      </c>
    </row>
    <row r="37" spans="1:23" ht="15" thickBot="1" x14ac:dyDescent="0.35">
      <c r="A37" s="56" t="s">
        <v>113</v>
      </c>
      <c r="B37" s="57" t="s">
        <v>150</v>
      </c>
      <c r="C37" s="57" t="s">
        <v>151</v>
      </c>
      <c r="D37" s="58" t="s">
        <v>152</v>
      </c>
      <c r="E37" s="58"/>
      <c r="F37" s="58"/>
      <c r="G37" s="58"/>
      <c r="H37" s="58"/>
      <c r="J37" s="14" t="s">
        <v>73</v>
      </c>
      <c r="K37">
        <f>STDEV(H62:H65)</f>
        <v>3083.491943207739</v>
      </c>
    </row>
    <row r="38" spans="1:23" x14ac:dyDescent="0.3">
      <c r="A38" s="32" t="s">
        <v>114</v>
      </c>
      <c r="B38" s="2">
        <v>0.72699999999999998</v>
      </c>
      <c r="C38" s="2">
        <v>12200</v>
      </c>
      <c r="E38">
        <f>(C38-$D$5)/(B38-$D$3)</f>
        <v>5187.5701984275556</v>
      </c>
      <c r="H38">
        <f>E38-$F$6</f>
        <v>1346.8353183317031</v>
      </c>
      <c r="J38" s="13" t="s">
        <v>74</v>
      </c>
      <c r="K38">
        <f>AVERAGE(H66:H69)</f>
        <v>4629.5425092581909</v>
      </c>
    </row>
    <row r="39" spans="1:23" ht="15" thickBot="1" x14ac:dyDescent="0.35">
      <c r="A39" s="32" t="s">
        <v>114</v>
      </c>
      <c r="B39" s="2">
        <v>0.69299999999999995</v>
      </c>
      <c r="C39" s="2">
        <v>12410</v>
      </c>
      <c r="E39">
        <f t="shared" si="0"/>
        <v>5797.2386587771207</v>
      </c>
      <c r="H39">
        <f t="shared" si="1"/>
        <v>1956.5037786812682</v>
      </c>
      <c r="J39" s="14" t="s">
        <v>75</v>
      </c>
      <c r="K39">
        <f>STDEV(H66:H69)</f>
        <v>3625.4917534495371</v>
      </c>
    </row>
    <row r="40" spans="1:23" x14ac:dyDescent="0.3">
      <c r="A40" s="32" t="s">
        <v>114</v>
      </c>
      <c r="B40" s="2">
        <v>0.66300000000000003</v>
      </c>
      <c r="C40" s="2">
        <v>13132</v>
      </c>
      <c r="E40">
        <f t="shared" si="0"/>
        <v>7281.159420289855</v>
      </c>
      <c r="H40">
        <f t="shared" si="1"/>
        <v>3440.4245401940025</v>
      </c>
      <c r="J40" s="13" t="s">
        <v>76</v>
      </c>
      <c r="K40">
        <f>AVERAGE(H70:H73)</f>
        <v>25883.431820560865</v>
      </c>
    </row>
    <row r="41" spans="1:23" ht="15" thickBot="1" x14ac:dyDescent="0.35">
      <c r="A41" s="32" t="s">
        <v>114</v>
      </c>
      <c r="B41" s="2">
        <v>0.621</v>
      </c>
      <c r="C41" s="2">
        <v>13924</v>
      </c>
      <c r="E41">
        <f t="shared" si="0"/>
        <v>9235.4250111259462</v>
      </c>
      <c r="H41">
        <f t="shared" si="1"/>
        <v>5394.6901310300937</v>
      </c>
      <c r="J41" s="14" t="s">
        <v>77</v>
      </c>
      <c r="K41">
        <f>STDEV(H70:H73)</f>
        <v>2530.704529443452</v>
      </c>
    </row>
    <row r="42" spans="1:23" x14ac:dyDescent="0.3">
      <c r="A42" s="27" t="s">
        <v>115</v>
      </c>
      <c r="B42" s="51">
        <v>0.59099999999999997</v>
      </c>
      <c r="C42" s="51">
        <v>30611</v>
      </c>
      <c r="E42">
        <f t="shared" si="0"/>
        <v>41137.752703338039</v>
      </c>
      <c r="H42">
        <f t="shared" si="1"/>
        <v>37297.017823242189</v>
      </c>
      <c r="J42" s="13" t="s">
        <v>78</v>
      </c>
      <c r="K42">
        <f>AVERAGE(H74:H77)</f>
        <v>5719.8975375447108</v>
      </c>
    </row>
    <row r="43" spans="1:23" ht="15" thickBot="1" x14ac:dyDescent="0.35">
      <c r="A43" s="27" t="s">
        <v>115</v>
      </c>
      <c r="B43" s="29">
        <v>0.622</v>
      </c>
      <c r="C43" s="29">
        <v>26915</v>
      </c>
      <c r="E43">
        <f t="shared" si="0"/>
        <v>32303.864948911596</v>
      </c>
      <c r="H43">
        <f t="shared" si="1"/>
        <v>28463.130068815743</v>
      </c>
      <c r="J43" s="14" t="s">
        <v>79</v>
      </c>
      <c r="K43">
        <f>STDEV(H74:H77)</f>
        <v>4681.4063797703375</v>
      </c>
      <c r="N43" t="s">
        <v>99</v>
      </c>
      <c r="O43" t="s">
        <v>100</v>
      </c>
      <c r="P43" t="s">
        <v>147</v>
      </c>
      <c r="Q43" t="s">
        <v>102</v>
      </c>
      <c r="R43" t="s">
        <v>103</v>
      </c>
      <c r="S43" t="s">
        <v>144</v>
      </c>
      <c r="T43" t="s">
        <v>148</v>
      </c>
      <c r="U43" t="s">
        <v>106</v>
      </c>
      <c r="V43" t="s">
        <v>107</v>
      </c>
    </row>
    <row r="44" spans="1:23" x14ac:dyDescent="0.3">
      <c r="A44" s="27" t="s">
        <v>115</v>
      </c>
      <c r="B44" s="51">
        <v>0.66</v>
      </c>
      <c r="C44" s="51">
        <v>31327</v>
      </c>
      <c r="E44">
        <f t="shared" si="0"/>
        <v>37604.660840615899</v>
      </c>
      <c r="H44">
        <f t="shared" si="1"/>
        <v>33763.92596052005</v>
      </c>
      <c r="M44" s="53" t="s">
        <v>142</v>
      </c>
      <c r="N44" s="53"/>
      <c r="O44" s="53"/>
      <c r="P44" s="53"/>
      <c r="Q44" s="53"/>
      <c r="R44" s="53"/>
      <c r="S44" s="53"/>
      <c r="T44" s="53"/>
      <c r="U44" s="53"/>
      <c r="V44" s="53"/>
      <c r="W44" s="62" t="s">
        <v>149</v>
      </c>
    </row>
    <row r="45" spans="1:23" x14ac:dyDescent="0.3">
      <c r="A45" s="27" t="s">
        <v>115</v>
      </c>
      <c r="B45" s="29">
        <v>0.52</v>
      </c>
      <c r="C45" s="29">
        <v>28602</v>
      </c>
      <c r="E45">
        <f t="shared" si="0"/>
        <v>43116.657623440042</v>
      </c>
      <c r="H45">
        <f t="shared" si="1"/>
        <v>39275.922743344192</v>
      </c>
      <c r="M45" s="53" t="s">
        <v>143</v>
      </c>
      <c r="N45" s="53">
        <f>K11</f>
        <v>2587.894139895765</v>
      </c>
      <c r="O45" s="53">
        <f>K13</f>
        <v>3777.9029650145867</v>
      </c>
      <c r="P45" s="53">
        <f>K15</f>
        <v>2669.5729120167371</v>
      </c>
      <c r="Q45" s="53">
        <f>K17</f>
        <v>2461.3395089588466</v>
      </c>
      <c r="R45" s="53">
        <f>K19</f>
        <v>2017.1971423184261</v>
      </c>
      <c r="S45" s="53">
        <f>K29</f>
        <v>440.28875219483018</v>
      </c>
      <c r="T45" s="53">
        <f>K31</f>
        <v>1993.8294326096848</v>
      </c>
      <c r="U45" s="53">
        <f>K33</f>
        <v>3856.9629253122184</v>
      </c>
      <c r="V45" s="53">
        <f>K35</f>
        <v>1455.6090639094871</v>
      </c>
      <c r="W45" s="62"/>
    </row>
    <row r="46" spans="1:23" x14ac:dyDescent="0.3">
      <c r="A46" s="4" t="s">
        <v>116</v>
      </c>
      <c r="B46" s="2">
        <v>0.71699999999999997</v>
      </c>
      <c r="C46" s="2">
        <v>23684</v>
      </c>
      <c r="E46">
        <f t="shared" si="0"/>
        <v>22725.959711136453</v>
      </c>
      <c r="H46">
        <f t="shared" si="1"/>
        <v>18885.224831040599</v>
      </c>
      <c r="M46" s="54" t="s">
        <v>142</v>
      </c>
      <c r="N46" s="54"/>
      <c r="O46" s="54"/>
      <c r="P46" s="54"/>
      <c r="Q46" s="54"/>
      <c r="R46" s="54"/>
      <c r="S46" s="54"/>
      <c r="T46" s="54"/>
      <c r="U46" s="54"/>
      <c r="V46" s="54"/>
      <c r="W46" s="63" t="s">
        <v>145</v>
      </c>
    </row>
    <row r="47" spans="1:23" x14ac:dyDescent="0.3">
      <c r="A47" s="4" t="s">
        <v>116</v>
      </c>
      <c r="B47" s="2">
        <v>0.68600000000000005</v>
      </c>
      <c r="C47" s="2">
        <v>22588</v>
      </c>
      <c r="E47">
        <f t="shared" si="0"/>
        <v>22101.316314319902</v>
      </c>
      <c r="H47">
        <f t="shared" si="1"/>
        <v>18260.581434224048</v>
      </c>
      <c r="M47" s="54" t="s">
        <v>143</v>
      </c>
      <c r="N47" s="54">
        <f>0</f>
        <v>0</v>
      </c>
      <c r="O47" s="54">
        <f>K21</f>
        <v>1237.725648481505</v>
      </c>
      <c r="P47" s="54">
        <f>K23</f>
        <v>871.46255421663147</v>
      </c>
      <c r="Q47" s="54">
        <f>K25</f>
        <v>1802.3651189844204</v>
      </c>
      <c r="R47" s="54">
        <f>K27</f>
        <v>4741.9528914147168</v>
      </c>
      <c r="S47" s="54">
        <f>K37</f>
        <v>3083.491943207739</v>
      </c>
      <c r="T47" s="54">
        <f>K39</f>
        <v>3625.4917534495371</v>
      </c>
      <c r="U47" s="54">
        <f>K41</f>
        <v>2530.704529443452</v>
      </c>
      <c r="V47" s="54">
        <f>K43</f>
        <v>4681.4063797703375</v>
      </c>
      <c r="W47" s="63"/>
    </row>
    <row r="48" spans="1:23" x14ac:dyDescent="0.3">
      <c r="A48" s="4" t="s">
        <v>116</v>
      </c>
      <c r="B48" s="2">
        <v>0.66</v>
      </c>
      <c r="C48" s="2">
        <v>22442</v>
      </c>
      <c r="E48">
        <f t="shared" si="0"/>
        <v>22814.814814814814</v>
      </c>
      <c r="H48">
        <f t="shared" si="1"/>
        <v>18974.07993471896</v>
      </c>
    </row>
    <row r="49" spans="1:8" x14ac:dyDescent="0.3">
      <c r="A49" s="4" t="s">
        <v>116</v>
      </c>
      <c r="B49" s="2">
        <v>0.625</v>
      </c>
      <c r="C49" s="2">
        <v>21147</v>
      </c>
      <c r="E49">
        <f t="shared" si="0"/>
        <v>21937.251436146707</v>
      </c>
      <c r="H49">
        <f t="shared" si="1"/>
        <v>18096.516556050854</v>
      </c>
    </row>
    <row r="50" spans="1:8" x14ac:dyDescent="0.3">
      <c r="A50" s="27" t="s">
        <v>117</v>
      </c>
      <c r="B50" s="51">
        <v>0.75800000000000001</v>
      </c>
      <c r="C50" s="51">
        <v>11347</v>
      </c>
      <c r="E50">
        <f t="shared" si="0"/>
        <v>3736.6726296958855</v>
      </c>
      <c r="H50">
        <f t="shared" si="1"/>
        <v>-104.06225039996707</v>
      </c>
    </row>
    <row r="51" spans="1:8" x14ac:dyDescent="0.3">
      <c r="A51" s="27" t="s">
        <v>117</v>
      </c>
      <c r="B51" s="51">
        <v>0.63500000000000001</v>
      </c>
      <c r="C51" s="51">
        <v>11481</v>
      </c>
      <c r="E51">
        <f t="shared" si="0"/>
        <v>4767.6943117672599</v>
      </c>
      <c r="H51">
        <f t="shared" si="1"/>
        <v>926.9594316714074</v>
      </c>
    </row>
    <row r="52" spans="1:8" x14ac:dyDescent="0.3">
      <c r="A52" s="27" t="s">
        <v>117</v>
      </c>
      <c r="B52" s="51">
        <v>0.53100000000000003</v>
      </c>
      <c r="C52" s="51">
        <v>11227</v>
      </c>
      <c r="E52">
        <f t="shared" si="0"/>
        <v>5280.3391626921039</v>
      </c>
      <c r="H52">
        <f t="shared" si="1"/>
        <v>1439.6042825962513</v>
      </c>
    </row>
    <row r="53" spans="1:8" x14ac:dyDescent="0.3">
      <c r="A53" s="27" t="s">
        <v>117</v>
      </c>
      <c r="B53" s="51">
        <v>0.72099999999999997</v>
      </c>
      <c r="C53" s="51">
        <v>14275</v>
      </c>
      <c r="E53">
        <f t="shared" si="0"/>
        <v>8370.2304495655462</v>
      </c>
      <c r="H53">
        <f t="shared" si="1"/>
        <v>4529.4955694696937</v>
      </c>
    </row>
    <row r="54" spans="1:8" x14ac:dyDescent="0.3">
      <c r="A54" s="4" t="s">
        <v>118</v>
      </c>
      <c r="B54" s="2">
        <v>0.66</v>
      </c>
      <c r="C54" s="2">
        <v>30065</v>
      </c>
      <c r="E54">
        <f t="shared" si="0"/>
        <v>35503.953391593837</v>
      </c>
      <c r="H54">
        <f t="shared" si="1"/>
        <v>31663.218511497984</v>
      </c>
    </row>
    <row r="55" spans="1:8" x14ac:dyDescent="0.3">
      <c r="A55" s="4" t="s">
        <v>118</v>
      </c>
      <c r="B55" s="2">
        <v>0.63100000000000001</v>
      </c>
      <c r="C55" s="33">
        <v>29458</v>
      </c>
      <c r="E55">
        <f t="shared" si="0"/>
        <v>36243.113248797556</v>
      </c>
      <c r="H55">
        <f t="shared" si="1"/>
        <v>32402.378368701702</v>
      </c>
    </row>
    <row r="56" spans="1:8" x14ac:dyDescent="0.3">
      <c r="A56" s="4" t="s">
        <v>118</v>
      </c>
      <c r="B56" s="33">
        <v>0.64600000000000002</v>
      </c>
      <c r="C56" s="33">
        <v>28511</v>
      </c>
      <c r="E56">
        <f t="shared" si="0"/>
        <v>33702.599062633148</v>
      </c>
      <c r="H56">
        <f t="shared" si="1"/>
        <v>29861.864182537294</v>
      </c>
    </row>
    <row r="57" spans="1:8" x14ac:dyDescent="0.3">
      <c r="A57" s="32" t="s">
        <v>118</v>
      </c>
      <c r="B57" s="2">
        <v>0.69799999999999995</v>
      </c>
      <c r="C57" s="2">
        <v>26453</v>
      </c>
      <c r="E57">
        <f t="shared" si="0"/>
        <v>27736.986301369867</v>
      </c>
      <c r="H57">
        <f t="shared" si="1"/>
        <v>23896.251421274013</v>
      </c>
    </row>
    <row r="58" spans="1:8" x14ac:dyDescent="0.3">
      <c r="A58" s="27" t="s">
        <v>119</v>
      </c>
      <c r="B58" s="51">
        <v>0.625</v>
      </c>
      <c r="C58" s="29">
        <v>13361</v>
      </c>
      <c r="E58">
        <f t="shared" si="0"/>
        <v>8174.9889527176319</v>
      </c>
      <c r="H58">
        <f t="shared" si="1"/>
        <v>4334.2540726217794</v>
      </c>
    </row>
    <row r="59" spans="1:8" x14ac:dyDescent="0.3">
      <c r="A59" s="27" t="s">
        <v>119</v>
      </c>
      <c r="B59" s="51">
        <v>0.69199999999999995</v>
      </c>
      <c r="C59" s="29">
        <v>11810</v>
      </c>
      <c r="E59">
        <f t="shared" si="0"/>
        <v>4858.1588305017785</v>
      </c>
      <c r="H59">
        <f t="shared" si="1"/>
        <v>1017.423950405926</v>
      </c>
    </row>
    <row r="60" spans="1:8" x14ac:dyDescent="0.3">
      <c r="A60" s="27" t="s">
        <v>119</v>
      </c>
      <c r="B60" s="51">
        <v>0.57099999999999995</v>
      </c>
      <c r="C60" s="29">
        <v>11834</v>
      </c>
      <c r="E60">
        <f t="shared" si="0"/>
        <v>6053.737176355643</v>
      </c>
      <c r="H60">
        <f t="shared" si="1"/>
        <v>2213.0022962597905</v>
      </c>
    </row>
    <row r="61" spans="1:8" x14ac:dyDescent="0.3">
      <c r="A61" s="27" t="s">
        <v>119</v>
      </c>
      <c r="B61" s="51">
        <v>0.55300000000000005</v>
      </c>
      <c r="C61" s="29">
        <v>11396</v>
      </c>
      <c r="E61">
        <f t="shared" si="0"/>
        <v>5387.3417721518981</v>
      </c>
      <c r="H61">
        <f t="shared" si="1"/>
        <v>1546.6068920560456</v>
      </c>
    </row>
    <row r="62" spans="1:8" x14ac:dyDescent="0.3">
      <c r="A62" s="32" t="s">
        <v>120</v>
      </c>
      <c r="B62" s="2">
        <v>0.752</v>
      </c>
      <c r="C62" s="2">
        <v>22034</v>
      </c>
      <c r="E62">
        <f t="shared" si="0"/>
        <v>19195.958137856371</v>
      </c>
      <c r="H62">
        <f t="shared" si="1"/>
        <v>15355.223257760517</v>
      </c>
    </row>
    <row r="63" spans="1:8" x14ac:dyDescent="0.3">
      <c r="A63" s="32" t="s">
        <v>120</v>
      </c>
      <c r="B63" s="2">
        <v>0.71199999999999997</v>
      </c>
      <c r="C63" s="2">
        <v>21620</v>
      </c>
      <c r="E63">
        <f t="shared" si="0"/>
        <v>19738.03140559173</v>
      </c>
      <c r="H63">
        <f t="shared" si="1"/>
        <v>15897.296525495876</v>
      </c>
    </row>
    <row r="64" spans="1:8" x14ac:dyDescent="0.3">
      <c r="A64" s="32" t="s">
        <v>120</v>
      </c>
      <c r="B64" s="2">
        <v>0.59799999999999998</v>
      </c>
      <c r="C64" s="33">
        <v>22328</v>
      </c>
      <c r="E64">
        <f t="shared" si="0"/>
        <v>25228.770301624132</v>
      </c>
      <c r="H64">
        <f t="shared" si="1"/>
        <v>21388.035421528279</v>
      </c>
    </row>
    <row r="65" spans="1:8" x14ac:dyDescent="0.3">
      <c r="A65" s="32" t="s">
        <v>120</v>
      </c>
      <c r="B65" s="2">
        <v>0.66700000000000004</v>
      </c>
      <c r="C65" s="2">
        <v>23488</v>
      </c>
      <c r="E65">
        <f t="shared" si="0"/>
        <v>24273.138626079803</v>
      </c>
      <c r="H65">
        <f t="shared" si="1"/>
        <v>20432.403745983949</v>
      </c>
    </row>
    <row r="66" spans="1:8" x14ac:dyDescent="0.3">
      <c r="A66" s="27" t="s">
        <v>121</v>
      </c>
      <c r="B66" s="51">
        <v>0.66200000000000003</v>
      </c>
      <c r="C66" s="51">
        <v>12819</v>
      </c>
      <c r="E66">
        <f t="shared" si="0"/>
        <v>6773.9527167150563</v>
      </c>
      <c r="H66">
        <f t="shared" si="1"/>
        <v>2933.2178366192038</v>
      </c>
    </row>
    <row r="67" spans="1:8" x14ac:dyDescent="0.3">
      <c r="A67" s="27" t="s">
        <v>121</v>
      </c>
      <c r="B67" s="29">
        <v>0.57499999999999996</v>
      </c>
      <c r="C67" s="51">
        <v>12236</v>
      </c>
      <c r="E67">
        <f t="shared" si="0"/>
        <v>6786.2336403296176</v>
      </c>
      <c r="H67">
        <f t="shared" si="1"/>
        <v>2945.4987602337651</v>
      </c>
    </row>
    <row r="68" spans="1:8" x14ac:dyDescent="0.3">
      <c r="A68" s="27" t="s">
        <v>121</v>
      </c>
      <c r="B68" s="29">
        <v>0.59099999999999997</v>
      </c>
      <c r="C68" s="51">
        <v>12149</v>
      </c>
      <c r="E68">
        <f t="shared" si="0"/>
        <v>6418.429713211096</v>
      </c>
      <c r="H68">
        <f t="shared" si="1"/>
        <v>2577.6948331152435</v>
      </c>
    </row>
    <row r="69" spans="1:8" x14ac:dyDescent="0.3">
      <c r="A69" s="27" t="s">
        <v>121</v>
      </c>
      <c r="B69" s="29">
        <v>0.73099999999999998</v>
      </c>
      <c r="C69" s="51">
        <v>18075</v>
      </c>
      <c r="E69">
        <f t="shared" si="0"/>
        <v>13902.493487160404</v>
      </c>
      <c r="H69">
        <f t="shared" si="1"/>
        <v>10061.758607064552</v>
      </c>
    </row>
    <row r="70" spans="1:8" x14ac:dyDescent="0.3">
      <c r="A70" s="4" t="s">
        <v>122</v>
      </c>
      <c r="B70" s="2">
        <v>0.61599999999999999</v>
      </c>
      <c r="C70" s="2">
        <v>26082</v>
      </c>
      <c r="E70">
        <f t="shared" si="0"/>
        <v>31155.814997754827</v>
      </c>
      <c r="H70">
        <f t="shared" si="1"/>
        <v>27315.080117658974</v>
      </c>
    </row>
    <row r="71" spans="1:8" x14ac:dyDescent="0.3">
      <c r="A71" s="4" t="s">
        <v>122</v>
      </c>
      <c r="B71" s="33">
        <v>0.627</v>
      </c>
      <c r="C71" s="33">
        <v>25804</v>
      </c>
      <c r="E71">
        <f t="shared" ref="E71:E77" si="2">(C71-$D$5)/(B71-$D$3)</f>
        <v>30062.527520915897</v>
      </c>
      <c r="H71">
        <f t="shared" si="1"/>
        <v>26221.792640820044</v>
      </c>
    </row>
    <row r="72" spans="1:8" x14ac:dyDescent="0.3">
      <c r="A72" s="4" t="s">
        <v>122</v>
      </c>
      <c r="B72" s="2">
        <v>0.622</v>
      </c>
      <c r="C72" s="2">
        <v>26531</v>
      </c>
      <c r="E72">
        <f t="shared" si="2"/>
        <v>31621.501554864506</v>
      </c>
      <c r="H72">
        <f t="shared" si="1"/>
        <v>27780.766674768653</v>
      </c>
    </row>
    <row r="73" spans="1:8" x14ac:dyDescent="0.3">
      <c r="A73" s="4" t="s">
        <v>122</v>
      </c>
      <c r="B73" s="2">
        <v>0.68400000000000005</v>
      </c>
      <c r="C73" s="2">
        <v>25015</v>
      </c>
      <c r="E73">
        <f t="shared" si="2"/>
        <v>26056.822729091637</v>
      </c>
      <c r="H73">
        <f t="shared" si="1"/>
        <v>22216.087848995783</v>
      </c>
    </row>
    <row r="74" spans="1:8" x14ac:dyDescent="0.3">
      <c r="A74" s="27" t="s">
        <v>123</v>
      </c>
      <c r="B74" s="51">
        <v>0.63300000000000001</v>
      </c>
      <c r="C74" s="51">
        <v>17316</v>
      </c>
      <c r="E74">
        <f t="shared" si="2"/>
        <v>14954.248366013073</v>
      </c>
      <c r="H74">
        <f t="shared" si="1"/>
        <v>11113.513485917221</v>
      </c>
    </row>
    <row r="75" spans="1:8" x14ac:dyDescent="0.3">
      <c r="A75" s="27" t="s">
        <v>123</v>
      </c>
      <c r="B75" s="29">
        <v>0.745</v>
      </c>
      <c r="C75" s="29">
        <v>12263</v>
      </c>
      <c r="E75">
        <f t="shared" si="2"/>
        <v>5143.2737878235512</v>
      </c>
      <c r="H75">
        <f>E75-$F$6</f>
        <v>1302.5389077276986</v>
      </c>
    </row>
    <row r="76" spans="1:8" x14ac:dyDescent="0.3">
      <c r="A76" s="27" t="s">
        <v>123</v>
      </c>
      <c r="B76" s="51">
        <v>0.69699999999999995</v>
      </c>
      <c r="C76" s="51">
        <v>12681</v>
      </c>
      <c r="E76">
        <f t="shared" si="2"/>
        <v>6185.8094864758923</v>
      </c>
      <c r="H76">
        <f>E76-$F$6</f>
        <v>2345.0746063800398</v>
      </c>
    </row>
    <row r="77" spans="1:8" x14ac:dyDescent="0.3">
      <c r="A77" s="27" t="s">
        <v>123</v>
      </c>
      <c r="B77" s="51">
        <v>0.77</v>
      </c>
      <c r="C77" s="51">
        <v>17236</v>
      </c>
      <c r="E77">
        <f t="shared" si="2"/>
        <v>11959.198030249736</v>
      </c>
      <c r="H77">
        <f>E77-$F$6</f>
        <v>8118.4631501538834</v>
      </c>
    </row>
    <row r="87" spans="2:16" x14ac:dyDescent="0.3">
      <c r="B87" s="2">
        <v>0.376</v>
      </c>
      <c r="C87" s="55">
        <v>0.54500000000000004</v>
      </c>
      <c r="D87" s="2">
        <v>0.79100000000000004</v>
      </c>
      <c r="E87" s="2">
        <v>1.0900000000000001</v>
      </c>
      <c r="F87" s="2">
        <v>1.3839999999999999</v>
      </c>
      <c r="G87" s="2">
        <v>2.1</v>
      </c>
      <c r="H87" s="2">
        <v>2.726</v>
      </c>
      <c r="J87" s="2">
        <v>10208</v>
      </c>
      <c r="K87" s="55">
        <v>11065</v>
      </c>
      <c r="L87" s="2">
        <v>11920</v>
      </c>
      <c r="M87" s="2">
        <v>14605</v>
      </c>
      <c r="N87" s="2">
        <v>16233</v>
      </c>
      <c r="O87" s="2">
        <v>19171</v>
      </c>
      <c r="P87" s="2">
        <v>22545</v>
      </c>
    </row>
    <row r="88" spans="2:16" x14ac:dyDescent="0.3">
      <c r="B88" s="2">
        <v>0.34499999999999997</v>
      </c>
      <c r="C88" s="2">
        <v>0.495</v>
      </c>
      <c r="D88" s="55">
        <v>0.68899999999999995</v>
      </c>
      <c r="E88" s="2">
        <v>1.0149999999999999</v>
      </c>
      <c r="F88" s="2">
        <v>1.24</v>
      </c>
      <c r="G88" s="2">
        <v>1.6579999999999999</v>
      </c>
      <c r="H88" s="2">
        <v>2.1509999999999998</v>
      </c>
      <c r="J88" s="2">
        <v>10392</v>
      </c>
      <c r="K88" s="2">
        <v>10482</v>
      </c>
      <c r="L88" s="55">
        <v>10731</v>
      </c>
      <c r="M88" s="2">
        <v>12320</v>
      </c>
      <c r="N88" s="2">
        <v>14115</v>
      </c>
      <c r="O88" s="2">
        <v>16341</v>
      </c>
      <c r="P88" s="2">
        <v>18750</v>
      </c>
    </row>
    <row r="89" spans="2:16" x14ac:dyDescent="0.3">
      <c r="B89" s="2">
        <v>0.39700000000000002</v>
      </c>
      <c r="C89" s="55">
        <v>0.57499999999999996</v>
      </c>
      <c r="D89" s="2">
        <v>0.83399999999999996</v>
      </c>
      <c r="E89" s="2">
        <v>1.034</v>
      </c>
      <c r="F89" s="2">
        <v>1.373</v>
      </c>
      <c r="G89" s="2">
        <v>1.8560000000000001</v>
      </c>
      <c r="H89" s="2">
        <v>2.3109999999999999</v>
      </c>
      <c r="J89" s="2">
        <v>10317</v>
      </c>
      <c r="K89" s="55">
        <v>10625</v>
      </c>
      <c r="L89" s="2">
        <v>10825</v>
      </c>
      <c r="M89" s="2">
        <v>13217</v>
      </c>
      <c r="N89" s="2">
        <v>14586</v>
      </c>
      <c r="O89" s="2">
        <v>16708</v>
      </c>
      <c r="P89" s="2">
        <v>19024</v>
      </c>
    </row>
    <row r="90" spans="2:16" x14ac:dyDescent="0.3">
      <c r="B90" s="33">
        <v>0.35599999999999998</v>
      </c>
      <c r="C90" s="55">
        <v>0.51300000000000001</v>
      </c>
      <c r="D90" s="33">
        <v>0.75</v>
      </c>
      <c r="E90" s="33">
        <v>0.995</v>
      </c>
      <c r="F90" s="33">
        <v>1.2669999999999999</v>
      </c>
      <c r="G90" s="33">
        <v>1.6759999999999999</v>
      </c>
      <c r="H90" s="33">
        <v>2.1949999999999998</v>
      </c>
      <c r="J90" s="33">
        <v>10530</v>
      </c>
      <c r="K90" s="55">
        <v>10432</v>
      </c>
      <c r="L90" s="33">
        <v>10682</v>
      </c>
      <c r="M90" s="33">
        <v>12644</v>
      </c>
      <c r="N90" s="33">
        <v>13521</v>
      </c>
      <c r="O90" s="33">
        <v>15150</v>
      </c>
      <c r="P90" s="33">
        <v>17957</v>
      </c>
    </row>
    <row r="91" spans="2:16" x14ac:dyDescent="0.3">
      <c r="B91" s="29">
        <v>0.379</v>
      </c>
      <c r="C91" s="55">
        <v>0.53</v>
      </c>
      <c r="D91" s="29">
        <v>0.78600000000000003</v>
      </c>
      <c r="E91" s="29">
        <v>0.94899999999999995</v>
      </c>
      <c r="F91" s="29">
        <v>1.3180000000000001</v>
      </c>
      <c r="G91" s="29">
        <v>1.7290000000000001</v>
      </c>
      <c r="H91" s="29">
        <v>2.2050000000000001</v>
      </c>
      <c r="J91" s="29">
        <v>19216</v>
      </c>
      <c r="K91" s="55">
        <v>21995</v>
      </c>
      <c r="L91" s="29">
        <v>23398</v>
      </c>
      <c r="M91" s="29">
        <v>23835</v>
      </c>
      <c r="N91" s="29">
        <v>24755</v>
      </c>
      <c r="O91" s="29">
        <v>25443</v>
      </c>
      <c r="P91" s="29">
        <v>27128</v>
      </c>
    </row>
    <row r="92" spans="2:16" x14ac:dyDescent="0.3">
      <c r="B92" s="29">
        <v>0.44900000000000001</v>
      </c>
      <c r="C92" s="55">
        <v>0.66400000000000003</v>
      </c>
      <c r="D92" s="29">
        <v>0.95099999999999996</v>
      </c>
      <c r="E92" s="29">
        <v>1.2969999999999999</v>
      </c>
      <c r="F92" s="29">
        <v>1.7470000000000001</v>
      </c>
      <c r="G92" s="29">
        <v>2.0449999999999999</v>
      </c>
      <c r="H92" s="29">
        <v>2.476</v>
      </c>
      <c r="J92" s="29">
        <v>20604</v>
      </c>
      <c r="K92" s="55">
        <v>22688</v>
      </c>
      <c r="L92" s="29">
        <v>23609</v>
      </c>
      <c r="M92" s="29">
        <v>23821</v>
      </c>
      <c r="N92" s="29">
        <v>24179</v>
      </c>
      <c r="O92" s="29">
        <v>25684</v>
      </c>
      <c r="P92" s="29">
        <v>27447</v>
      </c>
    </row>
    <row r="93" spans="2:16" x14ac:dyDescent="0.3">
      <c r="B93" s="29">
        <v>0.34599999999999997</v>
      </c>
      <c r="C93" s="29">
        <v>0.495</v>
      </c>
      <c r="D93" s="55">
        <v>0.74199999999999999</v>
      </c>
      <c r="E93" s="29">
        <v>0.94899999999999995</v>
      </c>
      <c r="F93" s="29">
        <v>1.228</v>
      </c>
      <c r="G93" s="29">
        <v>1.544</v>
      </c>
      <c r="H93" s="29">
        <v>2.0329999999999999</v>
      </c>
      <c r="J93" s="29">
        <v>20506</v>
      </c>
      <c r="K93" s="29">
        <v>24242</v>
      </c>
      <c r="L93" s="55">
        <v>26448</v>
      </c>
      <c r="M93" s="29">
        <v>27808</v>
      </c>
      <c r="N93" s="29">
        <v>26543</v>
      </c>
      <c r="O93" s="29">
        <v>27227</v>
      </c>
      <c r="P93" s="29">
        <v>27923</v>
      </c>
    </row>
    <row r="94" spans="2:16" x14ac:dyDescent="0.3">
      <c r="B94" s="29">
        <v>0.435</v>
      </c>
      <c r="C94" s="55">
        <v>0.625</v>
      </c>
      <c r="D94" s="29">
        <v>0.85699999999999998</v>
      </c>
      <c r="E94" s="29">
        <v>1.1339999999999999</v>
      </c>
      <c r="F94" s="29">
        <v>1.5229999999999999</v>
      </c>
      <c r="G94" s="29">
        <v>1.95</v>
      </c>
      <c r="H94" s="29">
        <v>2.4580000000000002</v>
      </c>
      <c r="J94" s="29">
        <v>19666</v>
      </c>
      <c r="K94" s="55">
        <v>21557</v>
      </c>
      <c r="L94" s="29">
        <v>22803</v>
      </c>
      <c r="M94" s="29">
        <v>22601</v>
      </c>
      <c r="N94" s="29">
        <v>23318</v>
      </c>
      <c r="O94" s="29">
        <v>24595</v>
      </c>
      <c r="P94" s="29">
        <v>26682</v>
      </c>
    </row>
    <row r="95" spans="2:16" x14ac:dyDescent="0.3">
      <c r="B95" s="33">
        <v>0.35599999999999998</v>
      </c>
      <c r="C95" s="33">
        <v>0.50600000000000001</v>
      </c>
      <c r="D95" s="55">
        <v>0.71799999999999997</v>
      </c>
      <c r="E95" s="33">
        <v>0.99099999999999999</v>
      </c>
      <c r="F95" s="33">
        <v>1.173</v>
      </c>
      <c r="G95" s="33">
        <v>1.732</v>
      </c>
      <c r="H95" s="33">
        <v>1.998</v>
      </c>
      <c r="J95" s="33">
        <v>17541</v>
      </c>
      <c r="K95" s="33">
        <v>20588</v>
      </c>
      <c r="L95" s="55">
        <v>22610</v>
      </c>
      <c r="M95" s="33">
        <v>24527</v>
      </c>
      <c r="N95" s="33">
        <v>23124</v>
      </c>
      <c r="O95" s="33">
        <v>24662</v>
      </c>
      <c r="P95" s="33">
        <v>25605</v>
      </c>
    </row>
    <row r="96" spans="2:16" x14ac:dyDescent="0.3">
      <c r="B96" s="33">
        <v>0.32500000000000001</v>
      </c>
      <c r="C96" s="33">
        <v>0.46500000000000002</v>
      </c>
      <c r="D96" s="55">
        <v>0.65300000000000002</v>
      </c>
      <c r="E96" s="33">
        <v>0.88200000000000001</v>
      </c>
      <c r="F96" s="33">
        <v>1.022</v>
      </c>
      <c r="G96" s="33">
        <v>1.536</v>
      </c>
      <c r="H96" s="33">
        <v>1.8979999999999999</v>
      </c>
      <c r="J96" s="33">
        <v>17177</v>
      </c>
      <c r="K96" s="33">
        <v>20374</v>
      </c>
      <c r="L96" s="55">
        <v>22712</v>
      </c>
      <c r="M96" s="33">
        <v>23645</v>
      </c>
      <c r="N96" s="33">
        <v>23211</v>
      </c>
      <c r="O96" s="33">
        <v>24491</v>
      </c>
      <c r="P96" s="33">
        <v>25934</v>
      </c>
    </row>
    <row r="97" spans="2:16" x14ac:dyDescent="0.3">
      <c r="B97" s="33">
        <v>0.33200000000000002</v>
      </c>
      <c r="C97" s="33">
        <v>0.45600000000000002</v>
      </c>
      <c r="D97" s="55">
        <v>0.67300000000000004</v>
      </c>
      <c r="E97" s="33">
        <v>0.90100000000000002</v>
      </c>
      <c r="F97" s="33">
        <v>1.151</v>
      </c>
      <c r="G97" s="33">
        <v>1.4139999999999999</v>
      </c>
      <c r="H97" s="33">
        <v>2.0219999999999998</v>
      </c>
      <c r="J97" s="33">
        <v>17353</v>
      </c>
      <c r="K97" s="33">
        <v>20696</v>
      </c>
      <c r="L97" s="55">
        <v>23151</v>
      </c>
      <c r="M97" s="33">
        <v>24639</v>
      </c>
      <c r="N97" s="33">
        <v>25289</v>
      </c>
      <c r="O97" s="33">
        <v>26205</v>
      </c>
      <c r="P97" s="33">
        <v>27787</v>
      </c>
    </row>
    <row r="98" spans="2:16" x14ac:dyDescent="0.3">
      <c r="B98" s="33">
        <v>0.42799999999999999</v>
      </c>
      <c r="C98" s="55">
        <v>0.58599999999999997</v>
      </c>
      <c r="D98" s="33">
        <v>0.84599999999999997</v>
      </c>
      <c r="E98" s="33">
        <v>1.226</v>
      </c>
      <c r="F98" s="33">
        <v>1.585</v>
      </c>
      <c r="G98" s="33">
        <v>2.1280000000000001</v>
      </c>
      <c r="H98" s="33">
        <v>2.6320000000000001</v>
      </c>
      <c r="J98" s="33">
        <v>20125</v>
      </c>
      <c r="K98" s="55">
        <v>24480</v>
      </c>
      <c r="L98" s="33">
        <v>25946</v>
      </c>
      <c r="M98" s="33">
        <v>27862</v>
      </c>
      <c r="N98" s="33">
        <v>29378</v>
      </c>
      <c r="O98" s="33">
        <v>30595</v>
      </c>
      <c r="P98" s="33">
        <v>32779</v>
      </c>
    </row>
    <row r="99" spans="2:16" x14ac:dyDescent="0.3">
      <c r="B99" s="29">
        <v>0.378</v>
      </c>
      <c r="C99" s="55">
        <v>0.53200000000000003</v>
      </c>
      <c r="D99" s="29">
        <v>0.83</v>
      </c>
      <c r="E99" s="29">
        <v>1.0629999999999999</v>
      </c>
      <c r="F99" s="29">
        <v>1.4970000000000001</v>
      </c>
      <c r="G99" s="29">
        <v>1.7629999999999999</v>
      </c>
      <c r="H99" s="29">
        <v>2.82</v>
      </c>
      <c r="J99" s="29">
        <v>21917</v>
      </c>
      <c r="K99" s="55">
        <v>26300</v>
      </c>
      <c r="L99" s="29">
        <v>29140</v>
      </c>
      <c r="M99" s="29">
        <v>31046</v>
      </c>
      <c r="N99" s="29">
        <v>31908</v>
      </c>
      <c r="O99" s="29">
        <v>33139</v>
      </c>
      <c r="P99" s="29">
        <v>35431</v>
      </c>
    </row>
    <row r="100" spans="2:16" x14ac:dyDescent="0.3">
      <c r="B100" s="29">
        <v>0.30399999999999999</v>
      </c>
      <c r="C100" s="29">
        <v>0.441</v>
      </c>
      <c r="D100" s="55">
        <v>0.60799999999999998</v>
      </c>
      <c r="E100" s="29">
        <v>0.91400000000000003</v>
      </c>
      <c r="F100" s="29">
        <v>1.0669999999999999</v>
      </c>
      <c r="G100" s="29">
        <v>1.4730000000000001</v>
      </c>
      <c r="H100" s="29">
        <v>1.7849999999999999</v>
      </c>
      <c r="J100" s="29">
        <v>19621</v>
      </c>
      <c r="K100" s="29">
        <v>23538</v>
      </c>
      <c r="L100" s="55">
        <v>26597</v>
      </c>
      <c r="M100" s="29">
        <v>28293</v>
      </c>
      <c r="N100" s="29">
        <v>29618</v>
      </c>
      <c r="O100" s="29">
        <v>30192</v>
      </c>
      <c r="P100" s="29">
        <v>31109</v>
      </c>
    </row>
    <row r="101" spans="2:16" x14ac:dyDescent="0.3">
      <c r="B101" s="29">
        <v>0.30399999999999999</v>
      </c>
      <c r="C101" s="29">
        <v>0.42</v>
      </c>
      <c r="D101" s="55">
        <v>0.59499999999999997</v>
      </c>
      <c r="E101" s="29">
        <v>0.89900000000000002</v>
      </c>
      <c r="F101" s="29">
        <v>1.07</v>
      </c>
      <c r="G101" s="29">
        <v>1.387</v>
      </c>
      <c r="H101" s="29">
        <v>1.913</v>
      </c>
      <c r="J101" s="29">
        <v>18720</v>
      </c>
      <c r="K101" s="29">
        <v>21923</v>
      </c>
      <c r="L101" s="55">
        <v>25307</v>
      </c>
      <c r="M101" s="29">
        <v>26247</v>
      </c>
      <c r="N101" s="29">
        <v>26771</v>
      </c>
      <c r="O101" s="29">
        <v>26700</v>
      </c>
      <c r="P101" s="29">
        <v>28094</v>
      </c>
    </row>
    <row r="102" spans="2:16" x14ac:dyDescent="0.3">
      <c r="B102" s="29">
        <v>0.32400000000000001</v>
      </c>
      <c r="C102" s="29">
        <v>0.45900000000000002</v>
      </c>
      <c r="D102" s="55">
        <v>0.64</v>
      </c>
      <c r="E102" s="29">
        <v>0.84</v>
      </c>
      <c r="F102" s="29">
        <v>1.1160000000000001</v>
      </c>
      <c r="G102" s="29">
        <v>1.379</v>
      </c>
      <c r="H102" s="29">
        <v>1.7390000000000001</v>
      </c>
      <c r="J102" s="29">
        <v>22272</v>
      </c>
      <c r="K102" s="29">
        <v>25904</v>
      </c>
      <c r="L102" s="55">
        <v>28707</v>
      </c>
      <c r="M102" s="29">
        <v>28514</v>
      </c>
      <c r="N102" s="29">
        <v>29262</v>
      </c>
      <c r="O102" s="29">
        <v>29233</v>
      </c>
      <c r="P102" s="29">
        <v>29644</v>
      </c>
    </row>
    <row r="103" spans="2:16" x14ac:dyDescent="0.3">
      <c r="B103" s="2">
        <v>0.27900000000000003</v>
      </c>
      <c r="C103" s="2">
        <v>0.39700000000000002</v>
      </c>
      <c r="D103" s="55">
        <v>0.52300000000000002</v>
      </c>
      <c r="E103" s="2">
        <v>0.755</v>
      </c>
      <c r="F103" s="2">
        <v>0.92</v>
      </c>
      <c r="G103" s="2">
        <v>1.2130000000000001</v>
      </c>
      <c r="H103" s="2">
        <v>1.3759999999999999</v>
      </c>
      <c r="J103" s="2">
        <v>13010</v>
      </c>
      <c r="K103" s="2">
        <v>13047</v>
      </c>
      <c r="L103" s="55">
        <v>12830</v>
      </c>
      <c r="M103" s="2">
        <v>12712</v>
      </c>
      <c r="N103" s="2">
        <v>13873</v>
      </c>
      <c r="O103" s="2">
        <v>15012</v>
      </c>
      <c r="P103" s="2">
        <v>16718</v>
      </c>
    </row>
    <row r="104" spans="2:16" x14ac:dyDescent="0.3">
      <c r="B104" s="33">
        <v>0.313</v>
      </c>
      <c r="C104" s="33">
        <v>0.42799999999999999</v>
      </c>
      <c r="D104" s="55">
        <v>0.61799999999999999</v>
      </c>
      <c r="E104" s="33">
        <v>0.78100000000000003</v>
      </c>
      <c r="F104" s="33">
        <v>1.0549999999999999</v>
      </c>
      <c r="G104" s="33">
        <v>1.1839999999999999</v>
      </c>
      <c r="H104" s="33">
        <v>1.5109999999999999</v>
      </c>
      <c r="J104" s="33">
        <v>11353</v>
      </c>
      <c r="K104" s="33">
        <v>11106</v>
      </c>
      <c r="L104" s="55">
        <v>11274</v>
      </c>
      <c r="M104" s="33">
        <v>11395</v>
      </c>
      <c r="N104" s="33">
        <v>12656</v>
      </c>
      <c r="O104" s="33">
        <v>13987</v>
      </c>
      <c r="P104" s="33">
        <v>15889</v>
      </c>
    </row>
    <row r="105" spans="2:16" x14ac:dyDescent="0.3">
      <c r="B105" s="33">
        <v>0.33400000000000002</v>
      </c>
      <c r="C105" s="33">
        <v>0.45600000000000002</v>
      </c>
      <c r="D105" s="55">
        <v>0.64800000000000002</v>
      </c>
      <c r="E105" s="33">
        <v>0.83099999999999996</v>
      </c>
      <c r="F105" s="33">
        <v>1.046</v>
      </c>
      <c r="G105" s="33">
        <v>1.333</v>
      </c>
      <c r="H105" s="33">
        <v>1.6140000000000001</v>
      </c>
      <c r="J105" s="33">
        <v>11169</v>
      </c>
      <c r="K105" s="33">
        <v>10838</v>
      </c>
      <c r="L105" s="55">
        <v>11139</v>
      </c>
      <c r="M105" s="33">
        <v>11595</v>
      </c>
      <c r="N105" s="33">
        <v>12654</v>
      </c>
      <c r="O105" s="33">
        <v>13891</v>
      </c>
      <c r="P105" s="33">
        <v>15598</v>
      </c>
    </row>
    <row r="106" spans="2:16" x14ac:dyDescent="0.3">
      <c r="B106" s="2">
        <v>0.32100000000000001</v>
      </c>
      <c r="C106" s="2">
        <v>0.44900000000000001</v>
      </c>
      <c r="D106" s="55">
        <v>0.67100000000000004</v>
      </c>
      <c r="E106" s="2">
        <v>0.81499999999999995</v>
      </c>
      <c r="F106" s="2">
        <v>1.0640000000000001</v>
      </c>
      <c r="G106" s="2">
        <v>1.266</v>
      </c>
      <c r="H106" s="2">
        <v>1.5629999999999999</v>
      </c>
      <c r="J106" s="2">
        <v>10734</v>
      </c>
      <c r="K106" s="2">
        <v>10949</v>
      </c>
      <c r="L106" s="55">
        <v>10801</v>
      </c>
      <c r="M106" s="2">
        <v>11833</v>
      </c>
      <c r="N106" s="2">
        <v>12518</v>
      </c>
      <c r="O106" s="2">
        <v>14086</v>
      </c>
      <c r="P106" s="2">
        <v>15706</v>
      </c>
    </row>
    <row r="107" spans="2:16" x14ac:dyDescent="0.3">
      <c r="B107" s="29">
        <v>0.249</v>
      </c>
      <c r="C107" s="29">
        <v>0.35699999999999998</v>
      </c>
      <c r="D107" s="29">
        <v>0.48699999999999999</v>
      </c>
      <c r="E107" s="55">
        <v>0.64200000000000002</v>
      </c>
      <c r="F107" s="29">
        <v>0.83899999999999997</v>
      </c>
      <c r="G107" s="29">
        <v>1.06</v>
      </c>
      <c r="H107" s="29">
        <v>1.323</v>
      </c>
      <c r="J107" s="29">
        <v>17358</v>
      </c>
      <c r="K107" s="51">
        <v>20271</v>
      </c>
      <c r="L107" s="51">
        <v>24720</v>
      </c>
      <c r="M107" s="55">
        <v>26265</v>
      </c>
      <c r="N107" s="51">
        <v>28026</v>
      </c>
      <c r="O107" s="29">
        <v>27189</v>
      </c>
      <c r="P107" s="29">
        <v>27522</v>
      </c>
    </row>
    <row r="108" spans="2:16" x14ac:dyDescent="0.3">
      <c r="B108" s="29">
        <v>0.26300000000000001</v>
      </c>
      <c r="C108" s="29">
        <v>0.36599999999999999</v>
      </c>
      <c r="D108" s="29">
        <v>0.51500000000000001</v>
      </c>
      <c r="E108" s="55">
        <v>0.72399999999999998</v>
      </c>
      <c r="F108" s="29">
        <v>0.88200000000000001</v>
      </c>
      <c r="G108" s="29">
        <v>1.137</v>
      </c>
      <c r="H108" s="29">
        <v>1.429</v>
      </c>
      <c r="J108" s="29">
        <v>19864</v>
      </c>
      <c r="K108" s="51">
        <v>23368</v>
      </c>
      <c r="L108" s="51">
        <v>27680</v>
      </c>
      <c r="M108" s="55">
        <v>28932</v>
      </c>
      <c r="N108" s="51">
        <v>29096</v>
      </c>
      <c r="O108" s="29">
        <v>28524</v>
      </c>
      <c r="P108" s="29">
        <v>29293</v>
      </c>
    </row>
    <row r="109" spans="2:16" x14ac:dyDescent="0.3">
      <c r="B109" s="29">
        <v>0.29699999999999999</v>
      </c>
      <c r="C109" s="29">
        <v>0.39900000000000002</v>
      </c>
      <c r="D109" s="29">
        <v>0.55900000000000005</v>
      </c>
      <c r="E109" s="55">
        <v>0.73299999999999998</v>
      </c>
      <c r="F109" s="29">
        <v>0.998</v>
      </c>
      <c r="G109" s="29">
        <v>1.262</v>
      </c>
      <c r="H109" s="29">
        <v>1.5469999999999999</v>
      </c>
      <c r="J109" s="29">
        <v>18879</v>
      </c>
      <c r="K109" s="51">
        <v>23009</v>
      </c>
      <c r="L109" s="51">
        <v>27551</v>
      </c>
      <c r="M109" s="55">
        <v>28217</v>
      </c>
      <c r="N109" s="51">
        <v>28005</v>
      </c>
      <c r="O109" s="29">
        <v>28871</v>
      </c>
      <c r="P109" s="29">
        <v>29295</v>
      </c>
    </row>
    <row r="110" spans="2:16" x14ac:dyDescent="0.3">
      <c r="B110" s="29">
        <v>0.32600000000000001</v>
      </c>
      <c r="C110" s="29">
        <v>0.49399999999999999</v>
      </c>
      <c r="D110" s="55">
        <v>0.69399999999999995</v>
      </c>
      <c r="E110" s="29">
        <v>0.94799999999999995</v>
      </c>
      <c r="F110" s="29">
        <v>1.242</v>
      </c>
      <c r="G110" s="29">
        <v>1.532</v>
      </c>
      <c r="H110" s="29">
        <v>2.0830000000000002</v>
      </c>
      <c r="J110" s="29">
        <v>21798</v>
      </c>
      <c r="K110" s="51">
        <v>26126</v>
      </c>
      <c r="L110" s="55">
        <v>30078</v>
      </c>
      <c r="M110" s="51">
        <v>32091</v>
      </c>
      <c r="N110" s="51">
        <v>33144</v>
      </c>
      <c r="O110" s="29">
        <v>34138</v>
      </c>
      <c r="P110" s="29">
        <v>35307</v>
      </c>
    </row>
    <row r="111" spans="2:16" x14ac:dyDescent="0.3">
      <c r="B111" s="2">
        <v>0.27400000000000002</v>
      </c>
      <c r="C111" s="2">
        <v>0.38100000000000001</v>
      </c>
      <c r="D111" s="55">
        <v>0.53100000000000003</v>
      </c>
      <c r="E111" s="2">
        <v>0.74099999999999999</v>
      </c>
      <c r="F111" s="2">
        <v>1.0780000000000001</v>
      </c>
      <c r="G111" s="2">
        <v>1.3779999999999999</v>
      </c>
      <c r="H111" s="2">
        <v>1.8380000000000001</v>
      </c>
      <c r="J111" s="2">
        <v>12002</v>
      </c>
      <c r="K111" s="2">
        <v>12084</v>
      </c>
      <c r="L111" s="55">
        <v>12778</v>
      </c>
      <c r="M111" s="2">
        <v>13449</v>
      </c>
      <c r="N111" s="2">
        <v>14253</v>
      </c>
      <c r="O111" s="2">
        <v>17132</v>
      </c>
      <c r="P111" s="2">
        <v>19773</v>
      </c>
    </row>
    <row r="112" spans="2:16" x14ac:dyDescent="0.3">
      <c r="B112" s="2">
        <v>0.25</v>
      </c>
      <c r="C112" s="2">
        <v>0.32900000000000001</v>
      </c>
      <c r="D112" s="2">
        <v>0.44400000000000001</v>
      </c>
      <c r="E112" s="55">
        <v>0.60699999999999998</v>
      </c>
      <c r="F112" s="2">
        <v>0.83599999999999997</v>
      </c>
      <c r="G112" s="2">
        <v>1.0549999999999999</v>
      </c>
      <c r="H112" s="2">
        <v>1.256</v>
      </c>
      <c r="J112" s="2">
        <v>11376</v>
      </c>
      <c r="K112" s="2">
        <v>11621</v>
      </c>
      <c r="L112" s="2">
        <v>11627</v>
      </c>
      <c r="M112" s="55">
        <v>12063</v>
      </c>
      <c r="N112" s="2">
        <v>12683</v>
      </c>
      <c r="O112" s="2">
        <v>14865</v>
      </c>
      <c r="P112" s="2">
        <v>15702</v>
      </c>
    </row>
    <row r="113" spans="2:17" x14ac:dyDescent="0.3">
      <c r="B113" s="2">
        <v>0.22600000000000001</v>
      </c>
      <c r="C113" s="2">
        <v>0.30199999999999999</v>
      </c>
      <c r="D113" s="2">
        <v>0.40500000000000003</v>
      </c>
      <c r="E113" s="55">
        <v>0.55800000000000005</v>
      </c>
      <c r="F113" s="2">
        <v>0.78</v>
      </c>
      <c r="G113" s="2">
        <v>0.94099999999999995</v>
      </c>
      <c r="H113" s="2">
        <v>1.2709999999999999</v>
      </c>
      <c r="J113" s="2">
        <v>11417</v>
      </c>
      <c r="K113" s="2">
        <v>11324</v>
      </c>
      <c r="L113" s="2">
        <v>11324</v>
      </c>
      <c r="M113" s="55">
        <v>11783</v>
      </c>
      <c r="N113" s="2">
        <v>11920</v>
      </c>
      <c r="O113" s="2">
        <v>13308</v>
      </c>
      <c r="P113" s="2">
        <v>14700</v>
      </c>
    </row>
    <row r="114" spans="2:17" x14ac:dyDescent="0.3">
      <c r="B114" s="33">
        <v>0.23100000000000001</v>
      </c>
      <c r="C114" s="2">
        <v>0.31</v>
      </c>
      <c r="D114" s="2">
        <v>0.41099999999999998</v>
      </c>
      <c r="E114" s="55">
        <v>0.55800000000000005</v>
      </c>
      <c r="F114" s="2">
        <v>0.78100000000000003</v>
      </c>
      <c r="G114" s="2">
        <v>0.96299999999999997</v>
      </c>
      <c r="H114" s="2">
        <v>1.169</v>
      </c>
      <c r="J114" s="33">
        <v>11996</v>
      </c>
      <c r="K114" s="2">
        <v>11833</v>
      </c>
      <c r="L114" s="2">
        <v>11638</v>
      </c>
      <c r="M114" s="55">
        <v>11776</v>
      </c>
      <c r="N114" s="2">
        <v>11756</v>
      </c>
      <c r="O114" s="2">
        <v>13286</v>
      </c>
      <c r="P114" s="33">
        <v>14784</v>
      </c>
    </row>
    <row r="115" spans="2:17" x14ac:dyDescent="0.3">
      <c r="B115" s="29">
        <v>0.13700000000000001</v>
      </c>
      <c r="C115" s="29">
        <v>0.151</v>
      </c>
      <c r="D115" s="29">
        <v>0.19</v>
      </c>
      <c r="E115" s="51">
        <v>0.24299999999999999</v>
      </c>
      <c r="F115" s="29">
        <v>0.314</v>
      </c>
      <c r="G115" s="29">
        <v>0.41199999999999998</v>
      </c>
      <c r="H115" s="55">
        <v>0.56299999999999994</v>
      </c>
      <c r="J115" s="29">
        <v>12208</v>
      </c>
      <c r="K115" s="51">
        <v>11996</v>
      </c>
      <c r="L115" s="51">
        <v>12049</v>
      </c>
      <c r="M115" s="51">
        <v>12231</v>
      </c>
      <c r="N115" s="51">
        <v>12098</v>
      </c>
      <c r="O115" s="51">
        <v>11687</v>
      </c>
      <c r="P115" s="55">
        <v>12423</v>
      </c>
    </row>
    <row r="116" spans="2:17" x14ac:dyDescent="0.3">
      <c r="B116" s="29">
        <v>0.18</v>
      </c>
      <c r="C116" s="29">
        <v>0.246</v>
      </c>
      <c r="D116" s="29">
        <v>0.312</v>
      </c>
      <c r="E116" s="29">
        <v>0.442</v>
      </c>
      <c r="F116" s="55">
        <v>0.57699999999999996</v>
      </c>
      <c r="G116" s="29">
        <v>0.72499999999999998</v>
      </c>
      <c r="H116" s="29">
        <v>0.97299999999999998</v>
      </c>
      <c r="J116" s="29">
        <v>11901</v>
      </c>
      <c r="K116" s="51">
        <v>11740</v>
      </c>
      <c r="L116" s="51">
        <v>11386</v>
      </c>
      <c r="M116" s="51">
        <v>11299</v>
      </c>
      <c r="N116" s="55">
        <v>12046</v>
      </c>
      <c r="O116" s="51">
        <v>12699</v>
      </c>
      <c r="P116" s="51">
        <v>13366</v>
      </c>
    </row>
    <row r="117" spans="2:17" x14ac:dyDescent="0.3">
      <c r="B117" s="29">
        <v>0.27800000000000002</v>
      </c>
      <c r="C117" s="29">
        <v>0.39400000000000002</v>
      </c>
      <c r="D117" s="55">
        <v>0.53600000000000003</v>
      </c>
      <c r="E117" s="29">
        <v>0.80600000000000005</v>
      </c>
      <c r="F117" s="29">
        <v>0.99099999999999999</v>
      </c>
      <c r="G117" s="29">
        <v>1.2829999999999999</v>
      </c>
      <c r="H117" s="29">
        <v>1.4350000000000001</v>
      </c>
      <c r="J117" s="29">
        <v>11127</v>
      </c>
      <c r="K117" s="51">
        <v>11076</v>
      </c>
      <c r="L117" s="55">
        <v>11395</v>
      </c>
      <c r="M117" s="51">
        <v>11617</v>
      </c>
      <c r="N117" s="51">
        <v>12335</v>
      </c>
      <c r="O117" s="51">
        <v>13584</v>
      </c>
      <c r="P117" s="51">
        <v>15081</v>
      </c>
    </row>
    <row r="118" spans="2:17" x14ac:dyDescent="0.3">
      <c r="B118" s="29">
        <v>5.5E-2</v>
      </c>
      <c r="C118" s="29">
        <v>5.2999999999999999E-2</v>
      </c>
      <c r="D118" s="29">
        <v>5.2999999999999999E-2</v>
      </c>
      <c r="E118" s="29">
        <v>5.3999999999999999E-2</v>
      </c>
      <c r="F118" s="29">
        <v>0.05</v>
      </c>
      <c r="G118" s="29">
        <v>0.05</v>
      </c>
      <c r="H118" s="29">
        <v>4.8000000000000001E-2</v>
      </c>
      <c r="J118" s="29">
        <v>9342</v>
      </c>
      <c r="K118" s="51">
        <v>9007</v>
      </c>
      <c r="L118" s="51">
        <v>9198</v>
      </c>
      <c r="M118" s="51">
        <v>9297</v>
      </c>
      <c r="N118" s="51">
        <v>8871</v>
      </c>
      <c r="O118" s="51">
        <v>9147</v>
      </c>
      <c r="P118" s="51">
        <v>8905</v>
      </c>
    </row>
    <row r="119" spans="2:17" x14ac:dyDescent="0.3">
      <c r="B119" s="2">
        <v>0.26900000000000002</v>
      </c>
      <c r="C119" s="2">
        <v>0.375</v>
      </c>
      <c r="D119" s="2">
        <v>0.504</v>
      </c>
      <c r="E119" s="55">
        <v>0.72699999999999998</v>
      </c>
      <c r="F119" s="2">
        <v>0.876</v>
      </c>
      <c r="G119" s="2">
        <v>1.1970000000000001</v>
      </c>
      <c r="H119" s="2">
        <v>1.38</v>
      </c>
      <c r="J119" s="2">
        <v>12241</v>
      </c>
      <c r="K119" s="2">
        <v>11482</v>
      </c>
      <c r="L119" s="2">
        <v>11875</v>
      </c>
      <c r="M119" s="55">
        <v>12200</v>
      </c>
      <c r="N119" s="2">
        <v>12847</v>
      </c>
      <c r="O119" s="2">
        <v>14112</v>
      </c>
      <c r="P119" s="2">
        <v>15397</v>
      </c>
    </row>
    <row r="120" spans="2:17" x14ac:dyDescent="0.3">
      <c r="B120" s="2">
        <v>0.18099999999999999</v>
      </c>
      <c r="C120" s="2">
        <v>0.22800000000000001</v>
      </c>
      <c r="D120" s="2">
        <v>0.307</v>
      </c>
      <c r="E120" s="2">
        <v>0.41499999999999998</v>
      </c>
      <c r="F120" s="2">
        <v>0.53800000000000003</v>
      </c>
      <c r="G120" s="55">
        <v>0.69299999999999995</v>
      </c>
      <c r="H120" s="2">
        <v>0.89400000000000002</v>
      </c>
      <c r="J120" s="2">
        <v>11853</v>
      </c>
      <c r="K120" s="2">
        <v>11896</v>
      </c>
      <c r="L120" s="2">
        <v>11548</v>
      </c>
      <c r="M120" s="2">
        <v>11719</v>
      </c>
      <c r="N120" s="2">
        <v>11603</v>
      </c>
      <c r="O120" s="55">
        <v>12410</v>
      </c>
      <c r="P120" s="2">
        <v>12688</v>
      </c>
    </row>
    <row r="121" spans="2:17" x14ac:dyDescent="0.3">
      <c r="B121" s="2">
        <v>0.17199999999999999</v>
      </c>
      <c r="C121" s="2">
        <v>0.20599999999999999</v>
      </c>
      <c r="D121" s="2">
        <v>0.26700000000000002</v>
      </c>
      <c r="E121" s="2">
        <v>0.36099999999999999</v>
      </c>
      <c r="F121" s="2">
        <v>0.45600000000000002</v>
      </c>
      <c r="G121" s="55">
        <v>0.66300000000000003</v>
      </c>
      <c r="H121" s="2">
        <v>0.85899999999999999</v>
      </c>
      <c r="J121" s="2">
        <v>12767</v>
      </c>
      <c r="K121" s="2">
        <v>13045</v>
      </c>
      <c r="L121" s="2">
        <v>12810</v>
      </c>
      <c r="M121" s="2">
        <v>12696</v>
      </c>
      <c r="N121" s="2">
        <v>12395</v>
      </c>
      <c r="O121" s="55">
        <v>13132</v>
      </c>
      <c r="P121" s="2">
        <v>13777</v>
      </c>
    </row>
    <row r="122" spans="2:17" x14ac:dyDescent="0.3">
      <c r="B122" s="2">
        <v>0.192</v>
      </c>
      <c r="C122" s="2">
        <v>0.251</v>
      </c>
      <c r="D122" s="2">
        <v>0.34200000000000003</v>
      </c>
      <c r="E122" s="2">
        <v>0.47499999999999998</v>
      </c>
      <c r="F122" s="55">
        <v>0.621</v>
      </c>
      <c r="G122" s="2">
        <v>0.81299999999999994</v>
      </c>
      <c r="H122" s="2">
        <v>1.151</v>
      </c>
      <c r="J122" s="2">
        <v>12678</v>
      </c>
      <c r="K122" s="2">
        <v>12910</v>
      </c>
      <c r="L122" s="2">
        <v>12980</v>
      </c>
      <c r="M122" s="2">
        <v>13167</v>
      </c>
      <c r="N122" s="55">
        <v>13924</v>
      </c>
      <c r="O122" s="2">
        <v>15260</v>
      </c>
      <c r="P122" s="2">
        <v>16281</v>
      </c>
    </row>
    <row r="123" spans="2:17" x14ac:dyDescent="0.3">
      <c r="B123" s="29">
        <v>8.4000000000000005E-2</v>
      </c>
      <c r="C123" s="29">
        <v>8.5000000000000006E-2</v>
      </c>
      <c r="D123" s="29">
        <v>8.8999999999999996E-2</v>
      </c>
      <c r="E123" s="29">
        <v>0.1</v>
      </c>
      <c r="F123" s="51">
        <v>0.107</v>
      </c>
      <c r="G123" s="51">
        <v>0.127</v>
      </c>
      <c r="H123" s="51">
        <v>0.157</v>
      </c>
      <c r="I123" s="55">
        <v>0.59099999999999997</v>
      </c>
      <c r="J123" s="29">
        <v>12874</v>
      </c>
      <c r="K123" s="51">
        <v>13285</v>
      </c>
      <c r="L123" s="51">
        <v>13792</v>
      </c>
      <c r="M123" s="51">
        <v>14206</v>
      </c>
      <c r="N123" s="51">
        <v>14953</v>
      </c>
      <c r="O123" s="51">
        <v>15429</v>
      </c>
      <c r="P123" s="51">
        <v>17006</v>
      </c>
      <c r="Q123" s="55">
        <v>30611</v>
      </c>
    </row>
    <row r="124" spans="2:17" x14ac:dyDescent="0.3">
      <c r="B124" s="29">
        <v>0.13200000000000001</v>
      </c>
      <c r="C124" s="29">
        <v>0.16200000000000001</v>
      </c>
      <c r="D124" s="29">
        <v>0.20499999999999999</v>
      </c>
      <c r="E124" s="29">
        <v>0.26100000000000001</v>
      </c>
      <c r="F124" s="51">
        <v>0.34399999999999997</v>
      </c>
      <c r="G124" s="51">
        <v>0.47699999999999998</v>
      </c>
      <c r="H124" s="55">
        <v>0.622</v>
      </c>
      <c r="J124" s="29">
        <v>14058</v>
      </c>
      <c r="K124" s="51">
        <v>14977</v>
      </c>
      <c r="L124" s="51">
        <v>17020</v>
      </c>
      <c r="M124" s="51">
        <v>18907</v>
      </c>
      <c r="N124" s="51">
        <v>21253</v>
      </c>
      <c r="O124" s="51">
        <v>24642</v>
      </c>
      <c r="P124" s="55">
        <v>26915</v>
      </c>
    </row>
    <row r="125" spans="2:17" x14ac:dyDescent="0.3">
      <c r="B125" s="29">
        <v>7.3999999999999996E-2</v>
      </c>
      <c r="C125" s="29">
        <v>7.1999999999999995E-2</v>
      </c>
      <c r="D125" s="29">
        <v>7.5999999999999998E-2</v>
      </c>
      <c r="E125" s="29">
        <v>7.8E-2</v>
      </c>
      <c r="F125" s="51">
        <v>7.9000000000000001E-2</v>
      </c>
      <c r="G125" s="51">
        <v>8.5000000000000006E-2</v>
      </c>
      <c r="H125" s="51">
        <v>9.6000000000000002E-2</v>
      </c>
      <c r="I125" s="55">
        <v>0.66</v>
      </c>
      <c r="J125" s="29">
        <v>12764</v>
      </c>
      <c r="K125" s="51">
        <v>12566</v>
      </c>
      <c r="L125" s="51">
        <v>12894</v>
      </c>
      <c r="M125" s="51">
        <v>12945</v>
      </c>
      <c r="N125" s="51">
        <v>13309</v>
      </c>
      <c r="O125" s="51">
        <v>13448</v>
      </c>
      <c r="P125" s="51">
        <v>14395</v>
      </c>
      <c r="Q125" s="55">
        <v>31327</v>
      </c>
    </row>
    <row r="126" spans="2:17" x14ac:dyDescent="0.3">
      <c r="B126" s="29">
        <v>7.9000000000000001E-2</v>
      </c>
      <c r="C126" s="29">
        <v>8.1000000000000003E-2</v>
      </c>
      <c r="D126" s="29">
        <v>8.8999999999999996E-2</v>
      </c>
      <c r="E126" s="29">
        <v>9.6000000000000002E-2</v>
      </c>
      <c r="F126" s="51">
        <v>0.105</v>
      </c>
      <c r="G126" s="51">
        <v>0.126</v>
      </c>
      <c r="H126" s="51">
        <v>0.155</v>
      </c>
      <c r="I126" s="55">
        <v>0.52</v>
      </c>
      <c r="J126" s="29">
        <v>12571</v>
      </c>
      <c r="K126" s="51">
        <v>13009</v>
      </c>
      <c r="L126" s="51">
        <v>13371</v>
      </c>
      <c r="M126" s="51">
        <v>14000</v>
      </c>
      <c r="N126" s="51">
        <v>14303</v>
      </c>
      <c r="O126" s="51">
        <v>15086</v>
      </c>
      <c r="P126" s="51">
        <v>16218</v>
      </c>
      <c r="Q126" s="55">
        <v>28602</v>
      </c>
    </row>
    <row r="127" spans="2:17" x14ac:dyDescent="0.3">
      <c r="B127" s="2">
        <v>0.27300000000000002</v>
      </c>
      <c r="C127" s="2">
        <v>0.36699999999999999</v>
      </c>
      <c r="D127" s="2">
        <v>0.5</v>
      </c>
      <c r="E127" s="55">
        <v>0.71699999999999997</v>
      </c>
      <c r="F127" s="2">
        <v>0.84099999999999997</v>
      </c>
      <c r="G127" s="2">
        <v>1.1539999999999999</v>
      </c>
      <c r="H127" s="2">
        <v>1.4259999999999999</v>
      </c>
      <c r="J127" s="2">
        <v>16804</v>
      </c>
      <c r="K127" s="2">
        <v>19263</v>
      </c>
      <c r="L127" s="2">
        <v>22373</v>
      </c>
      <c r="M127" s="55">
        <v>23684</v>
      </c>
      <c r="N127" s="2">
        <v>23981</v>
      </c>
      <c r="O127" s="2">
        <v>24998</v>
      </c>
      <c r="P127" s="2">
        <v>25029</v>
      </c>
    </row>
    <row r="128" spans="2:17" x14ac:dyDescent="0.3">
      <c r="B128" s="33">
        <v>0.27400000000000002</v>
      </c>
      <c r="C128" s="2">
        <v>0.36299999999999999</v>
      </c>
      <c r="D128" s="2">
        <v>0.51</v>
      </c>
      <c r="E128" s="55">
        <v>0.68600000000000005</v>
      </c>
      <c r="F128" s="2">
        <v>0.80700000000000005</v>
      </c>
      <c r="G128" s="2">
        <v>1.149</v>
      </c>
      <c r="H128" s="2">
        <v>1.4530000000000001</v>
      </c>
      <c r="J128" s="33">
        <v>16740</v>
      </c>
      <c r="K128" s="2">
        <v>19172</v>
      </c>
      <c r="L128" s="2">
        <v>21769</v>
      </c>
      <c r="M128" s="55">
        <v>22588</v>
      </c>
      <c r="N128" s="2">
        <v>22591</v>
      </c>
      <c r="O128" s="33">
        <v>23298</v>
      </c>
      <c r="P128" s="33">
        <v>24100</v>
      </c>
    </row>
    <row r="129" spans="2:16" x14ac:dyDescent="0.3">
      <c r="B129" s="2">
        <v>0.26800000000000002</v>
      </c>
      <c r="C129" s="2">
        <v>0.34799999999999998</v>
      </c>
      <c r="D129" s="2">
        <v>0.501</v>
      </c>
      <c r="E129" s="55">
        <v>0.66</v>
      </c>
      <c r="F129" s="2">
        <v>0.81100000000000005</v>
      </c>
      <c r="G129" s="2">
        <v>1.1579999999999999</v>
      </c>
      <c r="H129" s="2">
        <v>1.36</v>
      </c>
      <c r="J129" s="2">
        <v>16831</v>
      </c>
      <c r="K129" s="2">
        <v>19054</v>
      </c>
      <c r="L129" s="2">
        <v>21397</v>
      </c>
      <c r="M129" s="55">
        <v>22442</v>
      </c>
      <c r="N129" s="2">
        <v>22772</v>
      </c>
      <c r="O129" s="2">
        <v>23810</v>
      </c>
      <c r="P129" s="2">
        <v>23992</v>
      </c>
    </row>
    <row r="130" spans="2:16" x14ac:dyDescent="0.3">
      <c r="B130" s="2">
        <v>0.25800000000000001</v>
      </c>
      <c r="C130" s="2">
        <v>0.33900000000000002</v>
      </c>
      <c r="D130" s="2">
        <v>0.48099999999999998</v>
      </c>
      <c r="E130" s="55">
        <v>0.625</v>
      </c>
      <c r="F130" s="2">
        <v>0.82399999999999995</v>
      </c>
      <c r="G130" s="2">
        <v>1.056</v>
      </c>
      <c r="H130" s="2">
        <v>1.284</v>
      </c>
      <c r="J130" s="2">
        <v>15687</v>
      </c>
      <c r="K130" s="2">
        <v>17664</v>
      </c>
      <c r="L130" s="2">
        <v>19858</v>
      </c>
      <c r="M130" s="55">
        <v>21147</v>
      </c>
      <c r="N130" s="2">
        <v>21474</v>
      </c>
      <c r="O130" s="2">
        <v>21909</v>
      </c>
      <c r="P130" s="2">
        <v>22774</v>
      </c>
    </row>
    <row r="131" spans="2:16" x14ac:dyDescent="0.3">
      <c r="B131" s="29">
        <v>0.27800000000000002</v>
      </c>
      <c r="C131" s="51">
        <v>0.375</v>
      </c>
      <c r="D131" s="51">
        <v>0.52100000000000002</v>
      </c>
      <c r="E131" s="55">
        <v>0.75800000000000001</v>
      </c>
      <c r="F131" s="51">
        <v>0.92800000000000005</v>
      </c>
      <c r="G131" s="29">
        <v>1.1379999999999999</v>
      </c>
      <c r="H131" s="29">
        <v>1.4690000000000001</v>
      </c>
      <c r="J131" s="29">
        <v>11111</v>
      </c>
      <c r="K131" s="51">
        <v>10715</v>
      </c>
      <c r="L131" s="51">
        <v>10829</v>
      </c>
      <c r="M131" s="55">
        <v>11347</v>
      </c>
      <c r="N131" s="51">
        <v>12252</v>
      </c>
      <c r="O131" s="29">
        <v>13078</v>
      </c>
      <c r="P131" s="29">
        <v>14935</v>
      </c>
    </row>
    <row r="132" spans="2:16" x14ac:dyDescent="0.3">
      <c r="B132" s="29">
        <v>0.32600000000000001</v>
      </c>
      <c r="C132" s="51">
        <v>0.45400000000000001</v>
      </c>
      <c r="D132" s="55">
        <v>0.63500000000000001</v>
      </c>
      <c r="E132" s="51">
        <v>0.80200000000000005</v>
      </c>
      <c r="F132" s="51">
        <v>1.103</v>
      </c>
      <c r="G132" s="29">
        <v>1.3340000000000001</v>
      </c>
      <c r="H132" s="29">
        <v>1.61</v>
      </c>
      <c r="J132" s="29">
        <v>11814</v>
      </c>
      <c r="K132" s="51">
        <v>11538</v>
      </c>
      <c r="L132" s="55">
        <v>11481</v>
      </c>
      <c r="M132" s="51">
        <v>12325</v>
      </c>
      <c r="N132" s="51">
        <v>12844</v>
      </c>
      <c r="O132" s="29">
        <v>14919</v>
      </c>
      <c r="P132" s="29">
        <v>16267</v>
      </c>
    </row>
    <row r="133" spans="2:16" x14ac:dyDescent="0.3">
      <c r="B133" s="29">
        <v>0.28299999999999997</v>
      </c>
      <c r="C133" s="51">
        <v>0.377</v>
      </c>
      <c r="D133" s="55">
        <v>0.53100000000000003</v>
      </c>
      <c r="E133" s="51">
        <v>0.80300000000000005</v>
      </c>
      <c r="F133" s="51">
        <v>0.94399999999999995</v>
      </c>
      <c r="G133" s="29">
        <v>1.155</v>
      </c>
      <c r="H133" s="29">
        <v>1.5369999999999999</v>
      </c>
      <c r="J133" s="29">
        <v>11197</v>
      </c>
      <c r="K133" s="51">
        <v>11144</v>
      </c>
      <c r="L133" s="55">
        <v>11227</v>
      </c>
      <c r="M133" s="51">
        <v>11122</v>
      </c>
      <c r="N133" s="51">
        <v>12892</v>
      </c>
      <c r="O133" s="29">
        <v>13797</v>
      </c>
      <c r="P133" s="29">
        <v>15932</v>
      </c>
    </row>
    <row r="134" spans="2:16" x14ac:dyDescent="0.3">
      <c r="B134" s="29">
        <v>0.33200000000000002</v>
      </c>
      <c r="C134" s="51">
        <v>0.48</v>
      </c>
      <c r="D134" s="55">
        <v>0.72099999999999997</v>
      </c>
      <c r="E134" s="51">
        <v>0.92700000000000005</v>
      </c>
      <c r="F134" s="51">
        <v>1.2889999999999999</v>
      </c>
      <c r="G134" s="29">
        <v>1.8280000000000001</v>
      </c>
      <c r="H134" s="29">
        <v>2.012</v>
      </c>
      <c r="J134" s="29">
        <v>13696</v>
      </c>
      <c r="K134" s="51">
        <v>13438</v>
      </c>
      <c r="L134" s="55">
        <v>14275</v>
      </c>
      <c r="M134" s="51">
        <v>15245</v>
      </c>
      <c r="N134" s="51">
        <v>16733</v>
      </c>
      <c r="O134" s="29">
        <v>18848</v>
      </c>
      <c r="P134" s="29">
        <v>21387</v>
      </c>
    </row>
    <row r="135" spans="2:16" x14ac:dyDescent="0.3">
      <c r="B135" s="33">
        <v>0.251</v>
      </c>
      <c r="C135" s="2">
        <v>0.32700000000000001</v>
      </c>
      <c r="D135" s="2">
        <v>0.48</v>
      </c>
      <c r="E135" s="55">
        <v>0.66</v>
      </c>
      <c r="F135" s="2">
        <v>0.95399999999999996</v>
      </c>
      <c r="G135" s="33">
        <v>1.1970000000000001</v>
      </c>
      <c r="H135" s="33">
        <v>1.581</v>
      </c>
      <c r="J135" s="33">
        <v>16938</v>
      </c>
      <c r="K135" s="2">
        <v>20839</v>
      </c>
      <c r="L135" s="2">
        <v>25278</v>
      </c>
      <c r="M135" s="55">
        <v>30065</v>
      </c>
      <c r="N135" s="33">
        <v>32419</v>
      </c>
      <c r="O135" s="33">
        <v>34853</v>
      </c>
      <c r="P135" s="33">
        <v>35799</v>
      </c>
    </row>
    <row r="136" spans="2:16" x14ac:dyDescent="0.3">
      <c r="B136" s="33">
        <v>0.20599999999999999</v>
      </c>
      <c r="C136" s="2">
        <v>0.26900000000000002</v>
      </c>
      <c r="D136" s="2">
        <v>0.35299999999999998</v>
      </c>
      <c r="E136" s="2">
        <v>0.48599999999999999</v>
      </c>
      <c r="F136" s="55">
        <v>0.63100000000000001</v>
      </c>
      <c r="G136" s="33">
        <v>0.92100000000000004</v>
      </c>
      <c r="H136" s="33">
        <v>1.0680000000000001</v>
      </c>
      <c r="J136" s="33">
        <v>15724</v>
      </c>
      <c r="K136" s="2">
        <v>18652</v>
      </c>
      <c r="L136" s="2">
        <v>22070</v>
      </c>
      <c r="M136" s="2">
        <v>25942</v>
      </c>
      <c r="N136" s="55">
        <v>29458</v>
      </c>
      <c r="O136" s="33">
        <v>30990</v>
      </c>
      <c r="P136" s="33">
        <v>33176</v>
      </c>
    </row>
    <row r="137" spans="2:16" x14ac:dyDescent="0.3">
      <c r="B137" s="33">
        <v>0.20899999999999999</v>
      </c>
      <c r="C137" s="2">
        <v>0.27400000000000002</v>
      </c>
      <c r="D137" s="2">
        <v>0.36499999999999999</v>
      </c>
      <c r="E137" s="2">
        <v>0.48</v>
      </c>
      <c r="F137" s="55">
        <v>0.64600000000000002</v>
      </c>
      <c r="G137" s="33">
        <v>0.88200000000000001</v>
      </c>
      <c r="H137" s="33">
        <v>1.0609999999999999</v>
      </c>
      <c r="J137" s="33">
        <v>15948</v>
      </c>
      <c r="K137" s="2">
        <v>18476</v>
      </c>
      <c r="L137" s="2">
        <v>21996</v>
      </c>
      <c r="M137" s="2">
        <v>26549</v>
      </c>
      <c r="N137" s="55">
        <v>28511</v>
      </c>
      <c r="O137" s="33">
        <v>29676</v>
      </c>
      <c r="P137" s="33">
        <v>31579</v>
      </c>
    </row>
    <row r="138" spans="2:16" x14ac:dyDescent="0.3">
      <c r="B138" s="2">
        <v>0.17499999999999999</v>
      </c>
      <c r="C138" s="2">
        <v>0.23</v>
      </c>
      <c r="D138" s="2">
        <v>0.29499999999999998</v>
      </c>
      <c r="E138" s="2">
        <v>0.40100000000000002</v>
      </c>
      <c r="F138" s="2">
        <v>0.52300000000000002</v>
      </c>
      <c r="G138" s="55">
        <v>0.69799999999999995</v>
      </c>
      <c r="H138" s="2">
        <v>0.86</v>
      </c>
      <c r="J138" s="2">
        <v>14700</v>
      </c>
      <c r="K138" s="2">
        <v>16700</v>
      </c>
      <c r="L138" s="2">
        <v>19180</v>
      </c>
      <c r="M138" s="2">
        <v>22106</v>
      </c>
      <c r="N138" s="2">
        <v>24795</v>
      </c>
      <c r="O138" s="55">
        <v>26453</v>
      </c>
      <c r="P138" s="2">
        <v>26874</v>
      </c>
    </row>
    <row r="139" spans="2:16" x14ac:dyDescent="0.3">
      <c r="B139" s="29">
        <v>0.16200000000000001</v>
      </c>
      <c r="C139" s="51">
        <v>0.20499999999999999</v>
      </c>
      <c r="D139" s="51">
        <v>0.26300000000000001</v>
      </c>
      <c r="E139" s="51">
        <v>0.35399999999999998</v>
      </c>
      <c r="F139" s="51">
        <v>0.47199999999999998</v>
      </c>
      <c r="G139" s="55">
        <v>0.625</v>
      </c>
      <c r="H139" s="29">
        <v>0.83099999999999996</v>
      </c>
      <c r="J139" s="29">
        <v>12487</v>
      </c>
      <c r="K139" s="51">
        <v>13198</v>
      </c>
      <c r="L139" s="51">
        <v>13614</v>
      </c>
      <c r="M139" s="51">
        <v>13301</v>
      </c>
      <c r="N139" s="51">
        <v>12998</v>
      </c>
      <c r="O139" s="55">
        <v>13361</v>
      </c>
      <c r="P139" s="29">
        <v>13339</v>
      </c>
    </row>
    <row r="140" spans="2:16" x14ac:dyDescent="0.3">
      <c r="B140" s="29">
        <v>0.17199999999999999</v>
      </c>
      <c r="C140" s="51">
        <v>0.223</v>
      </c>
      <c r="D140" s="51">
        <v>0.28699999999999998</v>
      </c>
      <c r="E140" s="51">
        <v>0.39200000000000002</v>
      </c>
      <c r="F140" s="51">
        <v>0.50800000000000001</v>
      </c>
      <c r="G140" s="55">
        <v>0.69199999999999995</v>
      </c>
      <c r="H140" s="29">
        <v>0.84899999999999998</v>
      </c>
      <c r="J140" s="29">
        <v>11711</v>
      </c>
      <c r="K140" s="51">
        <v>12025</v>
      </c>
      <c r="L140" s="51">
        <v>11750</v>
      </c>
      <c r="M140" s="51">
        <v>11950</v>
      </c>
      <c r="N140" s="51">
        <v>11911</v>
      </c>
      <c r="O140" s="55">
        <v>11810</v>
      </c>
      <c r="P140" s="29">
        <v>13487</v>
      </c>
    </row>
    <row r="141" spans="2:16" x14ac:dyDescent="0.3">
      <c r="B141" s="29">
        <v>0.189</v>
      </c>
      <c r="C141" s="51">
        <v>0.25700000000000001</v>
      </c>
      <c r="D141" s="51">
        <v>0.32700000000000001</v>
      </c>
      <c r="E141" s="51">
        <v>0.437</v>
      </c>
      <c r="F141" s="55">
        <v>0.57099999999999995</v>
      </c>
      <c r="G141" s="51">
        <v>0.81799999999999995</v>
      </c>
      <c r="H141" s="29">
        <v>1.026</v>
      </c>
      <c r="J141" s="29">
        <v>11433</v>
      </c>
      <c r="K141" s="51">
        <v>11732</v>
      </c>
      <c r="L141" s="51">
        <v>12102</v>
      </c>
      <c r="M141" s="51">
        <v>11407</v>
      </c>
      <c r="N141" s="55">
        <v>11834</v>
      </c>
      <c r="O141" s="29">
        <v>12139</v>
      </c>
      <c r="P141" s="29">
        <v>13429</v>
      </c>
    </row>
    <row r="142" spans="2:16" x14ac:dyDescent="0.3">
      <c r="B142" s="29">
        <v>0.11600000000000001</v>
      </c>
      <c r="C142" s="51">
        <v>0.13900000000000001</v>
      </c>
      <c r="D142" s="51">
        <v>0.17499999999999999</v>
      </c>
      <c r="E142" s="51">
        <v>0.22900000000000001</v>
      </c>
      <c r="F142" s="51">
        <v>0.30199999999999999</v>
      </c>
      <c r="G142" s="51">
        <v>0.41599999999999998</v>
      </c>
      <c r="H142" s="55">
        <v>0.55300000000000005</v>
      </c>
      <c r="J142" s="29">
        <v>11358</v>
      </c>
      <c r="K142" s="51">
        <v>11627</v>
      </c>
      <c r="L142" s="51">
        <v>12030</v>
      </c>
      <c r="M142" s="51">
        <v>11766</v>
      </c>
      <c r="N142" s="51">
        <v>11691</v>
      </c>
      <c r="O142" s="29">
        <v>11484</v>
      </c>
      <c r="P142" s="55">
        <v>11396</v>
      </c>
    </row>
    <row r="143" spans="2:16" x14ac:dyDescent="0.3">
      <c r="B143" s="2">
        <v>0.29699999999999999</v>
      </c>
      <c r="C143" s="2">
        <v>0.40400000000000003</v>
      </c>
      <c r="D143" s="2">
        <v>0.54900000000000004</v>
      </c>
      <c r="E143" s="55">
        <v>0.752</v>
      </c>
      <c r="F143" s="2">
        <v>0.93100000000000005</v>
      </c>
      <c r="G143" s="2">
        <v>1.206</v>
      </c>
      <c r="H143" s="2">
        <v>1.6479999999999999</v>
      </c>
      <c r="J143" s="2">
        <v>17236</v>
      </c>
      <c r="K143" s="2">
        <v>19633</v>
      </c>
      <c r="L143" s="2">
        <v>21197</v>
      </c>
      <c r="M143" s="55">
        <v>22034</v>
      </c>
      <c r="N143" s="2">
        <v>22739</v>
      </c>
      <c r="O143" s="2">
        <v>23236</v>
      </c>
      <c r="P143" s="2">
        <v>23505</v>
      </c>
    </row>
    <row r="144" spans="2:16" x14ac:dyDescent="0.3">
      <c r="B144" s="2">
        <v>0.28299999999999997</v>
      </c>
      <c r="C144" s="2">
        <v>0.372</v>
      </c>
      <c r="D144" s="2">
        <v>0.51500000000000001</v>
      </c>
      <c r="E144" s="55">
        <v>0.71199999999999997</v>
      </c>
      <c r="F144" s="2">
        <v>0.89900000000000002</v>
      </c>
      <c r="G144" s="2">
        <v>1.147</v>
      </c>
      <c r="H144" s="2">
        <v>1.456</v>
      </c>
      <c r="J144" s="2">
        <v>17139</v>
      </c>
      <c r="K144" s="2">
        <v>19292</v>
      </c>
      <c r="L144" s="2">
        <v>20729</v>
      </c>
      <c r="M144" s="55">
        <v>21620</v>
      </c>
      <c r="N144" s="2">
        <v>22259</v>
      </c>
      <c r="O144" s="2">
        <v>22664</v>
      </c>
      <c r="P144" s="2">
        <v>23120</v>
      </c>
    </row>
    <row r="145" spans="2:16" x14ac:dyDescent="0.3">
      <c r="B145" s="33">
        <v>0.31</v>
      </c>
      <c r="C145" s="2">
        <v>0.41499999999999998</v>
      </c>
      <c r="D145" s="55">
        <v>0.59799999999999998</v>
      </c>
      <c r="E145" s="2">
        <v>0.81</v>
      </c>
      <c r="F145" s="33">
        <v>1.024</v>
      </c>
      <c r="G145" s="33">
        <v>1.2609999999999999</v>
      </c>
      <c r="H145" s="33">
        <v>1.6930000000000001</v>
      </c>
      <c r="J145" s="33">
        <v>18152</v>
      </c>
      <c r="K145" s="33">
        <v>20368</v>
      </c>
      <c r="L145" s="55">
        <v>22328</v>
      </c>
      <c r="M145" s="33">
        <v>22907</v>
      </c>
      <c r="N145" s="33">
        <v>23380</v>
      </c>
      <c r="O145" s="33">
        <v>23851</v>
      </c>
      <c r="P145" s="33">
        <v>24751</v>
      </c>
    </row>
    <row r="146" spans="2:16" x14ac:dyDescent="0.3">
      <c r="B146" s="2">
        <v>0.34300000000000003</v>
      </c>
      <c r="C146" s="2">
        <v>0.46400000000000002</v>
      </c>
      <c r="D146" s="55">
        <v>0.66700000000000004</v>
      </c>
      <c r="E146" s="2">
        <v>0.96899999999999997</v>
      </c>
      <c r="F146" s="2">
        <v>1.2170000000000001</v>
      </c>
      <c r="G146" s="2">
        <v>1.627</v>
      </c>
      <c r="H146" s="2">
        <v>2.1349999999999998</v>
      </c>
      <c r="J146" s="2">
        <v>18417</v>
      </c>
      <c r="K146" s="2">
        <v>21710</v>
      </c>
      <c r="L146" s="55">
        <v>23488</v>
      </c>
      <c r="M146" s="2">
        <v>24982</v>
      </c>
      <c r="N146" s="2">
        <v>25529</v>
      </c>
      <c r="O146" s="2">
        <v>26984</v>
      </c>
      <c r="P146" s="2">
        <v>28386</v>
      </c>
    </row>
    <row r="147" spans="2:16" x14ac:dyDescent="0.3">
      <c r="B147" s="29">
        <v>0.32200000000000001</v>
      </c>
      <c r="C147" s="29">
        <v>0.46</v>
      </c>
      <c r="D147" s="55">
        <v>0.66200000000000003</v>
      </c>
      <c r="E147" s="51">
        <v>0.91100000000000003</v>
      </c>
      <c r="F147" s="29">
        <v>1.1080000000000001</v>
      </c>
      <c r="G147" s="29">
        <v>1.554</v>
      </c>
      <c r="H147" s="29">
        <v>2.0009999999999999</v>
      </c>
      <c r="J147" s="29">
        <v>11758</v>
      </c>
      <c r="K147" s="29">
        <v>12383</v>
      </c>
      <c r="L147" s="55">
        <v>12819</v>
      </c>
      <c r="M147" s="51">
        <v>13280</v>
      </c>
      <c r="N147" s="51">
        <v>16147</v>
      </c>
      <c r="O147" s="51">
        <v>18139</v>
      </c>
      <c r="P147" s="29">
        <v>20496</v>
      </c>
    </row>
    <row r="148" spans="2:16" x14ac:dyDescent="0.3">
      <c r="B148" s="29">
        <v>0.22900000000000001</v>
      </c>
      <c r="C148" s="29">
        <v>0.307</v>
      </c>
      <c r="D148" s="29">
        <v>0.41</v>
      </c>
      <c r="E148" s="55">
        <v>0.57499999999999996</v>
      </c>
      <c r="F148" s="29">
        <v>0.72599999999999998</v>
      </c>
      <c r="G148" s="29">
        <v>0.89</v>
      </c>
      <c r="H148" s="29">
        <v>1.2090000000000001</v>
      </c>
      <c r="J148" s="29">
        <v>11919</v>
      </c>
      <c r="K148" s="29">
        <v>11576</v>
      </c>
      <c r="L148" s="51">
        <v>12022</v>
      </c>
      <c r="M148" s="55">
        <v>12236</v>
      </c>
      <c r="N148" s="51">
        <v>12593</v>
      </c>
      <c r="O148" s="51">
        <v>14370</v>
      </c>
      <c r="P148" s="29">
        <v>15607</v>
      </c>
    </row>
    <row r="149" spans="2:16" x14ac:dyDescent="0.3">
      <c r="B149" s="29">
        <v>0.24399999999999999</v>
      </c>
      <c r="C149" s="29">
        <v>0.30499999999999999</v>
      </c>
      <c r="D149" s="29">
        <v>0.434</v>
      </c>
      <c r="E149" s="55">
        <v>0.59099999999999997</v>
      </c>
      <c r="F149" s="29">
        <v>0.75900000000000001</v>
      </c>
      <c r="G149" s="29">
        <v>0.96599999999999997</v>
      </c>
      <c r="H149" s="29">
        <v>1.1930000000000001</v>
      </c>
      <c r="J149" s="29">
        <v>11857</v>
      </c>
      <c r="K149" s="29">
        <v>11717</v>
      </c>
      <c r="L149" s="51">
        <v>11827</v>
      </c>
      <c r="M149" s="55">
        <v>12149</v>
      </c>
      <c r="N149" s="51">
        <v>12260</v>
      </c>
      <c r="O149" s="51">
        <v>14179</v>
      </c>
      <c r="P149" s="29">
        <v>15638</v>
      </c>
    </row>
    <row r="150" spans="2:16" x14ac:dyDescent="0.3">
      <c r="B150" s="29">
        <v>0.19600000000000001</v>
      </c>
      <c r="C150" s="29">
        <v>0.246</v>
      </c>
      <c r="D150" s="29">
        <v>0.317</v>
      </c>
      <c r="E150" s="51">
        <v>0.41099999999999998</v>
      </c>
      <c r="F150" s="29">
        <v>0.54500000000000004</v>
      </c>
      <c r="G150" s="55">
        <v>0.73099999999999998</v>
      </c>
      <c r="H150" s="29">
        <v>0.90900000000000003</v>
      </c>
      <c r="J150" s="29">
        <v>16762</v>
      </c>
      <c r="K150" s="29">
        <v>17750</v>
      </c>
      <c r="L150" s="51">
        <v>17746</v>
      </c>
      <c r="M150" s="51">
        <v>18210</v>
      </c>
      <c r="N150" s="51">
        <v>17861</v>
      </c>
      <c r="O150" s="55">
        <v>18075</v>
      </c>
      <c r="P150" s="29">
        <v>19160</v>
      </c>
    </row>
    <row r="151" spans="2:16" x14ac:dyDescent="0.3">
      <c r="B151" s="2">
        <v>0.20399999999999999</v>
      </c>
      <c r="C151" s="2">
        <v>0.26600000000000001</v>
      </c>
      <c r="D151" s="2">
        <v>0.34300000000000003</v>
      </c>
      <c r="E151" s="2">
        <v>0.47099999999999997</v>
      </c>
      <c r="F151" s="55">
        <v>0.61599999999999999</v>
      </c>
      <c r="G151" s="2">
        <v>0.84099999999999997</v>
      </c>
      <c r="H151" s="2">
        <v>1.01</v>
      </c>
      <c r="J151" s="2">
        <v>16333</v>
      </c>
      <c r="K151" s="2">
        <v>18275</v>
      </c>
      <c r="L151" s="2">
        <v>21043</v>
      </c>
      <c r="M151" s="2">
        <v>24467</v>
      </c>
      <c r="N151" s="55">
        <v>26082</v>
      </c>
      <c r="O151" s="2">
        <v>26501</v>
      </c>
      <c r="P151" s="2">
        <v>28548</v>
      </c>
    </row>
    <row r="152" spans="2:16" x14ac:dyDescent="0.3">
      <c r="B152" s="33">
        <v>0.21299999999999999</v>
      </c>
      <c r="C152" s="33">
        <v>0.26800000000000002</v>
      </c>
      <c r="D152" s="2">
        <v>0.35299999999999998</v>
      </c>
      <c r="E152" s="2">
        <v>0.48099999999999998</v>
      </c>
      <c r="F152" s="55">
        <v>0.627</v>
      </c>
      <c r="G152" s="33">
        <v>0.88700000000000001</v>
      </c>
      <c r="H152" s="33">
        <v>1.056</v>
      </c>
      <c r="J152" s="33">
        <v>15979</v>
      </c>
      <c r="K152" s="33">
        <v>18327</v>
      </c>
      <c r="L152" s="33">
        <v>20887</v>
      </c>
      <c r="M152" s="2">
        <v>24244</v>
      </c>
      <c r="N152" s="55">
        <v>25804</v>
      </c>
      <c r="O152" s="33">
        <v>26280</v>
      </c>
      <c r="P152" s="33">
        <v>27244</v>
      </c>
    </row>
    <row r="153" spans="2:16" x14ac:dyDescent="0.3">
      <c r="B153" s="2">
        <v>0.20699999999999999</v>
      </c>
      <c r="C153" s="2">
        <v>0.26600000000000001</v>
      </c>
      <c r="D153" s="2">
        <v>0.34200000000000003</v>
      </c>
      <c r="E153" s="2">
        <v>0.46300000000000002</v>
      </c>
      <c r="F153" s="55">
        <v>0.622</v>
      </c>
      <c r="G153" s="2">
        <v>0.84899999999999998</v>
      </c>
      <c r="H153" s="2">
        <v>1.0049999999999999</v>
      </c>
      <c r="J153" s="2">
        <v>16833</v>
      </c>
      <c r="K153" s="2">
        <v>18983</v>
      </c>
      <c r="L153" s="2">
        <v>21989</v>
      </c>
      <c r="M153" s="2">
        <v>25305</v>
      </c>
      <c r="N153" s="55">
        <v>26531</v>
      </c>
      <c r="O153" s="2">
        <v>27297</v>
      </c>
      <c r="P153" s="2">
        <v>28333</v>
      </c>
    </row>
    <row r="154" spans="2:16" x14ac:dyDescent="0.3">
      <c r="B154" s="2">
        <v>0.20899999999999999</v>
      </c>
      <c r="C154" s="2">
        <v>0.26300000000000001</v>
      </c>
      <c r="D154" s="2">
        <v>0.37</v>
      </c>
      <c r="E154" s="2">
        <v>0.48799999999999999</v>
      </c>
      <c r="F154" s="55">
        <v>0.68400000000000005</v>
      </c>
      <c r="G154" s="2">
        <v>0.83099999999999996</v>
      </c>
      <c r="H154" s="2">
        <v>1.135</v>
      </c>
      <c r="J154" s="2">
        <v>15633</v>
      </c>
      <c r="K154" s="2">
        <v>18379</v>
      </c>
      <c r="L154" s="2">
        <v>20519</v>
      </c>
      <c r="M154" s="2">
        <v>22801</v>
      </c>
      <c r="N154" s="55">
        <v>25015</v>
      </c>
      <c r="O154" s="2">
        <v>24487</v>
      </c>
      <c r="P154" s="2">
        <v>25983</v>
      </c>
    </row>
    <row r="155" spans="2:16" x14ac:dyDescent="0.3">
      <c r="B155" s="29">
        <v>0.16500000000000001</v>
      </c>
      <c r="C155" s="29">
        <v>0.17699999999999999</v>
      </c>
      <c r="D155" s="51">
        <v>0.219</v>
      </c>
      <c r="E155" s="51">
        <v>0.27600000000000002</v>
      </c>
      <c r="F155" s="51">
        <v>0.34799999999999998</v>
      </c>
      <c r="G155" s="51">
        <v>0.48399999999999999</v>
      </c>
      <c r="H155" s="55">
        <v>0.63300000000000001</v>
      </c>
      <c r="J155" s="29">
        <v>15950</v>
      </c>
      <c r="K155" s="29">
        <v>17691</v>
      </c>
      <c r="L155" s="51">
        <v>18184</v>
      </c>
      <c r="M155" s="51">
        <v>18981</v>
      </c>
      <c r="N155" s="51">
        <v>18866</v>
      </c>
      <c r="O155" s="51">
        <v>18005</v>
      </c>
      <c r="P155" s="55">
        <v>17316</v>
      </c>
    </row>
    <row r="156" spans="2:16" x14ac:dyDescent="0.3">
      <c r="B156" s="29">
        <v>0.14799999999999999</v>
      </c>
      <c r="C156" s="29">
        <v>0.186</v>
      </c>
      <c r="D156" s="51">
        <v>0.24099999999999999</v>
      </c>
      <c r="E156" s="51">
        <v>0.31</v>
      </c>
      <c r="F156" s="51">
        <v>0.41199999999999998</v>
      </c>
      <c r="G156" s="51">
        <v>0.56299999999999994</v>
      </c>
      <c r="H156" s="55">
        <v>0.745</v>
      </c>
      <c r="J156" s="29">
        <v>11604</v>
      </c>
      <c r="K156" s="29">
        <v>12045</v>
      </c>
      <c r="L156" s="51">
        <v>11850</v>
      </c>
      <c r="M156" s="51">
        <v>12222</v>
      </c>
      <c r="N156" s="51">
        <v>11812</v>
      </c>
      <c r="O156" s="51">
        <v>11551</v>
      </c>
      <c r="P156" s="55">
        <v>12263</v>
      </c>
    </row>
    <row r="157" spans="2:16" x14ac:dyDescent="0.3">
      <c r="B157" s="29">
        <v>0.13300000000000001</v>
      </c>
      <c r="C157" s="29">
        <v>0.16800000000000001</v>
      </c>
      <c r="D157" s="51">
        <v>0.22</v>
      </c>
      <c r="E157" s="51">
        <v>0.28100000000000003</v>
      </c>
      <c r="F157" s="51">
        <v>0.36799999999999999</v>
      </c>
      <c r="G157" s="51">
        <v>0.50800000000000001</v>
      </c>
      <c r="H157" s="55">
        <v>0.69699999999999995</v>
      </c>
      <c r="J157" s="29">
        <v>12101</v>
      </c>
      <c r="K157" s="29">
        <v>12267</v>
      </c>
      <c r="L157" s="51">
        <v>12673</v>
      </c>
      <c r="M157" s="51">
        <v>12472</v>
      </c>
      <c r="N157" s="51">
        <v>12798</v>
      </c>
      <c r="O157" s="51">
        <v>12803</v>
      </c>
      <c r="P157" s="55">
        <v>12681</v>
      </c>
    </row>
    <row r="158" spans="2:16" x14ac:dyDescent="0.3">
      <c r="B158" s="29">
        <v>0.13800000000000001</v>
      </c>
      <c r="C158" s="29">
        <v>0.17299999999999999</v>
      </c>
      <c r="D158" s="51">
        <v>0.22</v>
      </c>
      <c r="E158" s="51">
        <v>0.28799999999999998</v>
      </c>
      <c r="F158" s="51">
        <v>0.373</v>
      </c>
      <c r="G158" s="51">
        <v>0.54700000000000004</v>
      </c>
      <c r="H158" s="55">
        <v>0.77</v>
      </c>
      <c r="J158" s="29">
        <v>14585</v>
      </c>
      <c r="K158" s="29">
        <v>15536</v>
      </c>
      <c r="L158" s="51">
        <v>16420</v>
      </c>
      <c r="M158" s="51">
        <v>16988</v>
      </c>
      <c r="N158" s="51">
        <v>17566</v>
      </c>
      <c r="O158" s="51">
        <v>17096</v>
      </c>
      <c r="P158" s="55">
        <v>17236</v>
      </c>
    </row>
  </sheetData>
  <mergeCells count="2">
    <mergeCell ref="W44:W45"/>
    <mergeCell ref="W46:W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All Cycles</vt:lpstr>
      <vt:lpstr>Replicas seleccionadas (OD0.6)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INSTR-ADMIN</dc:creator>
  <cp:lastModifiedBy>Álvaro Martínez</cp:lastModifiedBy>
  <dcterms:created xsi:type="dcterms:W3CDTF">2023-05-15T10:04:14Z</dcterms:created>
  <dcterms:modified xsi:type="dcterms:W3CDTF">2024-07-05T10:15:16Z</dcterms:modified>
</cp:coreProperties>
</file>