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joelj\Desktop\Cancellation\"/>
    </mc:Choice>
  </mc:AlternateContent>
  <xr:revisionPtr revIDLastSave="0" documentId="13_ncr:1_{4512ADAC-534C-4F87-BE82-890F430FE11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atient Data" sheetId="4" r:id="rId1"/>
    <sheet name="Weights" sheetId="5" r:id="rId2"/>
  </sheets>
  <definedNames>
    <definedName name="_xlnm._FilterDatabase" localSheetId="0" hidden="1">'Patient Data'!$A$1:$K$1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" i="4" l="1"/>
  <c r="J10" i="4"/>
  <c r="J3" i="4"/>
  <c r="J7" i="4"/>
  <c r="J11" i="4"/>
  <c r="J4" i="4"/>
  <c r="J8" i="4"/>
  <c r="J12" i="4"/>
  <c r="J5" i="4"/>
  <c r="J9" i="4"/>
  <c r="J13" i="4"/>
  <c r="J14" i="4"/>
  <c r="J18" i="4"/>
  <c r="J22" i="4"/>
  <c r="J15" i="4"/>
  <c r="J26" i="4"/>
  <c r="J19" i="4"/>
  <c r="J16" i="4"/>
  <c r="J23" i="4"/>
  <c r="J30" i="4"/>
  <c r="J20" i="4"/>
  <c r="J27" i="4"/>
  <c r="J34" i="4"/>
  <c r="J24" i="4"/>
  <c r="J17" i="4"/>
  <c r="J31" i="4"/>
  <c r="J38" i="4"/>
  <c r="J28" i="4"/>
  <c r="J21" i="4"/>
  <c r="J35" i="4"/>
  <c r="J25" i="4"/>
  <c r="J32" i="4"/>
  <c r="J39" i="4"/>
  <c r="J29" i="4"/>
  <c r="J36" i="4"/>
  <c r="J33" i="4"/>
  <c r="J40" i="4"/>
  <c r="J37" i="4"/>
  <c r="J41" i="4"/>
  <c r="J2" i="4"/>
</calcChain>
</file>

<file path=xl/sharedStrings.xml><?xml version="1.0" encoding="utf-8"?>
<sst xmlns="http://schemas.openxmlformats.org/spreadsheetml/2006/main" count="306" uniqueCount="107">
  <si>
    <t>Patient Name</t>
  </si>
  <si>
    <t>Appointment Date</t>
  </si>
  <si>
    <t>Routine</t>
  </si>
  <si>
    <t>Priority</t>
  </si>
  <si>
    <t>Comment</t>
  </si>
  <si>
    <t>Referral Start Date</t>
  </si>
  <si>
    <t>Admin Rescheduled</t>
  </si>
  <si>
    <t>Pre - Diagnostics Complete</t>
  </si>
  <si>
    <t>Urgency Score</t>
  </si>
  <si>
    <t>Factor</t>
  </si>
  <si>
    <t>Weight</t>
  </si>
  <si>
    <t>Waiting Days</t>
  </si>
  <si>
    <t>Appt Offered</t>
  </si>
  <si>
    <t>Pt Rescheduled</t>
  </si>
  <si>
    <t>Diagnostics Done</t>
  </si>
  <si>
    <t>PriorityWeight</t>
  </si>
  <si>
    <t>WaitingWeight</t>
  </si>
  <si>
    <t>DiagnosticsWeight</t>
  </si>
  <si>
    <t>OfferedWeight</t>
  </si>
  <si>
    <t>PtRescheduleWeight</t>
  </si>
  <si>
    <t>AdminRescheduleWeight</t>
  </si>
  <si>
    <t>Weight Name</t>
  </si>
  <si>
    <t>Rescheduled by Admin</t>
  </si>
  <si>
    <t>Rescheduled by Patient</t>
  </si>
  <si>
    <t>Appointment Offered</t>
  </si>
  <si>
    <t>Yes</t>
  </si>
  <si>
    <t>Patient 1</t>
  </si>
  <si>
    <t>Patient 2</t>
  </si>
  <si>
    <t>Patient 3</t>
  </si>
  <si>
    <t>Patient 4</t>
  </si>
  <si>
    <t>Patient 5</t>
  </si>
  <si>
    <t>Patient 6</t>
  </si>
  <si>
    <t>Patient 7</t>
  </si>
  <si>
    <t>Patient 8</t>
  </si>
  <si>
    <t>Patient 9</t>
  </si>
  <si>
    <t>Patient 10</t>
  </si>
  <si>
    <t>Patient 11</t>
  </si>
  <si>
    <t>Patient 12</t>
  </si>
  <si>
    <t>Patient 13</t>
  </si>
  <si>
    <t>Patient 14</t>
  </si>
  <si>
    <t>Patient 15</t>
  </si>
  <si>
    <t>Patient 16</t>
  </si>
  <si>
    <t>Patient 17</t>
  </si>
  <si>
    <t>Patient 18</t>
  </si>
  <si>
    <t>Patient 19</t>
  </si>
  <si>
    <t>Patient 20</t>
  </si>
  <si>
    <t>Patient 21</t>
  </si>
  <si>
    <t>Patient 22</t>
  </si>
  <si>
    <t>Patient 23</t>
  </si>
  <si>
    <t>Patient 24</t>
  </si>
  <si>
    <t>Patient 25</t>
  </si>
  <si>
    <t>Patient 26</t>
  </si>
  <si>
    <t>Patient 27</t>
  </si>
  <si>
    <t>Patient 28</t>
  </si>
  <si>
    <t>Patient 29</t>
  </si>
  <si>
    <t>Patient 30</t>
  </si>
  <si>
    <t>Patient 31</t>
  </si>
  <si>
    <t>Patient 32</t>
  </si>
  <si>
    <t>Patient 33</t>
  </si>
  <si>
    <t>Patient 34</t>
  </si>
  <si>
    <t>Patient 35</t>
  </si>
  <si>
    <t>Patient 36</t>
  </si>
  <si>
    <t>Patient 37</t>
  </si>
  <si>
    <t>Patient 38</t>
  </si>
  <si>
    <t>Patient 39</t>
  </si>
  <si>
    <t>Patient 40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</si>
  <si>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</si>
  <si>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</si>
  <si>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</si>
  <si>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</si>
  <si>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</si>
  <si>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</si>
  <si>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</si>
  <si>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</si>
  <si>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</si>
  <si>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</si>
  <si>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</si>
  <si>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</si>
  <si>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</si>
  <si>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</si>
  <si>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</si>
  <si>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</si>
  <si>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</si>
  <si>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</si>
  <si>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</si>
  <si>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</si>
  <si>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</si>
  <si>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</si>
  <si>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</si>
  <si>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</si>
  <si>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</si>
  <si>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</si>
  <si>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</si>
  <si>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</si>
  <si>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</si>
  <si>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</si>
  <si>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</si>
  <si>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</si>
  <si>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</si>
  <si>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</si>
  <si>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</si>
  <si>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</si>
  <si>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</si>
  <si>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</si>
  <si>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</si>
  <si>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</si>
  <si>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Paitent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</si>
</sst>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2" borderId="1" xfId="1"/>
    <xf numFmtId="14" fontId="0" fillId="0" borderId="0" xfId="0" applyNumberFormat="1"/>
    <xf numFmtId="14" fontId="1" fillId="2" borderId="1" xfId="1" applyNumberFormat="1"/>
    <xf numFmtId="0" fontId="1" fillId="2" borderId="1" xfId="1" applyNumberFormat="1"/>
    <xf numFmtId="49" fontId="1" fillId="2" borderId="1" xfId="1" applyNumberFormat="1"/>
    <xf numFmtId="49" fontId="0" fillId="0" borderId="0" xfId="0" applyNumberForma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topLeftCell="A3" zoomScale="56" zoomScaleNormal="56" workbookViewId="0">
      <selection activeCell="G13" sqref="G13"/>
    </sheetView>
  </sheetViews>
  <sheetFormatPr defaultColWidth="25.7265625" defaultRowHeight="14.5" x14ac:dyDescent="0.35"/>
  <cols>
    <col min="2" max="2" width="25.7265625" style="6"/>
    <col min="3" max="4" width="25.7265625" style="2"/>
    <col min="5" max="5" width="25.7265625" style="2" customWidth="1"/>
    <col min="6" max="6" width="33.26953125" style="2" customWidth="1"/>
    <col min="7" max="8" width="25.7265625" style="2"/>
    <col min="9" max="9" width="29.26953125" style="2" customWidth="1"/>
    <col min="11" max="11" width="42.7265625" customWidth="1"/>
  </cols>
  <sheetData>
    <row r="1" spans="1:11" s="1" customFormat="1" ht="15.5" thickTop="1" thickBot="1" x14ac:dyDescent="0.4">
      <c r="A1" s="1" t="s">
        <v>0</v>
      </c>
      <c r="B1" s="5" t="s">
        <v>106</v>
      </c>
      <c r="C1" s="3" t="s">
        <v>3</v>
      </c>
      <c r="D1" s="3" t="s">
        <v>5</v>
      </c>
      <c r="E1" s="3" t="s">
        <v>1</v>
      </c>
      <c r="F1" s="3" t="s">
        <v>24</v>
      </c>
      <c r="G1" s="1" t="s">
        <v>23</v>
      </c>
      <c r="H1" s="1" t="s">
        <v>22</v>
      </c>
      <c r="I1" s="1" t="s">
        <v>7</v>
      </c>
      <c r="J1" s="4" t="s">
        <v>8</v>
      </c>
      <c r="K1" s="1" t="s">
        <v>4</v>
      </c>
    </row>
    <row r="2" spans="1:11" ht="15" thickTop="1" x14ac:dyDescent="0.35">
      <c r="A2" t="s">
        <v>26</v>
      </c>
      <c r="B2" s="6" t="s">
        <v>66</v>
      </c>
      <c r="C2" t="s">
        <v>2</v>
      </c>
      <c r="D2" s="2">
        <v>45658</v>
      </c>
      <c r="E2" s="2">
        <v>45762</v>
      </c>
      <c r="F2" t="s">
        <v>25</v>
      </c>
      <c r="G2" t="s">
        <v>25</v>
      </c>
      <c r="H2" t="s">
        <v>25</v>
      </c>
      <c r="I2" s="2" t="s">
        <v>25</v>
      </c>
      <c r="J2">
        <f ca="1">MAX(0,ROUNDUP(IF(E2&lt;TODAY(),0,(IF(C2="Urgent",1,0)*VLOOKUP("PriorityWeight", Weights!$B$2:$C$7, 2, FALSE)+
(E2-D2)*VLOOKUP("WaitingWeight", Weights!$B$2:$C$7, 2, FALSE) +
IF(F2="No",1,0)*VLOOKUP("OfferedWeight", Weights!$B$2:$C$7, 2, FALSE) +
IF(G2="No",1,0)*VLOOKUP("PtRescheduleWeight", Weights!$B$2:$C$7, 2, FALSE) +
IF(H2="Yes",1,0)*VLOOKUP("AdminRescheduleWeight", Weights!$B$2:$C$7, 2, FALSE) +
IF(I2="Yes",1,0)*VLOOKUP("DiagnosticsWeight", Weights!$B$2:$C$7, 2, FALSE)-
IF(E2&lt;TODAY()+1,170,170/MIN(10,(E2-TODAY()))))), 0))</f>
        <v>0</v>
      </c>
    </row>
    <row r="3" spans="1:11" x14ac:dyDescent="0.35">
      <c r="A3" t="s">
        <v>36</v>
      </c>
      <c r="B3" s="6" t="s">
        <v>76</v>
      </c>
      <c r="C3" t="s">
        <v>2</v>
      </c>
      <c r="D3" s="2">
        <v>45689</v>
      </c>
      <c r="E3" s="2">
        <v>45762</v>
      </c>
      <c r="F3" t="s">
        <v>25</v>
      </c>
      <c r="G3" t="s">
        <v>25</v>
      </c>
      <c r="H3" t="s">
        <v>25</v>
      </c>
      <c r="I3" s="2" t="s">
        <v>25</v>
      </c>
      <c r="J3">
        <f ca="1">MAX(0,ROUNDUP(IF(E3&lt;TODAY(),0,(IF(C3="Urgent",1,0)*VLOOKUP("PriorityWeight", Weights!$B$2:$C$7, 2, FALSE)+
(E3-D3)*VLOOKUP("WaitingWeight", Weights!$B$2:$C$7, 2, FALSE) +
IF(F3="No",1,0)*VLOOKUP("OfferedWeight", Weights!$B$2:$C$7, 2, FALSE) +
IF(G3="No",1,0)*VLOOKUP("PtRescheduleWeight", Weights!$B$2:$C$7, 2, FALSE) +
IF(H3="Yes",1,0)*VLOOKUP("AdminRescheduleWeight", Weights!$B$2:$C$7, 2, FALSE) +
IF(I3="Yes",1,0)*VLOOKUP("DiagnosticsWeight", Weights!$B$2:$C$7, 2, FALSE)-
IF(E3&lt;TODAY()+1,170,170/MIN(10,(E3-TODAY()))))), 0))</f>
        <v>0</v>
      </c>
    </row>
    <row r="4" spans="1:11" x14ac:dyDescent="0.35">
      <c r="A4" t="s">
        <v>46</v>
      </c>
      <c r="B4" s="6" t="s">
        <v>86</v>
      </c>
      <c r="C4" t="s">
        <v>2</v>
      </c>
      <c r="D4" s="2">
        <v>45717</v>
      </c>
      <c r="E4" s="2">
        <v>45762</v>
      </c>
      <c r="F4" t="s">
        <v>25</v>
      </c>
      <c r="G4" t="s">
        <v>25</v>
      </c>
      <c r="H4" t="s">
        <v>25</v>
      </c>
      <c r="I4" s="2" t="s">
        <v>25</v>
      </c>
      <c r="J4">
        <f ca="1">MAX(0,ROUNDUP(IF(E4&lt;TODAY(),0,(IF(C4="Urgent",1,0)*VLOOKUP("PriorityWeight", Weights!$B$2:$C$7, 2, FALSE)+
(E4-D4)*VLOOKUP("WaitingWeight", Weights!$B$2:$C$7, 2, FALSE) +
IF(F4="No",1,0)*VLOOKUP("OfferedWeight", Weights!$B$2:$C$7, 2, FALSE) +
IF(G4="No",1,0)*VLOOKUP("PtRescheduleWeight", Weights!$B$2:$C$7, 2, FALSE) +
IF(H4="Yes",1,0)*VLOOKUP("AdminRescheduleWeight", Weights!$B$2:$C$7, 2, FALSE) +
IF(I4="Yes",1,0)*VLOOKUP("DiagnosticsWeight", Weights!$B$2:$C$7, 2, FALSE)-
IF(E4&lt;TODAY()+1,170,170/MIN(10,(E4-TODAY()))))), 0))</f>
        <v>0</v>
      </c>
    </row>
    <row r="5" spans="1:11" x14ac:dyDescent="0.35">
      <c r="A5" t="s">
        <v>56</v>
      </c>
      <c r="B5" s="6" t="s">
        <v>96</v>
      </c>
      <c r="C5" t="s">
        <v>2</v>
      </c>
      <c r="D5" s="2">
        <v>45748</v>
      </c>
      <c r="E5" s="2">
        <v>45762</v>
      </c>
      <c r="F5" t="s">
        <v>25</v>
      </c>
      <c r="G5" t="s">
        <v>25</v>
      </c>
      <c r="H5" t="s">
        <v>25</v>
      </c>
      <c r="I5" s="2" t="s">
        <v>25</v>
      </c>
      <c r="J5">
        <f ca="1">MAX(0,ROUNDUP(IF(E5&lt;TODAY(),0,(IF(C5="Urgent",1,0)*VLOOKUP("PriorityWeight", Weights!$B$2:$C$7, 2, FALSE)+
(E5-D5)*VLOOKUP("WaitingWeight", Weights!$B$2:$C$7, 2, FALSE) +
IF(F5="No",1,0)*VLOOKUP("OfferedWeight", Weights!$B$2:$C$7, 2, FALSE) +
IF(G5="No",1,0)*VLOOKUP("PtRescheduleWeight", Weights!$B$2:$C$7, 2, FALSE) +
IF(H5="Yes",1,0)*VLOOKUP("AdminRescheduleWeight", Weights!$B$2:$C$7, 2, FALSE) +
IF(I5="Yes",1,0)*VLOOKUP("DiagnosticsWeight", Weights!$B$2:$C$7, 2, FALSE)-
IF(E5&lt;TODAY()+1,170,170/MIN(10,(E5-TODAY()))))), 0))</f>
        <v>0</v>
      </c>
    </row>
    <row r="6" spans="1:11" x14ac:dyDescent="0.35">
      <c r="A6" t="s">
        <v>27</v>
      </c>
      <c r="B6" s="6" t="s">
        <v>67</v>
      </c>
      <c r="C6" t="s">
        <v>2</v>
      </c>
      <c r="D6" s="2">
        <v>45658</v>
      </c>
      <c r="E6" s="2">
        <v>45778</v>
      </c>
      <c r="F6" t="s">
        <v>25</v>
      </c>
      <c r="G6" t="s">
        <v>25</v>
      </c>
      <c r="H6" t="s">
        <v>25</v>
      </c>
      <c r="I6" s="2" t="s">
        <v>25</v>
      </c>
      <c r="J6">
        <f ca="1">MAX(0,ROUNDUP(IF(E6&lt;TODAY(),0,(IF(C6="Urgent",1,0)*VLOOKUP("PriorityWeight", Weights!$B$2:$C$7, 2, FALSE)+
(E6-D6)*VLOOKUP("WaitingWeight", Weights!$B$2:$C$7, 2, FALSE) +
IF(F6="No",1,0)*VLOOKUP("OfferedWeight", Weights!$B$2:$C$7, 2, FALSE) +
IF(G6="No",1,0)*VLOOKUP("PtRescheduleWeight", Weights!$B$2:$C$7, 2, FALSE) +
IF(H6="Yes",1,0)*VLOOKUP("AdminRescheduleWeight", Weights!$B$2:$C$7, 2, FALSE) +
IF(I6="Yes",1,0)*VLOOKUP("DiagnosticsWeight", Weights!$B$2:$C$7, 2, FALSE)-
IF(E6&lt;TODAY()+1,170,170/MIN(10,(E6-TODAY()))))), 0))</f>
        <v>0</v>
      </c>
    </row>
    <row r="7" spans="1:11" x14ac:dyDescent="0.35">
      <c r="A7" t="s">
        <v>37</v>
      </c>
      <c r="B7" s="6" t="s">
        <v>77</v>
      </c>
      <c r="C7" t="s">
        <v>2</v>
      </c>
      <c r="D7" s="2">
        <v>45689</v>
      </c>
      <c r="E7" s="2">
        <v>45778</v>
      </c>
      <c r="F7" t="s">
        <v>25</v>
      </c>
      <c r="G7" t="s">
        <v>25</v>
      </c>
      <c r="H7" t="s">
        <v>25</v>
      </c>
      <c r="I7" s="2" t="s">
        <v>25</v>
      </c>
      <c r="J7">
        <f ca="1">MAX(0,ROUNDUP(IF(E7&lt;TODAY(),0,(IF(C7="Urgent",1,0)*VLOOKUP("PriorityWeight", Weights!$B$2:$C$7, 2, FALSE)+
(E7-D7)*VLOOKUP("WaitingWeight", Weights!$B$2:$C$7, 2, FALSE) +
IF(F7="No",1,0)*VLOOKUP("OfferedWeight", Weights!$B$2:$C$7, 2, FALSE) +
IF(G7="No",1,0)*VLOOKUP("PtRescheduleWeight", Weights!$B$2:$C$7, 2, FALSE) +
IF(H7="Yes",1,0)*VLOOKUP("AdminRescheduleWeight", Weights!$B$2:$C$7, 2, FALSE) +
IF(I7="Yes",1,0)*VLOOKUP("DiagnosticsWeight", Weights!$B$2:$C$7, 2, FALSE)-
IF(E7&lt;TODAY()+1,170,170/MIN(10,(E7-TODAY()))))), 0))</f>
        <v>0</v>
      </c>
    </row>
    <row r="8" spans="1:11" x14ac:dyDescent="0.35">
      <c r="A8" t="s">
        <v>47</v>
      </c>
      <c r="B8" s="6" t="s">
        <v>87</v>
      </c>
      <c r="C8" t="s">
        <v>2</v>
      </c>
      <c r="D8" s="2">
        <v>45717</v>
      </c>
      <c r="E8" s="2">
        <v>45778</v>
      </c>
      <c r="F8" t="s">
        <v>25</v>
      </c>
      <c r="G8" t="s">
        <v>25</v>
      </c>
      <c r="H8" t="s">
        <v>25</v>
      </c>
      <c r="I8" s="2" t="s">
        <v>25</v>
      </c>
      <c r="J8">
        <f ca="1">MAX(0,ROUNDUP(IF(E8&lt;TODAY(),0,(IF(C8="Urgent",1,0)*VLOOKUP("PriorityWeight", Weights!$B$2:$C$7, 2, FALSE)+
(E8-D8)*VLOOKUP("WaitingWeight", Weights!$B$2:$C$7, 2, FALSE) +
IF(F8="No",1,0)*VLOOKUP("OfferedWeight", Weights!$B$2:$C$7, 2, FALSE) +
IF(G8="No",1,0)*VLOOKUP("PtRescheduleWeight", Weights!$B$2:$C$7, 2, FALSE) +
IF(H8="Yes",1,0)*VLOOKUP("AdminRescheduleWeight", Weights!$B$2:$C$7, 2, FALSE) +
IF(I8="Yes",1,0)*VLOOKUP("DiagnosticsWeight", Weights!$B$2:$C$7, 2, FALSE)-
IF(E8&lt;TODAY()+1,170,170/MIN(10,(E8-TODAY()))))), 0))</f>
        <v>0</v>
      </c>
    </row>
    <row r="9" spans="1:11" x14ac:dyDescent="0.35">
      <c r="A9" t="s">
        <v>57</v>
      </c>
      <c r="B9" s="6" t="s">
        <v>97</v>
      </c>
      <c r="C9" t="s">
        <v>2</v>
      </c>
      <c r="D9" s="2">
        <v>45748</v>
      </c>
      <c r="E9" s="2">
        <v>45778</v>
      </c>
      <c r="F9" t="s">
        <v>25</v>
      </c>
      <c r="G9" t="s">
        <v>25</v>
      </c>
      <c r="H9" t="s">
        <v>25</v>
      </c>
      <c r="I9" s="2" t="s">
        <v>25</v>
      </c>
      <c r="J9">
        <f ca="1">MAX(0,ROUNDUP(IF(E9&lt;TODAY(),0,(IF(C9="Urgent",1,0)*VLOOKUP("PriorityWeight", Weights!$B$2:$C$7, 2, FALSE)+
(E9-D9)*VLOOKUP("WaitingWeight", Weights!$B$2:$C$7, 2, FALSE) +
IF(F9="No",1,0)*VLOOKUP("OfferedWeight", Weights!$B$2:$C$7, 2, FALSE) +
IF(G9="No",1,0)*VLOOKUP("PtRescheduleWeight", Weights!$B$2:$C$7, 2, FALSE) +
IF(H9="Yes",1,0)*VLOOKUP("AdminRescheduleWeight", Weights!$B$2:$C$7, 2, FALSE) +
IF(I9="Yes",1,0)*VLOOKUP("DiagnosticsWeight", Weights!$B$2:$C$7, 2, FALSE)-
IF(E9&lt;TODAY()+1,170,170/MIN(10,(E9-TODAY()))))), 0))</f>
        <v>0</v>
      </c>
    </row>
    <row r="10" spans="1:11" x14ac:dyDescent="0.35">
      <c r="A10" t="s">
        <v>28</v>
      </c>
      <c r="B10" s="6" t="s">
        <v>68</v>
      </c>
      <c r="C10" t="s">
        <v>2</v>
      </c>
      <c r="D10" s="2">
        <v>45658</v>
      </c>
      <c r="E10" s="2">
        <v>45792</v>
      </c>
      <c r="F10" t="s">
        <v>25</v>
      </c>
      <c r="G10" t="s">
        <v>25</v>
      </c>
      <c r="H10" t="s">
        <v>25</v>
      </c>
      <c r="I10" s="2" t="s">
        <v>25</v>
      </c>
      <c r="J10">
        <f ca="1">MAX(0,ROUNDUP(IF(E10&lt;TODAY(),0,(IF(C10="Urgent",1,0)*VLOOKUP("PriorityWeight", Weights!$B$2:$C$7, 2, FALSE)+
(E10-D10)*VLOOKUP("WaitingWeight", Weights!$B$2:$C$7, 2, FALSE) +
IF(F10="No",1,0)*VLOOKUP("OfferedWeight", Weights!$B$2:$C$7, 2, FALSE) +
IF(G10="No",1,0)*VLOOKUP("PtRescheduleWeight", Weights!$B$2:$C$7, 2, FALSE) +
IF(H10="Yes",1,0)*VLOOKUP("AdminRescheduleWeight", Weights!$B$2:$C$7, 2, FALSE) +
IF(I10="Yes",1,0)*VLOOKUP("DiagnosticsWeight", Weights!$B$2:$C$7, 2, FALSE)-
IF(E10&lt;TODAY()+1,170,170/MIN(10,(E10-TODAY()))))), 0))</f>
        <v>0</v>
      </c>
    </row>
    <row r="11" spans="1:11" x14ac:dyDescent="0.35">
      <c r="A11" t="s">
        <v>38</v>
      </c>
      <c r="B11" s="6" t="s">
        <v>78</v>
      </c>
      <c r="C11" t="s">
        <v>2</v>
      </c>
      <c r="D11" s="2">
        <v>45689</v>
      </c>
      <c r="E11" s="2">
        <v>45792</v>
      </c>
      <c r="F11" t="s">
        <v>25</v>
      </c>
      <c r="G11" t="s">
        <v>25</v>
      </c>
      <c r="H11" t="s">
        <v>25</v>
      </c>
      <c r="I11" s="2" t="s">
        <v>25</v>
      </c>
      <c r="J11">
        <f ca="1">MAX(0,ROUNDUP(IF(E11&lt;TODAY(),0,(IF(C11="Urgent",1,0)*VLOOKUP("PriorityWeight", Weights!$B$2:$C$7, 2, FALSE)+
(E11-D11)*VLOOKUP("WaitingWeight", Weights!$B$2:$C$7, 2, FALSE) +
IF(F11="No",1,0)*VLOOKUP("OfferedWeight", Weights!$B$2:$C$7, 2, FALSE) +
IF(G11="No",1,0)*VLOOKUP("PtRescheduleWeight", Weights!$B$2:$C$7, 2, FALSE) +
IF(H11="Yes",1,0)*VLOOKUP("AdminRescheduleWeight", Weights!$B$2:$C$7, 2, FALSE) +
IF(I11="Yes",1,0)*VLOOKUP("DiagnosticsWeight", Weights!$B$2:$C$7, 2, FALSE)-
IF(E11&lt;TODAY()+1,170,170/MIN(10,(E11-TODAY()))))), 0))</f>
        <v>0</v>
      </c>
    </row>
    <row r="12" spans="1:11" x14ac:dyDescent="0.35">
      <c r="A12" t="s">
        <v>48</v>
      </c>
      <c r="B12" s="6" t="s">
        <v>88</v>
      </c>
      <c r="C12" t="s">
        <v>2</v>
      </c>
      <c r="D12" s="2">
        <v>45717</v>
      </c>
      <c r="E12" s="2">
        <v>45792</v>
      </c>
      <c r="F12" t="s">
        <v>25</v>
      </c>
      <c r="G12" t="s">
        <v>25</v>
      </c>
      <c r="H12" t="s">
        <v>25</v>
      </c>
      <c r="I12" s="2" t="s">
        <v>25</v>
      </c>
      <c r="J12">
        <f ca="1">MAX(0,ROUNDUP(IF(E12&lt;TODAY(),0,(IF(C12="Urgent",1,0)*VLOOKUP("PriorityWeight", Weights!$B$2:$C$7, 2, FALSE)+
(E12-D12)*VLOOKUP("WaitingWeight", Weights!$B$2:$C$7, 2, FALSE) +
IF(F12="No",1,0)*VLOOKUP("OfferedWeight", Weights!$B$2:$C$7, 2, FALSE) +
IF(G12="No",1,0)*VLOOKUP("PtRescheduleWeight", Weights!$B$2:$C$7, 2, FALSE) +
IF(H12="Yes",1,0)*VLOOKUP("AdminRescheduleWeight", Weights!$B$2:$C$7, 2, FALSE) +
IF(I12="Yes",1,0)*VLOOKUP("DiagnosticsWeight", Weights!$B$2:$C$7, 2, FALSE)-
IF(E12&lt;TODAY()+1,170,170/MIN(10,(E12-TODAY()))))), 0))</f>
        <v>0</v>
      </c>
    </row>
    <row r="13" spans="1:11" x14ac:dyDescent="0.35">
      <c r="A13" t="s">
        <v>58</v>
      </c>
      <c r="B13" s="6" t="s">
        <v>98</v>
      </c>
      <c r="C13" t="s">
        <v>2</v>
      </c>
      <c r="D13" s="2">
        <v>45748</v>
      </c>
      <c r="E13" s="2">
        <v>45792</v>
      </c>
      <c r="F13" t="s">
        <v>25</v>
      </c>
      <c r="G13" t="s">
        <v>25</v>
      </c>
      <c r="H13" t="s">
        <v>25</v>
      </c>
      <c r="I13" s="2" t="s">
        <v>25</v>
      </c>
      <c r="J13">
        <f ca="1">MAX(0,ROUNDUP(IF(E13&lt;TODAY(),0,(IF(C13="Urgent",1,0)*VLOOKUP("PriorityWeight", Weights!$B$2:$C$7, 2, FALSE)+
(E13-D13)*VLOOKUP("WaitingWeight", Weights!$B$2:$C$7, 2, FALSE) +
IF(F13="No",1,0)*VLOOKUP("OfferedWeight", Weights!$B$2:$C$7, 2, FALSE) +
IF(G13="No",1,0)*VLOOKUP("PtRescheduleWeight", Weights!$B$2:$C$7, 2, FALSE) +
IF(H13="Yes",1,0)*VLOOKUP("AdminRescheduleWeight", Weights!$B$2:$C$7, 2, FALSE) +
IF(I13="Yes",1,0)*VLOOKUP("DiagnosticsWeight", Weights!$B$2:$C$7, 2, FALSE)-
IF(E13&lt;TODAY()+1,170,170/MIN(10,(E13-TODAY()))))), 0))</f>
        <v>0</v>
      </c>
    </row>
    <row r="14" spans="1:11" x14ac:dyDescent="0.35">
      <c r="A14" t="s">
        <v>59</v>
      </c>
      <c r="B14" s="6" t="s">
        <v>99</v>
      </c>
      <c r="C14" t="s">
        <v>2</v>
      </c>
      <c r="D14" s="2">
        <v>45748</v>
      </c>
      <c r="E14" s="2">
        <v>45809</v>
      </c>
      <c r="F14" t="s">
        <v>25</v>
      </c>
      <c r="G14" t="s">
        <v>25</v>
      </c>
      <c r="H14" t="s">
        <v>25</v>
      </c>
      <c r="I14" s="2" t="s">
        <v>25</v>
      </c>
      <c r="J14">
        <f ca="1">MAX(0,ROUNDUP(IF(E14&lt;TODAY(),0,(IF(C14="Urgent",1,0)*VLOOKUP("PriorityWeight", Weights!$B$2:$C$7, 2, FALSE)+
(E14-D14)*VLOOKUP("WaitingWeight", Weights!$B$2:$C$7, 2, FALSE) +
IF(F14="No",1,0)*VLOOKUP("OfferedWeight", Weights!$B$2:$C$7, 2, FALSE) +
IF(G14="No",1,0)*VLOOKUP("PtRescheduleWeight", Weights!$B$2:$C$7, 2, FALSE) +
IF(H14="Yes",1,0)*VLOOKUP("AdminRescheduleWeight", Weights!$B$2:$C$7, 2, FALSE) +
IF(I14="Yes",1,0)*VLOOKUP("DiagnosticsWeight", Weights!$B$2:$C$7, 2, FALSE)-
IF(E14&lt;TODAY()+1,170,170/MIN(10,(E14-TODAY()))))), 0))</f>
        <v>94</v>
      </c>
    </row>
    <row r="15" spans="1:11" x14ac:dyDescent="0.35">
      <c r="A15" t="s">
        <v>49</v>
      </c>
      <c r="B15" s="6" t="s">
        <v>89</v>
      </c>
      <c r="C15" t="s">
        <v>2</v>
      </c>
      <c r="D15" s="2">
        <v>45717</v>
      </c>
      <c r="E15" s="2">
        <v>45809</v>
      </c>
      <c r="F15" t="s">
        <v>25</v>
      </c>
      <c r="G15" t="s">
        <v>25</v>
      </c>
      <c r="H15" t="s">
        <v>25</v>
      </c>
      <c r="I15" s="2" t="s">
        <v>25</v>
      </c>
      <c r="J15">
        <f ca="1">MAX(0,ROUNDUP(IF(E15&lt;TODAY(),0,(IF(C15="Urgent",1,0)*VLOOKUP("PriorityWeight", Weights!$B$2:$C$7, 2, FALSE)+
(E15-D15)*VLOOKUP("WaitingWeight", Weights!$B$2:$C$7, 2, FALSE) +
IF(F15="No",1,0)*VLOOKUP("OfferedWeight", Weights!$B$2:$C$7, 2, FALSE) +
IF(G15="No",1,0)*VLOOKUP("PtRescheduleWeight", Weights!$B$2:$C$7, 2, FALSE) +
IF(H15="Yes",1,0)*VLOOKUP("AdminRescheduleWeight", Weights!$B$2:$C$7, 2, FALSE) +
IF(I15="Yes",1,0)*VLOOKUP("DiagnosticsWeight", Weights!$B$2:$C$7, 2, FALSE)-
IF(E15&lt;TODAY()+1,170,170/MIN(10,(E15-TODAY()))))), 0))</f>
        <v>125</v>
      </c>
    </row>
    <row r="16" spans="1:11" x14ac:dyDescent="0.35">
      <c r="A16" t="s">
        <v>39</v>
      </c>
      <c r="B16" s="6" t="s">
        <v>79</v>
      </c>
      <c r="C16" t="s">
        <v>2</v>
      </c>
      <c r="D16" s="2">
        <v>45689</v>
      </c>
      <c r="E16" s="2">
        <v>45809</v>
      </c>
      <c r="F16" t="s">
        <v>25</v>
      </c>
      <c r="G16" t="s">
        <v>25</v>
      </c>
      <c r="H16" t="s">
        <v>25</v>
      </c>
      <c r="I16" s="2" t="s">
        <v>25</v>
      </c>
      <c r="J16">
        <f ca="1">MAX(0,ROUNDUP(IF(E16&lt;TODAY(),0,(IF(C16="Urgent",1,0)*VLOOKUP("PriorityWeight", Weights!$B$2:$C$7, 2, FALSE)+
(E16-D16)*VLOOKUP("WaitingWeight", Weights!$B$2:$C$7, 2, FALSE) +
IF(F16="No",1,0)*VLOOKUP("OfferedWeight", Weights!$B$2:$C$7, 2, FALSE) +
IF(G16="No",1,0)*VLOOKUP("PtRescheduleWeight", Weights!$B$2:$C$7, 2, FALSE) +
IF(H16="Yes",1,0)*VLOOKUP("AdminRescheduleWeight", Weights!$B$2:$C$7, 2, FALSE) +
IF(I16="Yes",1,0)*VLOOKUP("DiagnosticsWeight", Weights!$B$2:$C$7, 2, FALSE)-
IF(E16&lt;TODAY()+1,170,170/MIN(10,(E16-TODAY()))))), 0))</f>
        <v>153</v>
      </c>
    </row>
    <row r="17" spans="1:10" x14ac:dyDescent="0.35">
      <c r="A17" t="s">
        <v>29</v>
      </c>
      <c r="B17" s="6" t="s">
        <v>69</v>
      </c>
      <c r="C17" t="s">
        <v>2</v>
      </c>
      <c r="D17" s="2">
        <v>45658</v>
      </c>
      <c r="E17" s="2">
        <v>45809</v>
      </c>
      <c r="F17" t="s">
        <v>25</v>
      </c>
      <c r="G17" t="s">
        <v>25</v>
      </c>
      <c r="H17" t="s">
        <v>25</v>
      </c>
      <c r="I17" s="2" t="s">
        <v>25</v>
      </c>
      <c r="J17">
        <f ca="1">MAX(0,ROUNDUP(IF(E17&lt;TODAY(),0,(IF(C17="Urgent",1,0)*VLOOKUP("PriorityWeight", Weights!$B$2:$C$7, 2, FALSE)+
(E17-D17)*VLOOKUP("WaitingWeight", Weights!$B$2:$C$7, 2, FALSE) +
IF(F17="No",1,0)*VLOOKUP("OfferedWeight", Weights!$B$2:$C$7, 2, FALSE) +
IF(G17="No",1,0)*VLOOKUP("PtRescheduleWeight", Weights!$B$2:$C$7, 2, FALSE) +
IF(H17="Yes",1,0)*VLOOKUP("AdminRescheduleWeight", Weights!$B$2:$C$7, 2, FALSE) +
IF(I17="Yes",1,0)*VLOOKUP("DiagnosticsWeight", Weights!$B$2:$C$7, 2, FALSE)-
IF(E17&lt;TODAY()+1,170,170/MIN(10,(E17-TODAY()))))), 0))</f>
        <v>184</v>
      </c>
    </row>
    <row r="18" spans="1:10" x14ac:dyDescent="0.35">
      <c r="A18" t="s">
        <v>60</v>
      </c>
      <c r="B18" s="6" t="s">
        <v>100</v>
      </c>
      <c r="C18" t="s">
        <v>2</v>
      </c>
      <c r="D18" s="2">
        <v>45748</v>
      </c>
      <c r="E18" s="2">
        <v>45823</v>
      </c>
      <c r="F18" t="s">
        <v>25</v>
      </c>
      <c r="G18" t="s">
        <v>25</v>
      </c>
      <c r="H18" t="s">
        <v>25</v>
      </c>
      <c r="I18" s="2" t="s">
        <v>25</v>
      </c>
      <c r="J18">
        <f ca="1">MAX(0,ROUNDUP(IF(E18&lt;TODAY(),0,(IF(C18="Urgent",1,0)*VLOOKUP("PriorityWeight", Weights!$B$2:$C$7, 2, FALSE)+
(E18-D18)*VLOOKUP("WaitingWeight", Weights!$B$2:$C$7, 2, FALSE) +
IF(F18="No",1,0)*VLOOKUP("OfferedWeight", Weights!$B$2:$C$7, 2, FALSE) +
IF(G18="No",1,0)*VLOOKUP("PtRescheduleWeight", Weights!$B$2:$C$7, 2, FALSE) +
IF(H18="Yes",1,0)*VLOOKUP("AdminRescheduleWeight", Weights!$B$2:$C$7, 2, FALSE) +
IF(I18="Yes",1,0)*VLOOKUP("DiagnosticsWeight", Weights!$B$2:$C$7, 2, FALSE)-
IF(E18&lt;TODAY()+1,170,170/MIN(10,(E18-TODAY()))))), 0))</f>
        <v>108</v>
      </c>
    </row>
    <row r="19" spans="1:10" x14ac:dyDescent="0.35">
      <c r="A19" t="s">
        <v>50</v>
      </c>
      <c r="B19" s="6" t="s">
        <v>90</v>
      </c>
      <c r="C19" t="s">
        <v>2</v>
      </c>
      <c r="D19" s="2">
        <v>45717</v>
      </c>
      <c r="E19" s="2">
        <v>45823</v>
      </c>
      <c r="F19" t="s">
        <v>25</v>
      </c>
      <c r="G19" t="s">
        <v>25</v>
      </c>
      <c r="H19" t="s">
        <v>25</v>
      </c>
      <c r="I19" s="2" t="s">
        <v>25</v>
      </c>
      <c r="J19">
        <f ca="1">MAX(0,ROUNDUP(IF(E19&lt;TODAY(),0,(IF(C19="Urgent",1,0)*VLOOKUP("PriorityWeight", Weights!$B$2:$C$7, 2, FALSE)+
(E19-D19)*VLOOKUP("WaitingWeight", Weights!$B$2:$C$7, 2, FALSE) +
IF(F19="No",1,0)*VLOOKUP("OfferedWeight", Weights!$B$2:$C$7, 2, FALSE) +
IF(G19="No",1,0)*VLOOKUP("PtRescheduleWeight", Weights!$B$2:$C$7, 2, FALSE) +
IF(H19="Yes",1,0)*VLOOKUP("AdminRescheduleWeight", Weights!$B$2:$C$7, 2, FALSE) +
IF(I19="Yes",1,0)*VLOOKUP("DiagnosticsWeight", Weights!$B$2:$C$7, 2, FALSE)-
IF(E19&lt;TODAY()+1,170,170/MIN(10,(E19-TODAY()))))), 0))</f>
        <v>139</v>
      </c>
    </row>
    <row r="20" spans="1:10" x14ac:dyDescent="0.35">
      <c r="A20" t="s">
        <v>40</v>
      </c>
      <c r="B20" s="6" t="s">
        <v>80</v>
      </c>
      <c r="C20" t="s">
        <v>2</v>
      </c>
      <c r="D20" s="2">
        <v>45689</v>
      </c>
      <c r="E20" s="2">
        <v>45823</v>
      </c>
      <c r="F20" t="s">
        <v>25</v>
      </c>
      <c r="G20" t="s">
        <v>25</v>
      </c>
      <c r="H20" t="s">
        <v>25</v>
      </c>
      <c r="I20" s="2" t="s">
        <v>25</v>
      </c>
      <c r="J20">
        <f ca="1">MAX(0,ROUNDUP(IF(E20&lt;TODAY(),0,(IF(C20="Urgent",1,0)*VLOOKUP("PriorityWeight", Weights!$B$2:$C$7, 2, FALSE)+
(E20-D20)*VLOOKUP("WaitingWeight", Weights!$B$2:$C$7, 2, FALSE) +
IF(F20="No",1,0)*VLOOKUP("OfferedWeight", Weights!$B$2:$C$7, 2, FALSE) +
IF(G20="No",1,0)*VLOOKUP("PtRescheduleWeight", Weights!$B$2:$C$7, 2, FALSE) +
IF(H20="Yes",1,0)*VLOOKUP("AdminRescheduleWeight", Weights!$B$2:$C$7, 2, FALSE) +
IF(I20="Yes",1,0)*VLOOKUP("DiagnosticsWeight", Weights!$B$2:$C$7, 2, FALSE)-
IF(E20&lt;TODAY()+1,170,170/MIN(10,(E20-TODAY()))))), 0))</f>
        <v>167</v>
      </c>
    </row>
    <row r="21" spans="1:10" x14ac:dyDescent="0.35">
      <c r="A21" t="s">
        <v>30</v>
      </c>
      <c r="B21" s="6" t="s">
        <v>70</v>
      </c>
      <c r="C21" t="s">
        <v>2</v>
      </c>
      <c r="D21" s="2">
        <v>45658</v>
      </c>
      <c r="E21" s="2">
        <v>45823</v>
      </c>
      <c r="F21" t="s">
        <v>25</v>
      </c>
      <c r="G21" t="s">
        <v>25</v>
      </c>
      <c r="H21" t="s">
        <v>25</v>
      </c>
      <c r="I21" s="2" t="s">
        <v>25</v>
      </c>
      <c r="J21">
        <f ca="1">MAX(0,ROUNDUP(IF(E21&lt;TODAY(),0,(IF(C21="Urgent",1,0)*VLOOKUP("PriorityWeight", Weights!$B$2:$C$7, 2, FALSE)+
(E21-D21)*VLOOKUP("WaitingWeight", Weights!$B$2:$C$7, 2, FALSE) +
IF(F21="No",1,0)*VLOOKUP("OfferedWeight", Weights!$B$2:$C$7, 2, FALSE) +
IF(G21="No",1,0)*VLOOKUP("PtRescheduleWeight", Weights!$B$2:$C$7, 2, FALSE) +
IF(H21="Yes",1,0)*VLOOKUP("AdminRescheduleWeight", Weights!$B$2:$C$7, 2, FALSE) +
IF(I21="Yes",1,0)*VLOOKUP("DiagnosticsWeight", Weights!$B$2:$C$7, 2, FALSE)-
IF(E21&lt;TODAY()+1,170,170/MIN(10,(E21-TODAY()))))), 0))</f>
        <v>198</v>
      </c>
    </row>
    <row r="22" spans="1:10" x14ac:dyDescent="0.35">
      <c r="A22" t="s">
        <v>61</v>
      </c>
      <c r="B22" s="6" t="s">
        <v>101</v>
      </c>
      <c r="C22" t="s">
        <v>2</v>
      </c>
      <c r="D22" s="2">
        <v>45748</v>
      </c>
      <c r="E22" s="2">
        <v>45839</v>
      </c>
      <c r="F22" t="s">
        <v>25</v>
      </c>
      <c r="G22" t="s">
        <v>25</v>
      </c>
      <c r="H22" t="s">
        <v>25</v>
      </c>
      <c r="I22" s="2" t="s">
        <v>25</v>
      </c>
      <c r="J22">
        <f ca="1">MAX(0,ROUNDUP(IF(E22&lt;TODAY(),0,(IF(C22="Urgent",1,0)*VLOOKUP("PriorityWeight", Weights!$B$2:$C$7, 2, FALSE)+
(E22-D22)*VLOOKUP("WaitingWeight", Weights!$B$2:$C$7, 2, FALSE) +
IF(F22="No",1,0)*VLOOKUP("OfferedWeight", Weights!$B$2:$C$7, 2, FALSE) +
IF(G22="No",1,0)*VLOOKUP("PtRescheduleWeight", Weights!$B$2:$C$7, 2, FALSE) +
IF(H22="Yes",1,0)*VLOOKUP("AdminRescheduleWeight", Weights!$B$2:$C$7, 2, FALSE) +
IF(I22="Yes",1,0)*VLOOKUP("DiagnosticsWeight", Weights!$B$2:$C$7, 2, FALSE)-
IF(E22&lt;TODAY()+1,170,170/MIN(10,(E22-TODAY()))))), 0))</f>
        <v>124</v>
      </c>
    </row>
    <row r="23" spans="1:10" x14ac:dyDescent="0.35">
      <c r="A23" t="s">
        <v>51</v>
      </c>
      <c r="B23" s="6" t="s">
        <v>91</v>
      </c>
      <c r="C23" t="s">
        <v>2</v>
      </c>
      <c r="D23" s="2">
        <v>45717</v>
      </c>
      <c r="E23" s="2">
        <v>45839</v>
      </c>
      <c r="F23" t="s">
        <v>25</v>
      </c>
      <c r="G23" t="s">
        <v>25</v>
      </c>
      <c r="H23" t="s">
        <v>25</v>
      </c>
      <c r="I23" s="2" t="s">
        <v>25</v>
      </c>
      <c r="J23">
        <f ca="1">MAX(0,ROUNDUP(IF(E23&lt;TODAY(),0,(IF(C23="Urgent",1,0)*VLOOKUP("PriorityWeight", Weights!$B$2:$C$7, 2, FALSE)+
(E23-D23)*VLOOKUP("WaitingWeight", Weights!$B$2:$C$7, 2, FALSE) +
IF(F23="No",1,0)*VLOOKUP("OfferedWeight", Weights!$B$2:$C$7, 2, FALSE) +
IF(G23="No",1,0)*VLOOKUP("PtRescheduleWeight", Weights!$B$2:$C$7, 2, FALSE) +
IF(H23="Yes",1,0)*VLOOKUP("AdminRescheduleWeight", Weights!$B$2:$C$7, 2, FALSE) +
IF(I23="Yes",1,0)*VLOOKUP("DiagnosticsWeight", Weights!$B$2:$C$7, 2, FALSE)-
IF(E23&lt;TODAY()+1,170,170/MIN(10,(E23-TODAY()))))), 0))</f>
        <v>155</v>
      </c>
    </row>
    <row r="24" spans="1:10" x14ac:dyDescent="0.35">
      <c r="A24" t="s">
        <v>41</v>
      </c>
      <c r="B24" s="6" t="s">
        <v>81</v>
      </c>
      <c r="C24" t="s">
        <v>2</v>
      </c>
      <c r="D24" s="2">
        <v>45689</v>
      </c>
      <c r="E24" s="2">
        <v>45839</v>
      </c>
      <c r="F24" t="s">
        <v>25</v>
      </c>
      <c r="G24" t="s">
        <v>25</v>
      </c>
      <c r="H24" t="s">
        <v>25</v>
      </c>
      <c r="I24" s="2" t="s">
        <v>25</v>
      </c>
      <c r="J24">
        <f ca="1">MAX(0,ROUNDUP(IF(E24&lt;TODAY(),0,(IF(C24="Urgent",1,0)*VLOOKUP("PriorityWeight", Weights!$B$2:$C$7, 2, FALSE)+
(E24-D24)*VLOOKUP("WaitingWeight", Weights!$B$2:$C$7, 2, FALSE) +
IF(F24="No",1,0)*VLOOKUP("OfferedWeight", Weights!$B$2:$C$7, 2, FALSE) +
IF(G24="No",1,0)*VLOOKUP("PtRescheduleWeight", Weights!$B$2:$C$7, 2, FALSE) +
IF(H24="Yes",1,0)*VLOOKUP("AdminRescheduleWeight", Weights!$B$2:$C$7, 2, FALSE) +
IF(I24="Yes",1,0)*VLOOKUP("DiagnosticsWeight", Weights!$B$2:$C$7, 2, FALSE)-
IF(E24&lt;TODAY()+1,170,170/MIN(10,(E24-TODAY()))))), 0))</f>
        <v>183</v>
      </c>
    </row>
    <row r="25" spans="1:10" x14ac:dyDescent="0.35">
      <c r="A25" t="s">
        <v>31</v>
      </c>
      <c r="B25" s="6" t="s">
        <v>71</v>
      </c>
      <c r="C25" t="s">
        <v>2</v>
      </c>
      <c r="D25" s="2">
        <v>45658</v>
      </c>
      <c r="E25" s="2">
        <v>45839</v>
      </c>
      <c r="F25" t="s">
        <v>25</v>
      </c>
      <c r="G25" t="s">
        <v>25</v>
      </c>
      <c r="H25" t="s">
        <v>25</v>
      </c>
      <c r="I25" s="2" t="s">
        <v>25</v>
      </c>
      <c r="J25">
        <f ca="1">MAX(0,ROUNDUP(IF(E25&lt;TODAY(),0,(IF(C25="Urgent",1,0)*VLOOKUP("PriorityWeight", Weights!$B$2:$C$7, 2, FALSE)+
(E25-D25)*VLOOKUP("WaitingWeight", Weights!$B$2:$C$7, 2, FALSE) +
IF(F25="No",1,0)*VLOOKUP("OfferedWeight", Weights!$B$2:$C$7, 2, FALSE) +
IF(G25="No",1,0)*VLOOKUP("PtRescheduleWeight", Weights!$B$2:$C$7, 2, FALSE) +
IF(H25="Yes",1,0)*VLOOKUP("AdminRescheduleWeight", Weights!$B$2:$C$7, 2, FALSE) +
IF(I25="Yes",1,0)*VLOOKUP("DiagnosticsWeight", Weights!$B$2:$C$7, 2, FALSE)-
IF(E25&lt;TODAY()+1,170,170/MIN(10,(E25-TODAY()))))), 0))</f>
        <v>214</v>
      </c>
    </row>
    <row r="26" spans="1:10" x14ac:dyDescent="0.35">
      <c r="A26" t="s">
        <v>62</v>
      </c>
      <c r="B26" s="6" t="s">
        <v>102</v>
      </c>
      <c r="C26" t="s">
        <v>2</v>
      </c>
      <c r="D26" s="2">
        <v>45748</v>
      </c>
      <c r="E26" s="2">
        <v>45853</v>
      </c>
      <c r="F26" t="s">
        <v>25</v>
      </c>
      <c r="G26" t="s">
        <v>25</v>
      </c>
      <c r="H26" t="s">
        <v>25</v>
      </c>
      <c r="I26" s="2" t="s">
        <v>25</v>
      </c>
      <c r="J26">
        <f ca="1">MAX(0,ROUNDUP(IF(E26&lt;TODAY(),0,(IF(C26="Urgent",1,0)*VLOOKUP("PriorityWeight", Weights!$B$2:$C$7, 2, FALSE)+
(E26-D26)*VLOOKUP("WaitingWeight", Weights!$B$2:$C$7, 2, FALSE) +
IF(F26="No",1,0)*VLOOKUP("OfferedWeight", Weights!$B$2:$C$7, 2, FALSE) +
IF(G26="No",1,0)*VLOOKUP("PtRescheduleWeight", Weights!$B$2:$C$7, 2, FALSE) +
IF(H26="Yes",1,0)*VLOOKUP("AdminRescheduleWeight", Weights!$B$2:$C$7, 2, FALSE) +
IF(I26="Yes",1,0)*VLOOKUP("DiagnosticsWeight", Weights!$B$2:$C$7, 2, FALSE)-
IF(E26&lt;TODAY()+1,170,170/MIN(10,(E26-TODAY()))))), 0))</f>
        <v>138</v>
      </c>
    </row>
    <row r="27" spans="1:10" x14ac:dyDescent="0.35">
      <c r="A27" t="s">
        <v>52</v>
      </c>
      <c r="B27" s="6" t="s">
        <v>92</v>
      </c>
      <c r="C27" t="s">
        <v>2</v>
      </c>
      <c r="D27" s="2">
        <v>45717</v>
      </c>
      <c r="E27" s="2">
        <v>45853</v>
      </c>
      <c r="F27" t="s">
        <v>25</v>
      </c>
      <c r="G27" t="s">
        <v>25</v>
      </c>
      <c r="H27" t="s">
        <v>25</v>
      </c>
      <c r="I27" s="2" t="s">
        <v>25</v>
      </c>
      <c r="J27">
        <f ca="1">MAX(0,ROUNDUP(IF(E27&lt;TODAY(),0,(IF(C27="Urgent",1,0)*VLOOKUP("PriorityWeight", Weights!$B$2:$C$7, 2, FALSE)+
(E27-D27)*VLOOKUP("WaitingWeight", Weights!$B$2:$C$7, 2, FALSE) +
IF(F27="No",1,0)*VLOOKUP("OfferedWeight", Weights!$B$2:$C$7, 2, FALSE) +
IF(G27="No",1,0)*VLOOKUP("PtRescheduleWeight", Weights!$B$2:$C$7, 2, FALSE) +
IF(H27="Yes",1,0)*VLOOKUP("AdminRescheduleWeight", Weights!$B$2:$C$7, 2, FALSE) +
IF(I27="Yes",1,0)*VLOOKUP("DiagnosticsWeight", Weights!$B$2:$C$7, 2, FALSE)-
IF(E27&lt;TODAY()+1,170,170/MIN(10,(E27-TODAY()))))), 0))</f>
        <v>169</v>
      </c>
    </row>
    <row r="28" spans="1:10" x14ac:dyDescent="0.35">
      <c r="A28" t="s">
        <v>42</v>
      </c>
      <c r="B28" s="6" t="s">
        <v>82</v>
      </c>
      <c r="C28" t="s">
        <v>2</v>
      </c>
      <c r="D28" s="2">
        <v>45689</v>
      </c>
      <c r="E28" s="2">
        <v>45853</v>
      </c>
      <c r="F28" t="s">
        <v>25</v>
      </c>
      <c r="G28" t="s">
        <v>25</v>
      </c>
      <c r="H28" t="s">
        <v>25</v>
      </c>
      <c r="I28" s="2" t="s">
        <v>25</v>
      </c>
      <c r="J28">
        <f ca="1">MAX(0,ROUNDUP(IF(E28&lt;TODAY(),0,(IF(C28="Urgent",1,0)*VLOOKUP("PriorityWeight", Weights!$B$2:$C$7, 2, FALSE)+
(E28-D28)*VLOOKUP("WaitingWeight", Weights!$B$2:$C$7, 2, FALSE) +
IF(F28="No",1,0)*VLOOKUP("OfferedWeight", Weights!$B$2:$C$7, 2, FALSE) +
IF(G28="No",1,0)*VLOOKUP("PtRescheduleWeight", Weights!$B$2:$C$7, 2, FALSE) +
IF(H28="Yes",1,0)*VLOOKUP("AdminRescheduleWeight", Weights!$B$2:$C$7, 2, FALSE) +
IF(I28="Yes",1,0)*VLOOKUP("DiagnosticsWeight", Weights!$B$2:$C$7, 2, FALSE)-
IF(E28&lt;TODAY()+1,170,170/MIN(10,(E28-TODAY()))))), 0))</f>
        <v>197</v>
      </c>
    </row>
    <row r="29" spans="1:10" x14ac:dyDescent="0.35">
      <c r="A29" t="s">
        <v>32</v>
      </c>
      <c r="B29" s="6" t="s">
        <v>72</v>
      </c>
      <c r="C29" t="s">
        <v>2</v>
      </c>
      <c r="D29" s="2">
        <v>45658</v>
      </c>
      <c r="E29" s="2">
        <v>45853</v>
      </c>
      <c r="F29" t="s">
        <v>25</v>
      </c>
      <c r="G29" t="s">
        <v>25</v>
      </c>
      <c r="H29" t="s">
        <v>25</v>
      </c>
      <c r="I29" s="2" t="s">
        <v>25</v>
      </c>
      <c r="J29">
        <f ca="1">MAX(0,ROUNDUP(IF(E29&lt;TODAY(),0,(IF(C29="Urgent",1,0)*VLOOKUP("PriorityWeight", Weights!$B$2:$C$7, 2, FALSE)+
(E29-D29)*VLOOKUP("WaitingWeight", Weights!$B$2:$C$7, 2, FALSE) +
IF(F29="No",1,0)*VLOOKUP("OfferedWeight", Weights!$B$2:$C$7, 2, FALSE) +
IF(G29="No",1,0)*VLOOKUP("PtRescheduleWeight", Weights!$B$2:$C$7, 2, FALSE) +
IF(H29="Yes",1,0)*VLOOKUP("AdminRescheduleWeight", Weights!$B$2:$C$7, 2, FALSE) +
IF(I29="Yes",1,0)*VLOOKUP("DiagnosticsWeight", Weights!$B$2:$C$7, 2, FALSE)-
IF(E29&lt;TODAY()+1,170,170/MIN(10,(E29-TODAY()))))), 0))</f>
        <v>228</v>
      </c>
    </row>
    <row r="30" spans="1:10" x14ac:dyDescent="0.35">
      <c r="A30" t="s">
        <v>63</v>
      </c>
      <c r="B30" s="6" t="s">
        <v>103</v>
      </c>
      <c r="C30" t="s">
        <v>2</v>
      </c>
      <c r="D30" s="2">
        <v>45748</v>
      </c>
      <c r="E30" s="2">
        <v>45870</v>
      </c>
      <c r="F30" t="s">
        <v>25</v>
      </c>
      <c r="G30" t="s">
        <v>25</v>
      </c>
      <c r="H30" t="s">
        <v>25</v>
      </c>
      <c r="I30" s="2" t="s">
        <v>25</v>
      </c>
      <c r="J30">
        <f ca="1">MAX(0,ROUNDUP(IF(E30&lt;TODAY(),0,(IF(C30="Urgent",1,0)*VLOOKUP("PriorityWeight", Weights!$B$2:$C$7, 2, FALSE)+
(E30-D30)*VLOOKUP("WaitingWeight", Weights!$B$2:$C$7, 2, FALSE) +
IF(F30="No",1,0)*VLOOKUP("OfferedWeight", Weights!$B$2:$C$7, 2, FALSE) +
IF(G30="No",1,0)*VLOOKUP("PtRescheduleWeight", Weights!$B$2:$C$7, 2, FALSE) +
IF(H30="Yes",1,0)*VLOOKUP("AdminRescheduleWeight", Weights!$B$2:$C$7, 2, FALSE) +
IF(I30="Yes",1,0)*VLOOKUP("DiagnosticsWeight", Weights!$B$2:$C$7, 2, FALSE)-
IF(E30&lt;TODAY()+1,170,170/MIN(10,(E30-TODAY()))))), 0))</f>
        <v>155</v>
      </c>
    </row>
    <row r="31" spans="1:10" x14ac:dyDescent="0.35">
      <c r="A31" t="s">
        <v>53</v>
      </c>
      <c r="B31" s="6" t="s">
        <v>93</v>
      </c>
      <c r="C31" t="s">
        <v>2</v>
      </c>
      <c r="D31" s="2">
        <v>45717</v>
      </c>
      <c r="E31" s="2">
        <v>45870</v>
      </c>
      <c r="F31" t="s">
        <v>25</v>
      </c>
      <c r="G31" t="s">
        <v>25</v>
      </c>
      <c r="H31" t="s">
        <v>25</v>
      </c>
      <c r="I31" s="2" t="s">
        <v>25</v>
      </c>
      <c r="J31">
        <f ca="1">MAX(0,ROUNDUP(IF(E31&lt;TODAY(),0,(IF(C31="Urgent",1,0)*VLOOKUP("PriorityWeight", Weights!$B$2:$C$7, 2, FALSE)+
(E31-D31)*VLOOKUP("WaitingWeight", Weights!$B$2:$C$7, 2, FALSE) +
IF(F31="No",1,0)*VLOOKUP("OfferedWeight", Weights!$B$2:$C$7, 2, FALSE) +
IF(G31="No",1,0)*VLOOKUP("PtRescheduleWeight", Weights!$B$2:$C$7, 2, FALSE) +
IF(H31="Yes",1,0)*VLOOKUP("AdminRescheduleWeight", Weights!$B$2:$C$7, 2, FALSE) +
IF(I31="Yes",1,0)*VLOOKUP("DiagnosticsWeight", Weights!$B$2:$C$7, 2, FALSE)-
IF(E31&lt;TODAY()+1,170,170/MIN(10,(E31-TODAY()))))), 0))</f>
        <v>186</v>
      </c>
    </row>
    <row r="32" spans="1:10" x14ac:dyDescent="0.35">
      <c r="A32" t="s">
        <v>43</v>
      </c>
      <c r="B32" s="6" t="s">
        <v>83</v>
      </c>
      <c r="C32" t="s">
        <v>2</v>
      </c>
      <c r="D32" s="2">
        <v>45689</v>
      </c>
      <c r="E32" s="2">
        <v>45870</v>
      </c>
      <c r="F32" t="s">
        <v>25</v>
      </c>
      <c r="G32" t="s">
        <v>25</v>
      </c>
      <c r="H32" t="s">
        <v>25</v>
      </c>
      <c r="I32" s="2" t="s">
        <v>25</v>
      </c>
      <c r="J32">
        <f ca="1">MAX(0,ROUNDUP(IF(E32&lt;TODAY(),0,(IF(C32="Urgent",1,0)*VLOOKUP("PriorityWeight", Weights!$B$2:$C$7, 2, FALSE)+
(E32-D32)*VLOOKUP("WaitingWeight", Weights!$B$2:$C$7, 2, FALSE) +
IF(F32="No",1,0)*VLOOKUP("OfferedWeight", Weights!$B$2:$C$7, 2, FALSE) +
IF(G32="No",1,0)*VLOOKUP("PtRescheduleWeight", Weights!$B$2:$C$7, 2, FALSE) +
IF(H32="Yes",1,0)*VLOOKUP("AdminRescheduleWeight", Weights!$B$2:$C$7, 2, FALSE) +
IF(I32="Yes",1,0)*VLOOKUP("DiagnosticsWeight", Weights!$B$2:$C$7, 2, FALSE)-
IF(E32&lt;TODAY()+1,170,170/MIN(10,(E32-TODAY()))))), 0))</f>
        <v>214</v>
      </c>
    </row>
    <row r="33" spans="1:10" x14ac:dyDescent="0.35">
      <c r="A33" t="s">
        <v>33</v>
      </c>
      <c r="B33" s="6" t="s">
        <v>73</v>
      </c>
      <c r="C33" t="s">
        <v>2</v>
      </c>
      <c r="D33" s="2">
        <v>45658</v>
      </c>
      <c r="E33" s="2">
        <v>45870</v>
      </c>
      <c r="F33" t="s">
        <v>25</v>
      </c>
      <c r="G33" t="s">
        <v>25</v>
      </c>
      <c r="H33" t="s">
        <v>25</v>
      </c>
      <c r="I33" s="2" t="s">
        <v>25</v>
      </c>
      <c r="J33">
        <f ca="1">MAX(0,ROUNDUP(IF(E33&lt;TODAY(),0,(IF(C33="Urgent",1,0)*VLOOKUP("PriorityWeight", Weights!$B$2:$C$7, 2, FALSE)+
(E33-D33)*VLOOKUP("WaitingWeight", Weights!$B$2:$C$7, 2, FALSE) +
IF(F33="No",1,0)*VLOOKUP("OfferedWeight", Weights!$B$2:$C$7, 2, FALSE) +
IF(G33="No",1,0)*VLOOKUP("PtRescheduleWeight", Weights!$B$2:$C$7, 2, FALSE) +
IF(H33="Yes",1,0)*VLOOKUP("AdminRescheduleWeight", Weights!$B$2:$C$7, 2, FALSE) +
IF(I33="Yes",1,0)*VLOOKUP("DiagnosticsWeight", Weights!$B$2:$C$7, 2, FALSE)-
IF(E33&lt;TODAY()+1,170,170/MIN(10,(E33-TODAY()))))), 0))</f>
        <v>245</v>
      </c>
    </row>
    <row r="34" spans="1:10" x14ac:dyDescent="0.35">
      <c r="A34" t="s">
        <v>64</v>
      </c>
      <c r="B34" s="6" t="s">
        <v>104</v>
      </c>
      <c r="C34" t="s">
        <v>2</v>
      </c>
      <c r="D34" s="2">
        <v>45748</v>
      </c>
      <c r="E34" s="2">
        <v>45884</v>
      </c>
      <c r="F34" t="s">
        <v>25</v>
      </c>
      <c r="G34" t="s">
        <v>25</v>
      </c>
      <c r="H34" t="s">
        <v>25</v>
      </c>
      <c r="I34" s="2" t="s">
        <v>25</v>
      </c>
      <c r="J34">
        <f ca="1">MAX(0,ROUNDUP(IF(E34&lt;TODAY(),0,(IF(C34="Urgent",1,0)*VLOOKUP("PriorityWeight", Weights!$B$2:$C$7, 2, FALSE)+
(E34-D34)*VLOOKUP("WaitingWeight", Weights!$B$2:$C$7, 2, FALSE) +
IF(F34="No",1,0)*VLOOKUP("OfferedWeight", Weights!$B$2:$C$7, 2, FALSE) +
IF(G34="No",1,0)*VLOOKUP("PtRescheduleWeight", Weights!$B$2:$C$7, 2, FALSE) +
IF(H34="Yes",1,0)*VLOOKUP("AdminRescheduleWeight", Weights!$B$2:$C$7, 2, FALSE) +
IF(I34="Yes",1,0)*VLOOKUP("DiagnosticsWeight", Weights!$B$2:$C$7, 2, FALSE)-
IF(E34&lt;TODAY()+1,170,170/MIN(10,(E34-TODAY()))))), 0))</f>
        <v>169</v>
      </c>
    </row>
    <row r="35" spans="1:10" x14ac:dyDescent="0.35">
      <c r="A35" t="s">
        <v>54</v>
      </c>
      <c r="B35" s="6" t="s">
        <v>94</v>
      </c>
      <c r="C35" t="s">
        <v>2</v>
      </c>
      <c r="D35" s="2">
        <v>45717</v>
      </c>
      <c r="E35" s="2">
        <v>45884</v>
      </c>
      <c r="F35" t="s">
        <v>25</v>
      </c>
      <c r="G35" t="s">
        <v>25</v>
      </c>
      <c r="H35" t="s">
        <v>25</v>
      </c>
      <c r="I35" s="2" t="s">
        <v>25</v>
      </c>
      <c r="J35">
        <f ca="1">MAX(0,ROUNDUP(IF(E35&lt;TODAY(),0,(IF(C35="Urgent",1,0)*VLOOKUP("PriorityWeight", Weights!$B$2:$C$7, 2, FALSE)+
(E35-D35)*VLOOKUP("WaitingWeight", Weights!$B$2:$C$7, 2, FALSE) +
IF(F35="No",1,0)*VLOOKUP("OfferedWeight", Weights!$B$2:$C$7, 2, FALSE) +
IF(G35="No",1,0)*VLOOKUP("PtRescheduleWeight", Weights!$B$2:$C$7, 2, FALSE) +
IF(H35="Yes",1,0)*VLOOKUP("AdminRescheduleWeight", Weights!$B$2:$C$7, 2, FALSE) +
IF(I35="Yes",1,0)*VLOOKUP("DiagnosticsWeight", Weights!$B$2:$C$7, 2, FALSE)-
IF(E35&lt;TODAY()+1,170,170/MIN(10,(E35-TODAY()))))), 0))</f>
        <v>200</v>
      </c>
    </row>
    <row r="36" spans="1:10" x14ac:dyDescent="0.35">
      <c r="A36" t="s">
        <v>44</v>
      </c>
      <c r="B36" s="6" t="s">
        <v>84</v>
      </c>
      <c r="C36" t="s">
        <v>2</v>
      </c>
      <c r="D36" s="2">
        <v>45689</v>
      </c>
      <c r="E36" s="2">
        <v>45884</v>
      </c>
      <c r="F36" t="s">
        <v>25</v>
      </c>
      <c r="G36" t="s">
        <v>25</v>
      </c>
      <c r="H36" t="s">
        <v>25</v>
      </c>
      <c r="I36" s="2" t="s">
        <v>25</v>
      </c>
      <c r="J36">
        <f ca="1">MAX(0,ROUNDUP(IF(E36&lt;TODAY(),0,(IF(C36="Urgent",1,0)*VLOOKUP("PriorityWeight", Weights!$B$2:$C$7, 2, FALSE)+
(E36-D36)*VLOOKUP("WaitingWeight", Weights!$B$2:$C$7, 2, FALSE) +
IF(F36="No",1,0)*VLOOKUP("OfferedWeight", Weights!$B$2:$C$7, 2, FALSE) +
IF(G36="No",1,0)*VLOOKUP("PtRescheduleWeight", Weights!$B$2:$C$7, 2, FALSE) +
IF(H36="Yes",1,0)*VLOOKUP("AdminRescheduleWeight", Weights!$B$2:$C$7, 2, FALSE) +
IF(I36="Yes",1,0)*VLOOKUP("DiagnosticsWeight", Weights!$B$2:$C$7, 2, FALSE)-
IF(E36&lt;TODAY()+1,170,170/MIN(10,(E36-TODAY()))))), 0))</f>
        <v>228</v>
      </c>
    </row>
    <row r="37" spans="1:10" x14ac:dyDescent="0.35">
      <c r="A37" t="s">
        <v>34</v>
      </c>
      <c r="B37" s="6" t="s">
        <v>74</v>
      </c>
      <c r="C37" t="s">
        <v>2</v>
      </c>
      <c r="D37" s="2">
        <v>45658</v>
      </c>
      <c r="E37" s="2">
        <v>45884</v>
      </c>
      <c r="F37" t="s">
        <v>25</v>
      </c>
      <c r="G37" t="s">
        <v>25</v>
      </c>
      <c r="H37" t="s">
        <v>25</v>
      </c>
      <c r="I37" s="2" t="s">
        <v>25</v>
      </c>
      <c r="J37">
        <f ca="1">MAX(0,ROUNDUP(IF(E37&lt;TODAY(),0,(IF(C37="Urgent",1,0)*VLOOKUP("PriorityWeight", Weights!$B$2:$C$7, 2, FALSE)+
(E37-D37)*VLOOKUP("WaitingWeight", Weights!$B$2:$C$7, 2, FALSE) +
IF(F37="No",1,0)*VLOOKUP("OfferedWeight", Weights!$B$2:$C$7, 2, FALSE) +
IF(G37="No",1,0)*VLOOKUP("PtRescheduleWeight", Weights!$B$2:$C$7, 2, FALSE) +
IF(H37="Yes",1,0)*VLOOKUP("AdminRescheduleWeight", Weights!$B$2:$C$7, 2, FALSE) +
IF(I37="Yes",1,0)*VLOOKUP("DiagnosticsWeight", Weights!$B$2:$C$7, 2, FALSE)-
IF(E37&lt;TODAY()+1,170,170/MIN(10,(E37-TODAY()))))), 0))</f>
        <v>259</v>
      </c>
    </row>
    <row r="38" spans="1:10" x14ac:dyDescent="0.35">
      <c r="A38" t="s">
        <v>65</v>
      </c>
      <c r="B38" s="6" t="s">
        <v>105</v>
      </c>
      <c r="C38" t="s">
        <v>2</v>
      </c>
      <c r="D38" s="2">
        <v>45748</v>
      </c>
      <c r="E38" s="2">
        <v>45901</v>
      </c>
      <c r="F38" t="s">
        <v>25</v>
      </c>
      <c r="G38" t="s">
        <v>25</v>
      </c>
      <c r="H38" t="s">
        <v>25</v>
      </c>
      <c r="I38" s="2" t="s">
        <v>25</v>
      </c>
      <c r="J38">
        <f ca="1">MAX(0,ROUNDUP(IF(E38&lt;TODAY(),0,(IF(C38="Urgent",1,0)*VLOOKUP("PriorityWeight", Weights!$B$2:$C$7, 2, FALSE)+
(E38-D38)*VLOOKUP("WaitingWeight", Weights!$B$2:$C$7, 2, FALSE) +
IF(F38="No",1,0)*VLOOKUP("OfferedWeight", Weights!$B$2:$C$7, 2, FALSE) +
IF(G38="No",1,0)*VLOOKUP("PtRescheduleWeight", Weights!$B$2:$C$7, 2, FALSE) +
IF(H38="Yes",1,0)*VLOOKUP("AdminRescheduleWeight", Weights!$B$2:$C$7, 2, FALSE) +
IF(I38="Yes",1,0)*VLOOKUP("DiagnosticsWeight", Weights!$B$2:$C$7, 2, FALSE)-
IF(E38&lt;TODAY()+1,170,170/MIN(10,(E38-TODAY()))))), 0))</f>
        <v>186</v>
      </c>
    </row>
    <row r="39" spans="1:10" x14ac:dyDescent="0.35">
      <c r="A39" t="s">
        <v>55</v>
      </c>
      <c r="B39" s="6" t="s">
        <v>95</v>
      </c>
      <c r="C39" t="s">
        <v>2</v>
      </c>
      <c r="D39" s="2">
        <v>45717</v>
      </c>
      <c r="E39" s="2">
        <v>45901</v>
      </c>
      <c r="F39" t="s">
        <v>25</v>
      </c>
      <c r="G39" t="s">
        <v>25</v>
      </c>
      <c r="H39" t="s">
        <v>25</v>
      </c>
      <c r="I39" s="2" t="s">
        <v>25</v>
      </c>
      <c r="J39">
        <f ca="1">MAX(0,ROUNDUP(IF(E39&lt;TODAY(),0,(IF(C39="Urgent",1,0)*VLOOKUP("PriorityWeight", Weights!$B$2:$C$7, 2, FALSE)+
(E39-D39)*VLOOKUP("WaitingWeight", Weights!$B$2:$C$7, 2, FALSE) +
IF(F39="No",1,0)*VLOOKUP("OfferedWeight", Weights!$B$2:$C$7, 2, FALSE) +
IF(G39="No",1,0)*VLOOKUP("PtRescheduleWeight", Weights!$B$2:$C$7, 2, FALSE) +
IF(H39="Yes",1,0)*VLOOKUP("AdminRescheduleWeight", Weights!$B$2:$C$7, 2, FALSE) +
IF(I39="Yes",1,0)*VLOOKUP("DiagnosticsWeight", Weights!$B$2:$C$7, 2, FALSE)-
IF(E39&lt;TODAY()+1,170,170/MIN(10,(E39-TODAY()))))), 0))</f>
        <v>217</v>
      </c>
    </row>
    <row r="40" spans="1:10" x14ac:dyDescent="0.35">
      <c r="A40" t="s">
        <v>45</v>
      </c>
      <c r="B40" s="6" t="s">
        <v>85</v>
      </c>
      <c r="C40" t="s">
        <v>2</v>
      </c>
      <c r="D40" s="2">
        <v>45689</v>
      </c>
      <c r="E40" s="2">
        <v>45901</v>
      </c>
      <c r="F40" t="s">
        <v>25</v>
      </c>
      <c r="G40" t="s">
        <v>25</v>
      </c>
      <c r="H40" t="s">
        <v>25</v>
      </c>
      <c r="I40" s="2" t="s">
        <v>25</v>
      </c>
      <c r="J40">
        <f ca="1">MAX(0,ROUNDUP(IF(E40&lt;TODAY(),0,(IF(C40="Urgent",1,0)*VLOOKUP("PriorityWeight", Weights!$B$2:$C$7, 2, FALSE)+
(E40-D40)*VLOOKUP("WaitingWeight", Weights!$B$2:$C$7, 2, FALSE) +
IF(F40="No",1,0)*VLOOKUP("OfferedWeight", Weights!$B$2:$C$7, 2, FALSE) +
IF(G40="No",1,0)*VLOOKUP("PtRescheduleWeight", Weights!$B$2:$C$7, 2, FALSE) +
IF(H40="Yes",1,0)*VLOOKUP("AdminRescheduleWeight", Weights!$B$2:$C$7, 2, FALSE) +
IF(I40="Yes",1,0)*VLOOKUP("DiagnosticsWeight", Weights!$B$2:$C$7, 2, FALSE)-
IF(E40&lt;TODAY()+1,170,170/MIN(10,(E40-TODAY()))))), 0))</f>
        <v>245</v>
      </c>
    </row>
    <row r="41" spans="1:10" x14ac:dyDescent="0.35">
      <c r="A41" t="s">
        <v>35</v>
      </c>
      <c r="B41" s="6" t="s">
        <v>75</v>
      </c>
      <c r="C41" t="s">
        <v>2</v>
      </c>
      <c r="D41" s="2">
        <v>45658</v>
      </c>
      <c r="E41" s="2">
        <v>45901</v>
      </c>
      <c r="F41" t="s">
        <v>25</v>
      </c>
      <c r="G41" t="s">
        <v>25</v>
      </c>
      <c r="H41" t="s">
        <v>25</v>
      </c>
      <c r="I41" s="2" t="s">
        <v>25</v>
      </c>
      <c r="J41">
        <f ca="1">MAX(0,ROUNDUP(IF(E41&lt;TODAY(),0,(IF(C41="Urgent",1,0)*VLOOKUP("PriorityWeight", Weights!$B$2:$C$7, 2, FALSE)+
(E41-D41)*VLOOKUP("WaitingWeight", Weights!$B$2:$C$7, 2, FALSE) +
IF(F41="No",1,0)*VLOOKUP("OfferedWeight", Weights!$B$2:$C$7, 2, FALSE) +
IF(G41="No",1,0)*VLOOKUP("PtRescheduleWeight", Weights!$B$2:$C$7, 2, FALSE) +
IF(H41="Yes",1,0)*VLOOKUP("AdminRescheduleWeight", Weights!$B$2:$C$7, 2, FALSE) +
IF(I41="Yes",1,0)*VLOOKUP("DiagnosticsWeight", Weights!$B$2:$C$7, 2, FALSE)-
IF(E41&lt;TODAY()+1,170,170/MIN(10,(E41-TODAY()))))), 0))</f>
        <v>276</v>
      </c>
    </row>
  </sheetData>
  <autoFilter ref="A1:K1" xr:uid="{00000000-0009-0000-0000-000000000000}">
    <sortState xmlns:xlrd2="http://schemas.microsoft.com/office/spreadsheetml/2017/richdata2" ref="A2:K41">
      <sortCondition ref="E1"/>
    </sortState>
  </autoFilter>
  <phoneticPr fontId="2" type="noConversion"/>
  <conditionalFormatting sqref="J1:J1048576">
    <cfRule type="cellIs" priority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">
      <colorScale>
        <cfvo type="min"/>
        <cfvo type="max"/>
        <color rgb="FFFF7128"/>
        <color rgb="FFFFEF9C"/>
      </colorScale>
    </cfRule>
  </conditionalFormatting>
  <dataValidations count="2">
    <dataValidation type="list" showInputMessage="1" showErrorMessage="1" sqref="C2:C1048576" xr:uid="{00000000-0002-0000-0000-000000000000}">
      <formula1>"Routine, Urgent"</formula1>
    </dataValidation>
    <dataValidation type="list" allowBlank="1" showInputMessage="1" showErrorMessage="1" sqref="F2:I1048576" xr:uid="{00000000-0002-0000-0000-000001000000}">
      <formula1>"Yes,No"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B23" sqref="B23"/>
    </sheetView>
  </sheetViews>
  <sheetFormatPr defaultRowHeight="14.5" x14ac:dyDescent="0.35"/>
  <cols>
    <col min="1" max="1" width="21.7265625" customWidth="1"/>
    <col min="2" max="2" width="25.7265625" customWidth="1"/>
    <col min="5" max="5" width="21.26953125" customWidth="1"/>
    <col min="6" max="6" width="15.7265625" customWidth="1"/>
  </cols>
  <sheetData>
    <row r="1" spans="1:3" s="1" customFormat="1" ht="15.5" thickTop="1" thickBot="1" x14ac:dyDescent="0.4">
      <c r="A1" s="1" t="s">
        <v>9</v>
      </c>
      <c r="B1" s="1" t="s">
        <v>21</v>
      </c>
      <c r="C1" s="1" t="s">
        <v>10</v>
      </c>
    </row>
    <row r="2" spans="1:3" ht="15" thickTop="1" x14ac:dyDescent="0.35">
      <c r="A2" t="s">
        <v>3</v>
      </c>
      <c r="B2" t="s">
        <v>15</v>
      </c>
      <c r="C2">
        <v>200</v>
      </c>
    </row>
    <row r="3" spans="1:3" x14ac:dyDescent="0.35">
      <c r="A3" t="s">
        <v>11</v>
      </c>
      <c r="B3" t="s">
        <v>16</v>
      </c>
      <c r="C3">
        <v>1</v>
      </c>
    </row>
    <row r="4" spans="1:3" x14ac:dyDescent="0.35">
      <c r="A4" t="s">
        <v>12</v>
      </c>
      <c r="B4" t="s">
        <v>18</v>
      </c>
      <c r="C4">
        <v>10</v>
      </c>
    </row>
    <row r="5" spans="1:3" x14ac:dyDescent="0.35">
      <c r="A5" t="s">
        <v>13</v>
      </c>
      <c r="B5" t="s">
        <v>19</v>
      </c>
      <c r="C5">
        <v>10</v>
      </c>
    </row>
    <row r="6" spans="1:3" x14ac:dyDescent="0.35">
      <c r="A6" t="s">
        <v>6</v>
      </c>
      <c r="B6" t="s">
        <v>20</v>
      </c>
      <c r="C6">
        <v>20</v>
      </c>
    </row>
    <row r="7" spans="1:3" x14ac:dyDescent="0.35">
      <c r="A7" t="s">
        <v>14</v>
      </c>
      <c r="B7" t="s">
        <v>17</v>
      </c>
      <c r="C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 Data</vt:lpstr>
      <vt:lpstr>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Jolly</dc:creator>
  <cp:lastModifiedBy>Noel Jolly (HIAC Student)</cp:lastModifiedBy>
  <dcterms:created xsi:type="dcterms:W3CDTF">2025-04-11T08:36:51Z</dcterms:created>
  <dcterms:modified xsi:type="dcterms:W3CDTF">2025-05-17T20:42:32Z</dcterms:modified>
</cp:coreProperties>
</file>